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5FDC084D-8FC6-4782-8EC9-2D1F61EE65BE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7" r:id="rId5"/>
    <sheet name="Sheet5" sheetId="8" r:id="rId6"/>
    <sheet name="Sheet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C27" i="1"/>
  <c r="B27" i="1"/>
  <c r="L7" i="1"/>
  <c r="L6" i="1"/>
  <c r="E6" i="1"/>
  <c r="G5" i="1"/>
  <c r="B20" i="1"/>
  <c r="H15" i="1"/>
  <c r="E16" i="1"/>
  <c r="F15" i="1"/>
  <c r="F7" i="1" l="1"/>
  <c r="A35" i="1"/>
  <c r="A36" i="1"/>
  <c r="E5" i="1"/>
  <c r="F5" i="1"/>
  <c r="H27" i="1" l="1"/>
  <c r="H28" i="1" l="1"/>
  <c r="G28" i="1"/>
  <c r="C40" i="1" l="1"/>
  <c r="C39" i="1"/>
  <c r="C38" i="1"/>
  <c r="B10" i="1" l="1"/>
  <c r="B11" i="1" s="1"/>
  <c r="B8" i="1"/>
  <c r="B6" i="1"/>
  <c r="B5" i="1"/>
  <c r="B14" i="1" s="1"/>
  <c r="B12" i="1" l="1"/>
  <c r="B13" i="1" s="1"/>
  <c r="B15" i="1" s="1"/>
  <c r="B17" i="1" l="1"/>
  <c r="C37" i="1"/>
  <c r="C36" i="1"/>
  <c r="C35" i="1"/>
  <c r="B21" i="1" l="1"/>
  <c r="B18" i="1"/>
  <c r="B19" i="1"/>
  <c r="I4" i="1"/>
  <c r="I5" i="1" s="1"/>
  <c r="I31" i="1"/>
  <c r="I30" i="1" l="1"/>
  <c r="I27" i="1" l="1"/>
  <c r="I32" i="1"/>
  <c r="F27" i="1"/>
  <c r="G27" i="1" l="1"/>
  <c r="F28" i="1"/>
  <c r="F29" i="1"/>
  <c r="G29" i="1"/>
  <c r="F30" i="1"/>
  <c r="G30" i="1"/>
  <c r="F31" i="1"/>
  <c r="G31" i="1"/>
  <c r="F32" i="1"/>
  <c r="G32" i="1"/>
  <c r="F33" i="1"/>
  <c r="G33" i="1"/>
  <c r="I28" i="1" l="1"/>
  <c r="H32" i="1" l="1"/>
  <c r="H31" i="1"/>
  <c r="H33" i="1"/>
  <c r="H29" i="1" l="1"/>
  <c r="H30" i="1"/>
  <c r="G3" i="1" l="1"/>
</calcChain>
</file>

<file path=xl/sharedStrings.xml><?xml version="1.0" encoding="utf-8"?>
<sst xmlns="http://schemas.openxmlformats.org/spreadsheetml/2006/main" count="34" uniqueCount="31">
  <si>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</si>
  <si>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</si>
  <si>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</si>
  <si>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</si>
  <si>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</si>
  <si>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</si>
  <si>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</si>
  <si>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</si>
  <si>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</si>
  <si>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</si>
  <si>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</si>
  <si>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</si>
  <si>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</si>
  <si>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</si>
  <si>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</si>
  <si>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</si>
  <si>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</si>
  <si>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</si>
  <si>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</si>
  <si>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</si>
  <si>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</si>
  <si>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</si>
  <si>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</si>
  <si>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DV</t>
  </si>
  <si>
    <t>Built up area</t>
  </si>
  <si>
    <t>Measurement carpet</t>
  </si>
  <si>
    <t>RV</t>
  </si>
  <si>
    <t>SBA</t>
  </si>
  <si>
    <t>FB</t>
  </si>
  <si>
    <t>Carpet Area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</si>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</sst>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0" fillId="0" borderId="5" xfId="0" applyNumberFormat="1" applyBorder="1"/>
    <xf numFmtId="43" fontId="12" fillId="0" borderId="1" xfId="1" applyFont="1" applyFill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0" fontId="0" fillId="0" borderId="4" xfId="0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Fill="1" applyBorder="1"/>
    <xf numFmtId="43" fontId="0" fillId="0" borderId="0" xfId="1" applyFont="1" applyFill="1"/>
    <xf numFmtId="164" fontId="0" fillId="0" borderId="0" xfId="1" applyNumberFormat="1" applyFont="1" applyFill="1"/>
    <xf numFmtId="43" fontId="5" fillId="0" borderId="0" xfId="0" applyNumberFormat="1" applyFont="1"/>
    <xf numFmtId="43" fontId="9" fillId="0" borderId="0" xfId="0" applyNumberFormat="1" applyFont="1"/>
    <xf numFmtId="10" fontId="12" fillId="0" borderId="1" xfId="0" applyNumberFormat="1" applyFont="1" applyBorder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3" fillId="0" borderId="1" xfId="0" applyNumberFormat="1" applyFont="1" applyBorder="1"/>
    <xf numFmtId="43" fontId="14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0" fontId="0" fillId="0" borderId="5" xfId="0" applyBorder="1"/>
    <xf numFmtId="0" fontId="0" fillId="0" borderId="0" xfId="0" applyFill="1"/>
    <xf numFmtId="0" fontId="7" fillId="0" borderId="0" xfId="0" applyFont="1" applyFill="1"/>
    <xf numFmtId="0" fontId="4" fillId="0" borderId="0" xfId="0" applyFont="1" applyFill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258402</xdr:colOff>
      <xdr:row>39</xdr:row>
      <xdr:rowOff>134406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891F5D-E5E3-43C7-B603-3405F8B8C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92802" cy="75639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125033</xdr:colOff>
      <xdr:row>34</xdr:row>
      <xdr:rowOff>181904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230757-2ECB-49E1-9282-DC4C94E60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59433" cy="6658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123825</xdr:colOff>
      <xdr:row>31</xdr:row>
      <xdr:rowOff>114300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DB76CCB-B3D1-4DE9-9287-82A33EBD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29425" cy="6019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11" zoomScaleNormal="100" workbookViewId="0">
      <selection activeCell="D37" sqref="D37"/>
    </sheetView>
  </sheetViews>
  <sheetFormatPr defaultRowHeight="15" x14ac:dyDescent="0.25"/>
  <cols>
    <col min="1" max="1" width="21.7109375" bestFit="1" customWidth="1"/>
    <col min="2" max="2" width="15.5703125" style="23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5"/>
      <c r="B1" s="46"/>
      <c r="C1" s="5"/>
      <c r="E1" s="18"/>
      <c r="F1" s="19"/>
      <c r="G1" s="19"/>
    </row>
    <row r="2" spans="1:13" ht="16.5" x14ac:dyDescent="0.3">
      <c r="A2" s="20"/>
      <c r="B2" s="21"/>
      <c r="C2" s="22"/>
      <c r="D2" s="23"/>
      <c r="E2" t="s">
        <v>13</v>
      </c>
    </row>
    <row r="3" spans="1:13" ht="16.5" x14ac:dyDescent="0.3">
      <c r="A3" s="20" t="s">
        <v>0</v>
      </c>
      <c r="B3" s="10">
        <v>8500</v>
      </c>
      <c r="C3" s="24"/>
      <c r="D3" s="4"/>
      <c r="E3" s="25">
        <v>2016</v>
      </c>
      <c r="F3" s="26">
        <v>2025</v>
      </c>
      <c r="G3" s="27">
        <f>F3-E3</f>
        <v>9</v>
      </c>
      <c r="I3">
        <v>26250</v>
      </c>
      <c r="L3" s="1"/>
      <c r="M3" s="2"/>
    </row>
    <row r="4" spans="1:13" ht="33" x14ac:dyDescent="0.3">
      <c r="A4" s="28" t="s">
        <v>1</v>
      </c>
      <c r="B4" s="10">
        <v>2300</v>
      </c>
      <c r="C4" s="24"/>
      <c r="D4" s="4"/>
      <c r="E4" t="s">
        <v>22</v>
      </c>
      <c r="F4" s="26" t="s">
        <v>24</v>
      </c>
      <c r="G4" s="27"/>
      <c r="I4">
        <f>I3/100*115</f>
        <v>30187.5</v>
      </c>
      <c r="K4" s="17"/>
      <c r="L4" s="1"/>
      <c r="M4" s="2"/>
    </row>
    <row r="5" spans="1:13" ht="16.5" x14ac:dyDescent="0.3">
      <c r="A5" s="20" t="s">
        <v>2</v>
      </c>
      <c r="B5" s="10">
        <f>B3-B4</f>
        <v>6200</v>
      </c>
      <c r="C5" s="24"/>
      <c r="D5" s="4"/>
      <c r="E5">
        <f>39.94*10.764</f>
        <v>429.91415999999992</v>
      </c>
      <c r="F5">
        <f>55.92*10.764</f>
        <v>601.92287999999996</v>
      </c>
      <c r="G5" s="7">
        <f>F5/E5</f>
        <v>1.4001001502253381</v>
      </c>
      <c r="I5">
        <f>I4/10.764</f>
        <v>2804.4871794871797</v>
      </c>
      <c r="L5" s="1">
        <v>430</v>
      </c>
      <c r="M5" s="2"/>
    </row>
    <row r="6" spans="1:13" ht="16.5" x14ac:dyDescent="0.3">
      <c r="A6" s="20" t="s">
        <v>3</v>
      </c>
      <c r="B6" s="10">
        <f>B4</f>
        <v>2300</v>
      </c>
      <c r="C6" s="24"/>
      <c r="D6" s="4"/>
      <c r="E6">
        <f>E5*1.2</f>
        <v>515.89699199999984</v>
      </c>
      <c r="F6" s="4">
        <v>5500</v>
      </c>
      <c r="G6" s="4"/>
      <c r="H6" s="12"/>
      <c r="I6" s="12"/>
      <c r="L6" s="1">
        <f>L5*1.2</f>
        <v>516</v>
      </c>
      <c r="M6" s="2"/>
    </row>
    <row r="7" spans="1:13" ht="16.5" x14ac:dyDescent="0.3">
      <c r="A7" s="20" t="s">
        <v>4</v>
      </c>
      <c r="B7" s="29">
        <v>9</v>
      </c>
      <c r="C7" s="30"/>
      <c r="D7" s="31"/>
      <c r="F7" s="4">
        <f>F6*F5</f>
        <v>3310575.84</v>
      </c>
      <c r="G7" s="33"/>
      <c r="H7" s="12"/>
      <c r="I7" s="12"/>
      <c r="L7" s="51">
        <f>L6*1.2</f>
        <v>619.19999999999993</v>
      </c>
      <c r="M7" s="14"/>
    </row>
    <row r="8" spans="1:13" ht="16.5" x14ac:dyDescent="0.3">
      <c r="A8" s="20" t="s">
        <v>5</v>
      </c>
      <c r="B8" s="29">
        <f>B9-B7</f>
        <v>51</v>
      </c>
      <c r="C8" s="30"/>
      <c r="D8" s="32"/>
      <c r="F8" s="33"/>
      <c r="G8" s="33"/>
      <c r="H8" s="12"/>
      <c r="I8" s="12"/>
      <c r="L8" s="13"/>
      <c r="M8" s="14"/>
    </row>
    <row r="9" spans="1:13" ht="16.5" x14ac:dyDescent="0.3">
      <c r="A9" s="20" t="s">
        <v>6</v>
      </c>
      <c r="B9" s="29">
        <v>60</v>
      </c>
      <c r="C9" s="30"/>
      <c r="D9" s="31"/>
      <c r="F9" s="4"/>
      <c r="G9" s="33"/>
      <c r="H9" s="12"/>
      <c r="I9" s="12"/>
      <c r="J9" s="15"/>
      <c r="K9" s="15"/>
      <c r="L9" s="11"/>
      <c r="M9" s="14"/>
    </row>
    <row r="10" spans="1:13" ht="33" x14ac:dyDescent="0.3">
      <c r="A10" s="28" t="s">
        <v>7</v>
      </c>
      <c r="B10" s="29">
        <f>90*B7/B9</f>
        <v>13.5</v>
      </c>
      <c r="C10" s="30"/>
      <c r="D10" s="31"/>
      <c r="F10" s="34"/>
      <c r="G10" s="33"/>
      <c r="H10" s="12"/>
      <c r="I10" s="12"/>
      <c r="J10" s="15"/>
      <c r="K10" s="15"/>
      <c r="L10" s="11"/>
      <c r="M10" s="14"/>
    </row>
    <row r="11" spans="1:13" ht="16.5" x14ac:dyDescent="0.3">
      <c r="A11" s="20"/>
      <c r="B11" s="35">
        <f>B10%</f>
        <v>0.13500000000000001</v>
      </c>
      <c r="C11" s="36"/>
      <c r="D11" s="37"/>
      <c r="G11" s="33"/>
      <c r="H11" s="12"/>
      <c r="I11" s="12"/>
      <c r="J11" s="15"/>
      <c r="K11" s="15"/>
      <c r="L11" s="11"/>
      <c r="M11" s="16"/>
    </row>
    <row r="12" spans="1:13" ht="16.5" x14ac:dyDescent="0.3">
      <c r="A12" s="20" t="s">
        <v>8</v>
      </c>
      <c r="B12" s="10">
        <f>B6*B11</f>
        <v>310.5</v>
      </c>
      <c r="C12" s="38"/>
      <c r="D12" s="39"/>
      <c r="G12" s="33"/>
      <c r="H12" s="12"/>
      <c r="I12" s="12"/>
      <c r="J12" s="15"/>
      <c r="K12" s="15"/>
      <c r="L12" s="11"/>
      <c r="M12" s="2"/>
    </row>
    <row r="13" spans="1:13" ht="16.5" x14ac:dyDescent="0.3">
      <c r="A13" s="20" t="s">
        <v>9</v>
      </c>
      <c r="B13" s="10">
        <f>B6-B12</f>
        <v>1989.5</v>
      </c>
      <c r="C13" s="38"/>
      <c r="D13" s="39"/>
      <c r="G13" s="33"/>
      <c r="H13" s="12"/>
      <c r="I13" s="12"/>
      <c r="J13" s="15"/>
      <c r="K13" s="15"/>
      <c r="L13" s="11"/>
      <c r="M13" s="2"/>
    </row>
    <row r="14" spans="1:13" ht="16.5" x14ac:dyDescent="0.3">
      <c r="A14" s="20" t="s">
        <v>2</v>
      </c>
      <c r="B14" s="10">
        <f>B5</f>
        <v>6200</v>
      </c>
      <c r="C14" s="24"/>
      <c r="D14" s="4"/>
      <c r="E14" t="s">
        <v>25</v>
      </c>
      <c r="F14" t="s">
        <v>28</v>
      </c>
      <c r="G14" s="33"/>
      <c r="H14" s="12"/>
      <c r="I14" s="12"/>
      <c r="J14" s="15"/>
      <c r="K14" s="15"/>
      <c r="L14" s="11"/>
      <c r="M14" s="2"/>
    </row>
    <row r="15" spans="1:13" ht="16.5" x14ac:dyDescent="0.3">
      <c r="A15" s="20" t="s">
        <v>10</v>
      </c>
      <c r="B15" s="10">
        <f>B14+B13</f>
        <v>8189.5</v>
      </c>
      <c r="C15" s="24"/>
      <c r="D15" s="4"/>
      <c r="E15">
        <v>372</v>
      </c>
      <c r="F15">
        <f>10.11*2</f>
        <v>20.22</v>
      </c>
      <c r="G15" s="33"/>
      <c r="H15" s="15">
        <f>149+12+11+22+63+15+85</f>
        <v>357</v>
      </c>
      <c r="I15" s="15"/>
      <c r="J15" s="15"/>
      <c r="K15" s="15"/>
      <c r="L15" s="11"/>
      <c r="M15" s="2"/>
    </row>
    <row r="16" spans="1:13" ht="16.5" x14ac:dyDescent="0.3">
      <c r="A16" s="20" t="s">
        <v>21</v>
      </c>
      <c r="B16" s="40">
        <v>430</v>
      </c>
      <c r="C16" s="41"/>
      <c r="D16" s="4"/>
      <c r="E16" s="3">
        <f>E15+F15</f>
        <v>392.22</v>
      </c>
      <c r="F16" s="3"/>
      <c r="G16" s="3"/>
      <c r="H16" s="4"/>
      <c r="M16" s="14"/>
    </row>
    <row r="17" spans="1:14" ht="16.5" x14ac:dyDescent="0.3">
      <c r="A17" s="41" t="s">
        <v>11</v>
      </c>
      <c r="B17" s="42">
        <f>B16*B15</f>
        <v>3521485</v>
      </c>
      <c r="C17" s="43"/>
      <c r="D17" s="4"/>
      <c r="E17" s="3"/>
      <c r="F17" s="44"/>
      <c r="G17" s="3"/>
      <c r="H17" s="4"/>
      <c r="M17" s="3"/>
      <c r="N17" s="4"/>
    </row>
    <row r="18" spans="1:14" ht="16.5" x14ac:dyDescent="0.3">
      <c r="A18" s="41" t="s">
        <v>26</v>
      </c>
      <c r="B18" s="42">
        <f>B17*0.9</f>
        <v>3169336.5</v>
      </c>
      <c r="C18" s="43"/>
      <c r="D18" s="4"/>
      <c r="E18" s="3"/>
      <c r="F18" s="44"/>
      <c r="G18" s="3"/>
      <c r="H18" s="4"/>
      <c r="M18" s="3"/>
      <c r="N18" s="4"/>
    </row>
    <row r="19" spans="1:14" ht="16.5" x14ac:dyDescent="0.3">
      <c r="A19" s="41" t="s">
        <v>23</v>
      </c>
      <c r="B19" s="42">
        <f>B17*0.8</f>
        <v>2817188</v>
      </c>
      <c r="C19" s="43"/>
      <c r="D19" s="4"/>
      <c r="E19" s="3"/>
      <c r="F19" s="44"/>
      <c r="G19" s="3"/>
      <c r="H19" s="4"/>
      <c r="M19" s="3"/>
      <c r="N19" s="4"/>
    </row>
    <row r="20" spans="1:14" ht="16.5" x14ac:dyDescent="0.3">
      <c r="A20" s="41" t="s">
        <v>12</v>
      </c>
      <c r="B20" s="42">
        <f>515*B4</f>
        <v>1184500</v>
      </c>
      <c r="C20" s="42"/>
      <c r="D20" s="4"/>
      <c r="E20" s="4"/>
      <c r="F20" s="3"/>
    </row>
    <row r="21" spans="1:14" ht="16.5" x14ac:dyDescent="0.3">
      <c r="A21" s="40" t="s">
        <v>16</v>
      </c>
      <c r="B21" s="42">
        <f>B17*0.025/12</f>
        <v>7336.427083333333</v>
      </c>
      <c r="C21" s="42"/>
      <c r="D21" s="4"/>
      <c r="E21" s="4"/>
      <c r="F21" s="3"/>
    </row>
    <row r="22" spans="1:14" x14ac:dyDescent="0.25">
      <c r="B22" s="45"/>
    </row>
    <row r="23" spans="1:14" x14ac:dyDescent="0.25">
      <c r="B23" s="45"/>
    </row>
    <row r="25" spans="1:14" x14ac:dyDescent="0.25">
      <c r="C25" t="s">
        <v>14</v>
      </c>
    </row>
    <row r="26" spans="1:14" x14ac:dyDescent="0.25">
      <c r="B26" s="46" t="s">
        <v>15</v>
      </c>
      <c r="C26" s="5" t="s">
        <v>20</v>
      </c>
      <c r="D26" s="5" t="s">
        <v>27</v>
      </c>
      <c r="E26" s="5" t="s">
        <v>11</v>
      </c>
      <c r="F26" s="5" t="s">
        <v>17</v>
      </c>
      <c r="G26" s="5" t="s">
        <v>18</v>
      </c>
      <c r="H26" s="5" t="s">
        <v>19</v>
      </c>
      <c r="I26" s="5"/>
    </row>
    <row r="27" spans="1:14" ht="17.25" x14ac:dyDescent="0.3">
      <c r="B27" s="46">
        <f>D27/1.4</f>
        <v>435.71428571428572</v>
      </c>
      <c r="C27" s="5">
        <f>B27*1.2</f>
        <v>522.85714285714289</v>
      </c>
      <c r="D27" s="5">
        <v>610</v>
      </c>
      <c r="E27" s="5">
        <v>3300000</v>
      </c>
      <c r="F27" s="6">
        <f t="shared" ref="F27:F33" si="0">E27/B27</f>
        <v>7573.7704918032787</v>
      </c>
      <c r="G27" s="6">
        <f>E27/C27</f>
        <v>6311.4754098360654</v>
      </c>
      <c r="H27" s="6">
        <f>E27/D27</f>
        <v>5409.8360655737706</v>
      </c>
      <c r="I27" s="5">
        <f>C27/B27</f>
        <v>1.2</v>
      </c>
      <c r="J27" s="8"/>
    </row>
    <row r="28" spans="1:14" ht="17.25" x14ac:dyDescent="0.3">
      <c r="B28" s="46">
        <v>433</v>
      </c>
      <c r="C28" s="5">
        <f>B28*1.2</f>
        <v>519.6</v>
      </c>
      <c r="D28" s="5"/>
      <c r="E28" s="5">
        <v>3300000</v>
      </c>
      <c r="F28" s="6">
        <f t="shared" si="0"/>
        <v>7621.2471131639722</v>
      </c>
      <c r="G28" s="6">
        <f>E28/C28</f>
        <v>6351.0392609699766</v>
      </c>
      <c r="H28" s="6" t="e">
        <f>E28/D28</f>
        <v>#DIV/0!</v>
      </c>
      <c r="I28" s="5">
        <f>C28/B28</f>
        <v>1.2</v>
      </c>
      <c r="J28" s="8"/>
    </row>
    <row r="29" spans="1:14" x14ac:dyDescent="0.25">
      <c r="B29" s="46"/>
      <c r="C29" s="5"/>
      <c r="D29" s="5"/>
      <c r="E29" s="6">
        <v>5000000</v>
      </c>
      <c r="F29" s="6" t="e">
        <f t="shared" si="0"/>
        <v>#DIV/0!</v>
      </c>
      <c r="G29" s="6" t="e">
        <f t="shared" ref="G29:G33" si="1">E29/C29</f>
        <v>#DIV/0!</v>
      </c>
      <c r="H29" s="6" t="e">
        <f>E29/#REF!</f>
        <v>#REF!</v>
      </c>
      <c r="I29" s="5"/>
    </row>
    <row r="30" spans="1:14" x14ac:dyDescent="0.25">
      <c r="B30" s="46"/>
      <c r="C30" s="5"/>
      <c r="D30" s="5"/>
      <c r="E30" s="6"/>
      <c r="F30" s="6" t="e">
        <f t="shared" si="0"/>
        <v>#DIV/0!</v>
      </c>
      <c r="G30" s="6" t="e">
        <f t="shared" si="1"/>
        <v>#DIV/0!</v>
      </c>
      <c r="H30" s="6" t="e">
        <f>E30/#REF!</f>
        <v>#REF!</v>
      </c>
      <c r="I30" s="5" t="e">
        <f>#REF!/B30</f>
        <v>#REF!</v>
      </c>
    </row>
    <row r="31" spans="1:14" x14ac:dyDescent="0.25">
      <c r="B31" s="46"/>
      <c r="C31" s="47"/>
      <c r="E31" s="9"/>
      <c r="F31" s="9" t="e">
        <f t="shared" si="0"/>
        <v>#DIV/0!</v>
      </c>
      <c r="G31" s="6" t="e">
        <f t="shared" si="1"/>
        <v>#DIV/0!</v>
      </c>
      <c r="H31" s="9" t="e">
        <f>E31/#REF!</f>
        <v>#REF!</v>
      </c>
      <c r="I31" s="5" t="e">
        <f>C31/B31</f>
        <v>#DIV/0!</v>
      </c>
    </row>
    <row r="32" spans="1:14" x14ac:dyDescent="0.25">
      <c r="E32" s="9"/>
      <c r="F32" s="9" t="e">
        <f t="shared" si="0"/>
        <v>#DIV/0!</v>
      </c>
      <c r="G32" s="9" t="e">
        <f t="shared" si="1"/>
        <v>#DIV/0!</v>
      </c>
      <c r="H32" s="9" t="e">
        <f>E32/#REF!</f>
        <v>#REF!</v>
      </c>
      <c r="I32" t="e">
        <f>#REF!/B32</f>
        <v>#REF!</v>
      </c>
    </row>
    <row r="33" spans="1:10" x14ac:dyDescent="0.25">
      <c r="A33" t="s">
        <v>30</v>
      </c>
      <c r="E33" s="47"/>
      <c r="F33" s="9" t="e">
        <f t="shared" si="0"/>
        <v>#DIV/0!</v>
      </c>
      <c r="G33" s="9" t="e">
        <f t="shared" si="1"/>
        <v>#DIV/0!</v>
      </c>
      <c r="H33" s="9" t="e">
        <f>E33/#REF!</f>
        <v>#REF!</v>
      </c>
    </row>
    <row r="34" spans="1:10" x14ac:dyDescent="0.25">
      <c r="A34" s="48" t="s">
        <v>29</v>
      </c>
      <c r="B34" s="49" t="s">
        <v>11</v>
      </c>
      <c r="C34" s="48"/>
      <c r="D34" s="48"/>
    </row>
    <row r="35" spans="1:10" x14ac:dyDescent="0.25">
      <c r="A35" s="48">
        <f>37*10.764</f>
        <v>398.26799999999997</v>
      </c>
      <c r="B35" s="49">
        <v>3700000</v>
      </c>
      <c r="C35" s="48">
        <f t="shared" ref="C35:C40" si="2">B35/A35</f>
        <v>9290.2266815310304</v>
      </c>
      <c r="D35" s="48"/>
      <c r="H35" s="4"/>
      <c r="J35" s="4"/>
    </row>
    <row r="36" spans="1:10" x14ac:dyDescent="0.25">
      <c r="A36" s="48">
        <f>31.85*10.764</f>
        <v>342.83339999999998</v>
      </c>
      <c r="B36" s="49">
        <v>2900000</v>
      </c>
      <c r="C36" s="48">
        <f t="shared" si="2"/>
        <v>8458.919113481943</v>
      </c>
      <c r="D36" s="48"/>
      <c r="H36" s="4"/>
    </row>
    <row r="37" spans="1:10" x14ac:dyDescent="0.25">
      <c r="A37" s="48"/>
      <c r="B37" s="49"/>
      <c r="C37" s="48" t="e">
        <f t="shared" si="2"/>
        <v>#DIV/0!</v>
      </c>
      <c r="D37" s="48"/>
    </row>
    <row r="38" spans="1:10" x14ac:dyDescent="0.25">
      <c r="A38" s="48"/>
      <c r="B38" s="49"/>
      <c r="C38" s="48" t="e">
        <f t="shared" si="2"/>
        <v>#DIV/0!</v>
      </c>
      <c r="D38" s="48"/>
      <c r="I38" s="4"/>
    </row>
    <row r="39" spans="1:10" ht="15.75" x14ac:dyDescent="0.25">
      <c r="A39" s="50"/>
      <c r="B39" s="49"/>
      <c r="C39" s="48" t="e">
        <f t="shared" si="2"/>
        <v>#DIV/0!</v>
      </c>
      <c r="D39" s="48"/>
    </row>
    <row r="40" spans="1:10" ht="15.75" x14ac:dyDescent="0.25">
      <c r="A40" s="50"/>
      <c r="B40" s="49"/>
      <c r="C40" s="48" t="e">
        <f t="shared" si="2"/>
        <v>#DIV/0!</v>
      </c>
      <c r="D40" s="48"/>
    </row>
    <row r="41" spans="1:10" ht="15.75" x14ac:dyDescent="0.25">
      <c r="A41" s="50"/>
      <c r="B41" s="49"/>
      <c r="C41" s="48"/>
      <c r="D41" s="48"/>
    </row>
    <row r="42" spans="1:10" ht="15.75" x14ac:dyDescent="0.25">
      <c r="A42" s="11"/>
    </row>
    <row r="43" spans="1:10" ht="15.75" x14ac:dyDescent="0.25">
      <c r="A43" s="11"/>
    </row>
    <row r="44" spans="1:10" ht="15.75" x14ac:dyDescent="0.25">
      <c r="A44" s="11"/>
    </row>
    <row r="64" spans="3:5" x14ac:dyDescent="0.25">
      <c r="C64" s="4"/>
      <c r="D64" s="4"/>
      <c r="E6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31" sqref="I3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N1" workbookViewId="0">
      <selection activeCell="AC1" sqref="AC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2025-01-06T09:19:11Z</dcterms:modified>
</cp:coreProperties>
</file>