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6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B6" s="1"/>
  <c r="C6" s="1"/>
  <c r="D6" s="1"/>
  <c r="H6" s="1"/>
  <c r="P6"/>
  <c r="J6"/>
  <c r="I6"/>
  <c r="E6"/>
  <c r="F6" s="1"/>
  <c r="A6"/>
  <c r="Q5"/>
  <c r="B5" s="1"/>
  <c r="C5" s="1"/>
  <c r="D5" s="1"/>
  <c r="H5" s="1"/>
  <c r="P5"/>
  <c r="J5"/>
  <c r="I5"/>
  <c r="E5"/>
  <c r="F5" s="1"/>
  <c r="A5"/>
  <c r="Q4"/>
  <c r="B4" s="1"/>
  <c r="C4" s="1"/>
  <c r="D4" s="1"/>
  <c r="H4" s="1"/>
  <c r="P4"/>
  <c r="J4"/>
  <c r="I4"/>
  <c r="E4"/>
  <c r="F4" s="1"/>
  <c r="A4"/>
  <c r="Q3"/>
  <c r="B3" s="1"/>
  <c r="C3" s="1"/>
  <c r="D3" s="1"/>
  <c r="H3" s="1"/>
  <c r="P3"/>
  <c r="J3"/>
  <c r="I3"/>
  <c r="E3"/>
  <c r="F3" s="1"/>
  <c r="A3"/>
  <c r="Q2"/>
  <c r="B2" s="1"/>
  <c r="C2" s="1"/>
  <c r="D2" s="1"/>
  <c r="H2" s="1"/>
  <c r="P2"/>
  <c r="J2"/>
  <c r="I2"/>
  <c r="E2"/>
  <c r="F2" s="1"/>
  <c r="A2"/>
  <c r="C23" i="23"/>
  <c r="P8" i="4"/>
  <c r="Q8" s="1"/>
  <c r="B8" s="1"/>
  <c r="J8"/>
  <c r="I8"/>
  <c r="E8"/>
  <c r="A8"/>
  <c r="P7"/>
  <c r="Q7" s="1"/>
  <c r="B7" s="1"/>
  <c r="J7"/>
  <c r="I7"/>
  <c r="E7"/>
  <c r="A7"/>
  <c r="G2" l="1"/>
  <c r="G3"/>
  <c r="G4"/>
  <c r="G5"/>
  <c r="G6"/>
  <c r="F7"/>
  <c r="C7"/>
  <c r="F8"/>
  <c r="C8"/>
  <c r="J16" i="38"/>
  <c r="J17"/>
  <c r="J18"/>
  <c r="J19"/>
  <c r="J20"/>
  <c r="J15"/>
  <c r="J21" s="1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8" l="1"/>
  <c r="D8"/>
  <c r="H8" s="1"/>
  <c r="G7"/>
  <c r="D7"/>
  <c r="H7" s="1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B20" s="1"/>
  <c r="C21" l="1"/>
  <c r="C25"/>
</calcChain>
</file>

<file path=xl/sharedStrings.xml><?xml version="1.0" encoding="utf-8"?>
<sst xmlns="http://schemas.openxmlformats.org/spreadsheetml/2006/main" count="161" uniqueCount="122">
  <si>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</si>
  <si>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</si>
  <si>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</si>
  <si>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</si>
  <si>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</si>
  <si>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</si>
  <si>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</si>
  <si>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</si>
  <si>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</si>
  <si>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</si>
  <si>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</si>
  <si>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</si>
  <si>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</si>
  <si>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</si>
  <si>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</si>
  <si>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</si>
  <si>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</si>
  <si>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</si>
  <si>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</si>
  <si>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</si>
  <si>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</si>
  <si>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</si>
  <si>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</si>
  <si>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</si>
  <si>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</si>
  <si>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</si>
  <si>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</si>
  <si>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</si>
  <si>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</si>
  <si>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</si>
  <si>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</si>
  <si>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</si>
  <si>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</si>
  <si>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</si>
  <si>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</si>
  <si>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</si>
  <si>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</si>
  <si>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</si>
  <si>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</si>
  <si>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</si>
  <si>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</si>
  <si>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</si>
  <si>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</si>
  <si>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</si>
  <si>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</si>
  <si>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</si>
  <si>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</si>
  <si>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</si>
  <si>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</si>
  <si>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</si>
  <si>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</si>
  <si>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</si>
  <si>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</si>
  <si>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</si>
  <si>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</si>
  <si>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</si>
  <si>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</si>
  <si>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</si>
  <si>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</si>
  <si>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</si>
  <si>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</si>
  <si>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</si>
  <si>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</si>
  <si>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</si>
  <si>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</si>
  <si>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</si>
  <si>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</si>
  <si>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</si>
  <si>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</si>
  <si>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</si>
  <si>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</si>
  <si>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</si>
  <si>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</si>
  <si>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</si>
  <si>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</si>
  <si>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</si>
  <si>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</si>
  <si>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</si>
  <si>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</si>
  <si>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</si>
  <si>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</si>
  <si>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</si>
  <si>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</si>
  <si>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</si>
  <si>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</si>
  <si>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</si>
  <si>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</si>
  <si>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</si>
  <si>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</si>
  <si>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</si>
  <si>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</si>
  <si>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</si>
  <si>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</si>
  <si>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</si>
  <si>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</si>
  <si>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</si>
  <si>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</si>
  <si>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</si>
  <si>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</si>
  <si>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</si>
  <si>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</si>
  <si>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</si>
  <si>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</si>
  <si>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</si>
  <si>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</si>
  <si>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</si>
  <si>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</si>
  <si>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</si>
  <si>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</si>
  <si>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</si>
  <si>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</si>
  <si>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</si>
  <si>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</si>
  <si>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</si>
  <si>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</si>
  <si>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</si>
  <si>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</si>
  <si>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</si>
  <si>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</si>
  <si>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Pass</t>
  </si>
  <si>
    <t>BED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</si>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</sst>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299357</xdr:colOff>
      <xdr:row>0</xdr:row>
      <xdr:rowOff>0</xdr:rowOff>
    </xdr:from>
    <xdr:to>
      <xdr:col>16</xdr:col>
      <xdr:colOff>134711</xdr:colOff>
      <xdr:row>30</xdr:row>
      <xdr:rowOff>156482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357" y="0"/>
          <a:ext cx="9632497" cy="58714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0</xdr:row>
      <xdr:rowOff>179294</xdr:rowOff>
    </xdr:from>
    <xdr:to>
      <xdr:col>16</xdr:col>
      <xdr:colOff>79562</xdr:colOff>
      <xdr:row>31</xdr:row>
      <xdr:rowOff>93569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6529" y="179294"/>
          <a:ext cx="951491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448234</xdr:colOff>
      <xdr:row>1</xdr:row>
      <xdr:rowOff>33617</xdr:rowOff>
    </xdr:from>
    <xdr:to>
      <xdr:col>11</xdr:col>
      <xdr:colOff>572060</xdr:colOff>
      <xdr:row>30</xdr:row>
      <xdr:rowOff>43142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3352" y="224117"/>
          <a:ext cx="6175002" cy="5534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19" sqref="B19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38035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36000</v>
      </c>
      <c r="D5" s="56" t="s">
        <v>61</v>
      </c>
      <c r="E5" s="57">
        <f>ROUND(C5/10.764,0)</f>
        <v>3344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15250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20750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20750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36000</v>
      </c>
      <c r="D10" s="56" t="s">
        <v>61</v>
      </c>
      <c r="E10" s="57">
        <f>ROUND(C10/10.764,0)</f>
        <v>3344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1490000</v>
      </c>
      <c r="C17" s="71">
        <v>745</v>
      </c>
      <c r="D17" s="71"/>
      <c r="E17" s="71">
        <f>E10*C17</f>
        <v>2491280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2"/>
  <sheetViews>
    <sheetView topLeftCell="C7" zoomScale="85" zoomScaleNormal="85" workbookViewId="0">
      <selection activeCell="I16" sqref="I16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115</v>
      </c>
      <c r="H15">
        <v>10.6</v>
      </c>
      <c r="I15">
        <v>14.4</v>
      </c>
      <c r="J15">
        <f>H15*I15</f>
        <v>152.63999999999999</v>
      </c>
    </row>
    <row r="16" spans="3:19">
      <c r="G16" s="71" t="s">
        <v>116</v>
      </c>
      <c r="H16">
        <v>11.1</v>
      </c>
      <c r="I16">
        <v>10.1</v>
      </c>
      <c r="J16" s="71">
        <f t="shared" ref="J16:J20" si="0">H16*I16</f>
        <v>112.11</v>
      </c>
    </row>
    <row r="17" spans="7:19">
      <c r="G17" s="71" t="s">
        <v>120</v>
      </c>
      <c r="H17">
        <v>11.4</v>
      </c>
      <c r="I17">
        <v>10.1</v>
      </c>
      <c r="J17" s="71">
        <f t="shared" si="0"/>
        <v>115.14</v>
      </c>
    </row>
    <row r="18" spans="7:19">
      <c r="G18" s="71" t="s">
        <v>117</v>
      </c>
      <c r="H18">
        <v>10.8</v>
      </c>
      <c r="I18">
        <v>11.2</v>
      </c>
      <c r="J18" s="71">
        <f t="shared" si="0"/>
        <v>120.96</v>
      </c>
      <c r="S18" s="114"/>
    </row>
    <row r="19" spans="7:19">
      <c r="G19" s="71" t="s">
        <v>118</v>
      </c>
      <c r="H19">
        <v>7.1</v>
      </c>
      <c r="I19">
        <v>10.3</v>
      </c>
      <c r="J19" s="71">
        <f t="shared" si="0"/>
        <v>73.13</v>
      </c>
    </row>
    <row r="20" spans="7:19">
      <c r="G20" s="71" t="s">
        <v>119</v>
      </c>
      <c r="H20">
        <v>4.5999999999999996</v>
      </c>
      <c r="I20">
        <v>4.2</v>
      </c>
      <c r="J20" s="71">
        <f t="shared" si="0"/>
        <v>19.32</v>
      </c>
    </row>
    <row r="21" spans="7:19">
      <c r="G21" s="71"/>
      <c r="J21" s="71">
        <f>SUM(J15:J20)</f>
        <v>593.30000000000007</v>
      </c>
    </row>
    <row r="22" spans="7:19">
      <c r="G22" s="71"/>
      <c r="J22" s="71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4"/>
  <sheetViews>
    <sheetView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6000</v>
      </c>
      <c r="D3" s="20" t="s">
        <v>121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4000</v>
      </c>
      <c r="D5" s="22"/>
      <c r="F5" s="74"/>
      <c r="G5" s="74"/>
      <c r="H5" s="120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0</v>
      </c>
      <c r="D7" s="24"/>
      <c r="F7" s="74"/>
      <c r="G7" s="74"/>
    </row>
    <row r="8" spans="1:13">
      <c r="A8" s="15" t="s">
        <v>18</v>
      </c>
      <c r="B8" s="23"/>
      <c r="C8" s="24">
        <f>C9-C7</f>
        <v>60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3">
      <c r="A11" s="15"/>
      <c r="B11" s="25"/>
      <c r="C11" s="26">
        <f>C10%</f>
        <v>0</v>
      </c>
      <c r="D11" s="26"/>
      <c r="F11" s="74"/>
      <c r="G11" s="74"/>
    </row>
    <row r="12" spans="1:13">
      <c r="A12" s="15" t="s">
        <v>21</v>
      </c>
      <c r="B12" s="18"/>
      <c r="C12" s="19">
        <f>C6*C11</f>
        <v>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3">
      <c r="A14" s="15" t="s">
        <v>15</v>
      </c>
      <c r="B14" s="18"/>
      <c r="C14" s="19">
        <f>C5</f>
        <v>4000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6000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677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4062000</v>
      </c>
      <c r="D19" s="74" t="s">
        <v>68</v>
      </c>
      <c r="E19" s="29"/>
      <c r="F19" s="74"/>
      <c r="G19" s="74"/>
      <c r="N19" s="10"/>
    </row>
    <row r="20" spans="1:14">
      <c r="A20" s="15"/>
      <c r="B20" s="53">
        <f>C20*80%</f>
        <v>3087120</v>
      </c>
      <c r="C20" s="30">
        <f>C19*95%</f>
        <v>3858900</v>
      </c>
      <c r="D20" s="74" t="s">
        <v>24</v>
      </c>
      <c r="E20" s="30"/>
      <c r="F20" s="74"/>
      <c r="G20" s="74"/>
    </row>
    <row r="21" spans="1:14">
      <c r="A21" s="15"/>
      <c r="C21" s="30">
        <f>C19*80%</f>
        <v>3249600</v>
      </c>
      <c r="D21" s="74" t="s">
        <v>25</v>
      </c>
      <c r="E21" s="30"/>
      <c r="F21" s="74"/>
      <c r="G21" s="74"/>
    </row>
    <row r="22" spans="1:14">
      <c r="A22" s="15"/>
      <c r="E22" s="71"/>
      <c r="F22" s="74"/>
      <c r="G22" s="74"/>
    </row>
    <row r="23" spans="1:14">
      <c r="A23" s="31" t="s">
        <v>26</v>
      </c>
      <c r="B23" s="32"/>
      <c r="C23" s="33">
        <f>C18*2000</f>
        <v>1354000</v>
      </c>
      <c r="D23" s="33">
        <f>D4*D18</f>
        <v>0</v>
      </c>
      <c r="E23" s="71"/>
      <c r="L23" s="71"/>
    </row>
    <row r="24" spans="1:14">
      <c r="A24" s="15" t="s">
        <v>27</v>
      </c>
      <c r="E24" s="71"/>
      <c r="L24" s="71"/>
    </row>
    <row r="25" spans="1:14">
      <c r="A25" s="34" t="s">
        <v>28</v>
      </c>
      <c r="B25" s="16"/>
      <c r="C25" s="30">
        <f>C19*0.025/12</f>
        <v>8462.5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98</v>
      </c>
      <c r="C39" s="140" t="s">
        <v>99</v>
      </c>
      <c r="D39" s="140" t="s">
        <v>100</v>
      </c>
      <c r="E39" s="121" t="s">
        <v>101</v>
      </c>
      <c r="F39" s="121" t="s">
        <v>103</v>
      </c>
      <c r="G39" s="121" t="s">
        <v>104</v>
      </c>
      <c r="H39" s="121" t="s">
        <v>105</v>
      </c>
      <c r="I39" s="121" t="s">
        <v>106</v>
      </c>
      <c r="J39" s="140" t="s">
        <v>109</v>
      </c>
      <c r="K39" s="140" t="s">
        <v>110</v>
      </c>
      <c r="L39" s="140" t="s">
        <v>111</v>
      </c>
      <c r="M39" s="140" t="s">
        <v>112</v>
      </c>
    </row>
    <row r="40" spans="1:13" ht="18">
      <c r="A40" s="141"/>
      <c r="B40" s="141"/>
      <c r="C40" s="141"/>
      <c r="D40" s="141"/>
      <c r="E40" s="122" t="s">
        <v>102</v>
      </c>
      <c r="F40" s="122" t="s">
        <v>102</v>
      </c>
      <c r="G40" s="122" t="s">
        <v>102</v>
      </c>
      <c r="H40" s="122" t="s">
        <v>102</v>
      </c>
      <c r="I40" s="122" t="s">
        <v>107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108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113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114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A19" sqref="A19:R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0</v>
      </c>
      <c r="C2" s="4">
        <f t="shared" ref="C2:C6" si="2">B2*1.2</f>
        <v>0</v>
      </c>
      <c r="D2" s="4">
        <f t="shared" ref="D2:D6" si="3">C2*1.2</f>
        <v>0</v>
      </c>
      <c r="E2" s="5">
        <f t="shared" ref="E2:E6" si="4">R2</f>
        <v>0</v>
      </c>
      <c r="F2" s="4" t="e">
        <f t="shared" ref="F2:F6" si="5">ROUND((E2/B2),0)</f>
        <v>#DIV/0!</v>
      </c>
      <c r="G2" s="4" t="e">
        <f t="shared" ref="G2:G6" si="6">ROUND((E2/C2),0)</f>
        <v>#DIV/0!</v>
      </c>
      <c r="H2" s="4" t="e">
        <f t="shared" ref="H2:H6" si="7">ROUND((E2/D2),0)</f>
        <v>#DIV/0!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0</v>
      </c>
      <c r="P2" s="71">
        <f>O2/1.2</f>
        <v>0</v>
      </c>
      <c r="Q2" s="71">
        <f t="shared" ref="Q2:Q6" si="10">P2/1.2</f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f t="shared" si="10"/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7:A8" si="12">N7</f>
        <v>0</v>
      </c>
      <c r="B7" s="4">
        <f t="shared" ref="B7:B8" si="13">Q7</f>
        <v>0</v>
      </c>
      <c r="C7" s="4">
        <f t="shared" ref="C7:C8" si="14">B7*1.2</f>
        <v>0</v>
      </c>
      <c r="D7" s="4">
        <f t="shared" ref="D7:D8" si="15">C7*1.2</f>
        <v>0</v>
      </c>
      <c r="E7" s="5">
        <f t="shared" ref="E7:E8" si="16">R7</f>
        <v>0</v>
      </c>
      <c r="F7" s="4" t="e">
        <f t="shared" ref="F7:F8" si="17">ROUND((E7/B7),0)</f>
        <v>#DIV/0!</v>
      </c>
      <c r="G7" s="4" t="e">
        <f t="shared" ref="G7:G8" si="18">ROUND((E7/C7),0)</f>
        <v>#DIV/0!</v>
      </c>
      <c r="H7" s="4" t="e">
        <f t="shared" ref="H7:H8" si="19">ROUND((E7/D7),0)</f>
        <v>#DIV/0!</v>
      </c>
      <c r="I7" s="4">
        <f t="shared" ref="I7:I8" si="20">T7</f>
        <v>0</v>
      </c>
      <c r="J7" s="4">
        <f t="shared" ref="J7:J8" si="21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7:Q8" si="22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2"/>
        <v>0</v>
      </c>
      <c r="R8" s="2">
        <v>0</v>
      </c>
      <c r="S8" s="2"/>
      <c r="T8" s="2"/>
    </row>
    <row r="9" spans="1:35">
      <c r="A9" s="4">
        <f t="shared" ref="A9:A17" si="23">N9</f>
        <v>0</v>
      </c>
      <c r="B9" s="4">
        <f t="shared" ref="B9:B17" si="24">Q9</f>
        <v>0</v>
      </c>
      <c r="C9" s="4">
        <f t="shared" ref="C9:C17" si="25">B9*1.2</f>
        <v>0</v>
      </c>
      <c r="D9" s="4">
        <f t="shared" ref="D9:D17" si="26">C9*1.2</f>
        <v>0</v>
      </c>
      <c r="E9" s="5">
        <f t="shared" ref="E9:E17" si="27">R9</f>
        <v>0</v>
      </c>
      <c r="F9" s="4" t="e">
        <f t="shared" ref="F9:F17" si="28">ROUND((E9/B9),0)</f>
        <v>#DIV/0!</v>
      </c>
      <c r="G9" s="4" t="e">
        <f t="shared" ref="G9:G17" si="29">ROUND((E9/C9),0)</f>
        <v>#DIV/0!</v>
      </c>
      <c r="H9" s="4" t="e">
        <f t="shared" ref="H9:H17" si="30">ROUND((E9/D9),0)</f>
        <v>#DIV/0!</v>
      </c>
      <c r="I9" s="4">
        <f t="shared" ref="I9:I17" si="31">T9</f>
        <v>0</v>
      </c>
      <c r="J9" s="4">
        <f t="shared" ref="J9:J17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:Q17" si="34">P9/1.2</f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24"/>
        <v>0</v>
      </c>
      <c r="C10" s="4">
        <f t="shared" si="25"/>
        <v>0</v>
      </c>
      <c r="D10" s="4">
        <f t="shared" si="26"/>
        <v>0</v>
      </c>
      <c r="E10" s="5">
        <f t="shared" si="27"/>
        <v>0</v>
      </c>
      <c r="F10" s="4" t="e">
        <f t="shared" si="28"/>
        <v>#DIV/0!</v>
      </c>
      <c r="G10" s="4" t="e">
        <f t="shared" si="29"/>
        <v>#DIV/0!</v>
      </c>
      <c r="H10" s="4" t="e">
        <f t="shared" si="30"/>
        <v>#DIV/0!</v>
      </c>
      <c r="I10" s="4">
        <f t="shared" si="31"/>
        <v>0</v>
      </c>
      <c r="J10" s="4">
        <f t="shared" si="3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4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 t="shared" ref="P12:P13" si="35">O12/1.2</f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 t="shared" si="35"/>
        <v>0</v>
      </c>
      <c r="Q13" s="71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 t="shared" ref="P15" si="36"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si="23"/>
        <v>0</v>
      </c>
      <c r="B16" s="4">
        <f t="shared" si="24"/>
        <v>0</v>
      </c>
      <c r="C16" s="4">
        <f t="shared" si="25"/>
        <v>0</v>
      </c>
      <c r="D16" s="4">
        <f t="shared" si="26"/>
        <v>0</v>
      </c>
      <c r="E16" s="5">
        <f t="shared" si="27"/>
        <v>0</v>
      </c>
      <c r="F16" s="4" t="e">
        <f t="shared" si="28"/>
        <v>#DIV/0!</v>
      </c>
      <c r="G16" s="4" t="e">
        <f t="shared" si="29"/>
        <v>#DIV/0!</v>
      </c>
      <c r="H16" s="4" t="e">
        <f t="shared" si="30"/>
        <v>#DIV/0!</v>
      </c>
      <c r="I16" s="4">
        <f t="shared" si="31"/>
        <v>0</v>
      </c>
      <c r="J16" s="4">
        <f t="shared" si="32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4"/>
        <v>0</v>
      </c>
      <c r="R16" s="2">
        <v>0</v>
      </c>
      <c r="S16" s="2"/>
    </row>
    <row r="17" spans="1:19">
      <c r="A17" s="4">
        <f t="shared" si="23"/>
        <v>0</v>
      </c>
      <c r="B17" s="4">
        <f t="shared" si="24"/>
        <v>0</v>
      </c>
      <c r="C17" s="4">
        <f t="shared" si="25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2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K10" sqref="K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85" zoomScaleNormal="85" workbookViewId="0">
      <selection activeCell="K13" sqref="K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K13" sqref="K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2025-01-06T12:52:40Z</dcterms:modified>
</cp:coreProperties>
</file>