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Chinchpokli (East)\Gautami Mahajan\"/>
    </mc:Choice>
  </mc:AlternateContent>
  <xr:revisionPtr revIDLastSave="0" documentId="13_ncr:1_{4D5812E3-8CA7-48C5-A5BD-481D7B1723C2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" i="4" l="1"/>
  <c r="P2" i="4"/>
  <c r="C12" i="25" l="1"/>
  <c r="C5" i="25" l="1"/>
  <c r="C4" i="25"/>
  <c r="C3" i="25"/>
  <c r="Q2" i="4"/>
  <c r="B2" i="4" s="1"/>
  <c r="C2" i="4" s="1"/>
  <c r="B3" i="4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1" i="4"/>
  <c r="G33" i="4" s="1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<sst xmlns="http://schemas.openxmlformats.org/spreadsheetml/2006/main" count="129" uniqueCount="87">
  <si>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</si>
  <si>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</si>
  <si>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</si>
  <si>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</si>
  <si>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</si>
  <si>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</si>
  <si>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</si>
  <si>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</si>
  <si>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</si>
  <si>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</si>
  <si>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</si>
  <si>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</si>
  <si>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</si>
  <si>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</si>
  <si>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</si>
  <si>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</si>
  <si>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</si>
  <si>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</si>
  <si>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</si>
  <si>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</si>
  <si>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</si>
  <si>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</si>
  <si>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</si>
  <si>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</si>
  <si>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</si>
  <si>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</si>
  <si>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</si>
  <si>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</si>
  <si>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</si>
  <si>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</si>
  <si>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</si>
  <si>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</si>
  <si>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</si>
  <si>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</si>
  <si>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</si>
  <si>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</si>
  <si>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</si>
  <si>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</si>
  <si>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</si>
  <si>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</si>
  <si>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</si>
  <si>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</si>
  <si>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</si>
  <si>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</si>
  <si>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</si>
  <si>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</si>
  <si>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</si>
  <si>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</si>
  <si>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</si>
  <si>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</si>
  <si>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</si>
  <si>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</si>
  <si>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</si>
  <si>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</si>
  <si>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</si>
  <si>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</si>
  <si>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</si>
  <si>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</si>
  <si>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</si>
  <si>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</si>
  <si>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</si>
  <si>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</si>
  <si>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</si>
  <si>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</si>
  <si>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</si>
  <si>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</si>
  <si>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</si>
  <si>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</si>
  <si>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</si>
  <si>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</si>
  <si>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</si>
  <si>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</si>
  <si>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</si>
  <si>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</si>
  <si>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</si>
  <si>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</si>
  <si>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</si>
  <si>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</si>
  <si>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</si>
  <si>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</si>
  <si>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</si>
  <si>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</si>
  <si>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</si>
  <si>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</si>
  <si>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YOC-1965</t>
  </si>
  <si>
    <t>IGR-25.04.24</t>
  </si>
  <si>
    <t>IGR-20.06.23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</si>
</sst>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49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B7D131-C06F-4F1E-9C22-8BC29DAEE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210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48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E3B02-DCA9-425C-91F0-1E2AF4CC6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267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77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83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78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79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80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81</v>
      </c>
      <c r="C8" s="45">
        <f>C7*D13%</f>
        <v>131648.58099999998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82</v>
      </c>
      <c r="C9" s="50">
        <f>C6+C8</f>
        <v>161048.58099999998</v>
      </c>
      <c r="D9" s="51" t="s">
        <v>62</v>
      </c>
      <c r="E9" s="52">
        <f>C9/10.764</f>
        <v>14961.77824228911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2024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1965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59</v>
      </c>
      <c r="D13" s="58">
        <f>D12-C13</f>
        <v>41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tabSelected="1" workbookViewId="0">
      <selection activeCell="B20" sqref="B20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36000</v>
      </c>
      <c r="C3" s="19" t="s">
        <v>76</v>
      </c>
      <c r="D3" s="6" t="s">
        <v>72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33500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59</v>
      </c>
      <c r="C7" s="20">
        <v>2024</v>
      </c>
    </row>
    <row r="8" spans="1:4" x14ac:dyDescent="0.25">
      <c r="A8" s="13" t="s">
        <v>18</v>
      </c>
      <c r="B8" s="20">
        <f>B9-B7</f>
        <v>1</v>
      </c>
      <c r="C8" s="20">
        <v>1965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88.5</v>
      </c>
      <c r="C10" s="20"/>
    </row>
    <row r="11" spans="1:4" x14ac:dyDescent="0.25">
      <c r="A11" s="13"/>
      <c r="B11" s="21">
        <f>B10%</f>
        <v>0.88500000000000001</v>
      </c>
      <c r="C11" s="21"/>
    </row>
    <row r="12" spans="1:4" x14ac:dyDescent="0.25">
      <c r="A12" s="13" t="s">
        <v>21</v>
      </c>
      <c r="B12" s="16">
        <f>B6*B11</f>
        <v>2212.5</v>
      </c>
      <c r="C12" s="19"/>
    </row>
    <row r="13" spans="1:4" x14ac:dyDescent="0.25">
      <c r="A13" s="13" t="s">
        <v>22</v>
      </c>
      <c r="B13" s="16">
        <f>B6-B12</f>
        <v>287.5</v>
      </c>
      <c r="C13" s="19"/>
    </row>
    <row r="14" spans="1:4" x14ac:dyDescent="0.25">
      <c r="A14" s="13" t="s">
        <v>15</v>
      </c>
      <c r="B14" s="16">
        <f>B5</f>
        <v>33500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33787.5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ABUA</v>
      </c>
      <c r="B18" s="23">
        <v>480</v>
      </c>
      <c r="C18" s="20"/>
    </row>
    <row r="19" spans="1:4" x14ac:dyDescent="0.25">
      <c r="A19" s="13" t="s">
        <v>74</v>
      </c>
      <c r="B19" s="24">
        <f>B18*B16</f>
        <v>16218000</v>
      </c>
      <c r="C19" s="65"/>
      <c r="D19" s="58"/>
    </row>
    <row r="20" spans="1:4" x14ac:dyDescent="0.25">
      <c r="A20" s="13" t="s">
        <v>24</v>
      </c>
      <c r="B20" s="25">
        <f>B19*90%</f>
        <v>14596200</v>
      </c>
      <c r="C20" s="24"/>
      <c r="D20" s="58"/>
    </row>
    <row r="21" spans="1:4" x14ac:dyDescent="0.25">
      <c r="A21" s="13" t="s">
        <v>25</v>
      </c>
      <c r="B21" s="25">
        <f>B19*80%</f>
        <v>12974400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1200000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33787.5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R8" sqref="R8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591.84059999999999</v>
      </c>
      <c r="C2" s="4">
        <f t="shared" ref="C2:C16" si="1">B2*1.2</f>
        <v>710.20871999999997</v>
      </c>
      <c r="D2" s="4">
        <f t="shared" ref="D2:D16" si="2">C2*1.2</f>
        <v>852.25046399999997</v>
      </c>
      <c r="E2" s="5">
        <f t="shared" ref="E2:E16" si="3">R2</f>
        <v>24000000</v>
      </c>
      <c r="F2" s="4">
        <f t="shared" ref="F2:F15" si="4">ROUND((E2/B2),0)</f>
        <v>40551</v>
      </c>
      <c r="G2" s="4">
        <f t="shared" ref="G2:G15" si="5">ROUND((E2/C2),0)</f>
        <v>33793</v>
      </c>
      <c r="H2" s="4">
        <f t="shared" ref="H2:H15" si="6">ROUND((E2/D2),0)</f>
        <v>28161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>65.98*10.764</f>
        <v>710.20871999999997</v>
      </c>
      <c r="Q2">
        <f t="shared" ref="Q2:Q10" si="9">P2/1.2</f>
        <v>591.84059999999999</v>
      </c>
      <c r="R2" s="2">
        <v>24000000</v>
      </c>
      <c r="S2" s="2" t="s">
        <v>85</v>
      </c>
    </row>
    <row r="3" spans="1:19" x14ac:dyDescent="0.25">
      <c r="A3" s="4">
        <v>2</v>
      </c>
      <c r="B3" s="4">
        <f t="shared" si="0"/>
        <v>555</v>
      </c>
      <c r="C3" s="4">
        <f t="shared" si="1"/>
        <v>666</v>
      </c>
      <c r="D3" s="4">
        <f t="shared" si="2"/>
        <v>799.19999999999993</v>
      </c>
      <c r="E3" s="5">
        <f t="shared" si="3"/>
        <v>24000000</v>
      </c>
      <c r="F3" s="4">
        <f t="shared" si="4"/>
        <v>43243</v>
      </c>
      <c r="G3" s="4">
        <f t="shared" si="5"/>
        <v>36036</v>
      </c>
      <c r="H3" s="4">
        <f t="shared" si="6"/>
        <v>30030</v>
      </c>
      <c r="I3" s="4">
        <f t="shared" si="7"/>
        <v>0</v>
      </c>
      <c r="J3" s="4">
        <f t="shared" si="8"/>
        <v>0</v>
      </c>
      <c r="O3">
        <v>0</v>
      </c>
      <c r="P3">
        <v>666</v>
      </c>
      <c r="Q3">
        <f t="shared" ref="Q3" si="10">P3/1.2</f>
        <v>555</v>
      </c>
      <c r="R3" s="2">
        <v>24000000</v>
      </c>
      <c r="S3" s="2" t="s">
        <v>86</v>
      </c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ref="P2:P10" si="11">O4/1.2</f>
        <v>0</v>
      </c>
      <c r="Q4">
        <f t="shared" si="9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11"/>
        <v>0</v>
      </c>
      <c r="Q5">
        <f t="shared" si="9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1"/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1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1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1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1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2">O11/1.2</f>
        <v>0</v>
      </c>
      <c r="Q11">
        <f t="shared" ref="Q11:Q15" si="13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2"/>
        <v>0</v>
      </c>
      <c r="Q12">
        <f t="shared" si="13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2"/>
        <v>0</v>
      </c>
      <c r="Q13">
        <f t="shared" si="13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2"/>
        <v>0</v>
      </c>
      <c r="Q14">
        <f t="shared" si="13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2"/>
        <v>0</v>
      </c>
      <c r="Q15">
        <f t="shared" si="13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4">ROUND((E16/B16),0)</f>
        <v>#DIV/0!</v>
      </c>
      <c r="G16" s="4" t="e">
        <f t="shared" ref="G16" si="15">ROUND((E16/C16),0)</f>
        <v>#DIV/0!</v>
      </c>
      <c r="H16" s="4" t="e">
        <f t="shared" ref="H16" si="16">ROUND((E16/D16),0)</f>
        <v>#DIV/0!</v>
      </c>
      <c r="I16" s="4">
        <f t="shared" ref="I16" si="17">T16</f>
        <v>0</v>
      </c>
      <c r="J16" s="4">
        <f t="shared" ref="J16" si="18">U16</f>
        <v>0</v>
      </c>
      <c r="O16">
        <v>0</v>
      </c>
      <c r="P16">
        <f t="shared" ref="P16" si="19">O16/1.2</f>
        <v>0</v>
      </c>
      <c r="Q16">
        <f t="shared" ref="Q16" si="20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1">Q17</f>
        <v>0</v>
      </c>
      <c r="C17" s="4">
        <f t="shared" ref="C17:C21" si="22">B17*1.2</f>
        <v>0</v>
      </c>
      <c r="D17" s="4">
        <f t="shared" ref="D17:D21" si="23">C17*1.2</f>
        <v>0</v>
      </c>
      <c r="E17" s="5">
        <f t="shared" ref="E17:E21" si="24">R17</f>
        <v>0</v>
      </c>
      <c r="F17" s="4" t="e">
        <f t="shared" ref="F17" si="25">ROUND((E17/B17),0)</f>
        <v>#DIV/0!</v>
      </c>
      <c r="G17" s="4" t="e">
        <f t="shared" ref="G17" si="26">ROUND((E17/C17),0)</f>
        <v>#DIV/0!</v>
      </c>
      <c r="H17" s="4" t="e">
        <f t="shared" ref="H17" si="27">ROUND((E17/D17),0)</f>
        <v>#DIV/0!</v>
      </c>
      <c r="I17" s="4">
        <f t="shared" ref="I17" si="28">T17</f>
        <v>0</v>
      </c>
      <c r="J17" s="4">
        <f t="shared" ref="J17" si="29">U17</f>
        <v>0</v>
      </c>
      <c r="O17">
        <v>0</v>
      </c>
      <c r="P17">
        <f t="shared" ref="P17" si="30">O17/1.2</f>
        <v>0</v>
      </c>
      <c r="Q17">
        <f t="shared" ref="Q17" si="31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1"/>
        <v>0</v>
      </c>
      <c r="C18" s="4">
        <f t="shared" si="22"/>
        <v>0</v>
      </c>
      <c r="D18" s="4">
        <f t="shared" si="23"/>
        <v>0</v>
      </c>
      <c r="E18" s="5">
        <f t="shared" si="24"/>
        <v>0</v>
      </c>
      <c r="F18" s="4" t="e">
        <f t="shared" ref="F18:F21" si="32">ROUND((E18/B18),0)</f>
        <v>#DIV/0!</v>
      </c>
      <c r="G18" s="4" t="e">
        <f t="shared" ref="G18:G21" si="33">ROUND((E18/C18),0)</f>
        <v>#DIV/0!</v>
      </c>
      <c r="H18" s="4" t="e">
        <f t="shared" ref="H18:H21" si="34">ROUND((E18/D18),0)</f>
        <v>#DIV/0!</v>
      </c>
      <c r="I18" s="4">
        <f t="shared" ref="I18:J21" si="35">T18</f>
        <v>0</v>
      </c>
      <c r="J18" s="4">
        <f t="shared" si="35"/>
        <v>0</v>
      </c>
      <c r="O18">
        <v>0</v>
      </c>
      <c r="P18">
        <f t="shared" ref="P18" si="36">O18/1.2</f>
        <v>0</v>
      </c>
      <c r="Q18">
        <f t="shared" ref="Q18:Q21" si="37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1"/>
        <v>0</v>
      </c>
      <c r="C19" s="4">
        <f t="shared" si="22"/>
        <v>0</v>
      </c>
      <c r="D19" s="4">
        <f t="shared" si="23"/>
        <v>0</v>
      </c>
      <c r="E19" s="5">
        <f t="shared" si="24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>
        <v>0</v>
      </c>
      <c r="P19">
        <f>O19/1.2</f>
        <v>0</v>
      </c>
      <c r="Q19">
        <f t="shared" si="37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8">Q20</f>
        <v>0</v>
      </c>
      <c r="C20" s="4">
        <f t="shared" ref="C20" si="39">B20*1.2</f>
        <v>0</v>
      </c>
      <c r="D20" s="4">
        <f t="shared" ref="D20" si="40">C20*1.2</f>
        <v>0</v>
      </c>
      <c r="E20" s="5">
        <f t="shared" ref="E20" si="41">R20</f>
        <v>0</v>
      </c>
      <c r="F20" s="4" t="e">
        <f t="shared" ref="F20" si="42">ROUND((E20/B20),0)</f>
        <v>#DIV/0!</v>
      </c>
      <c r="G20" s="4" t="e">
        <f t="shared" ref="G20" si="43">ROUND((E20/C20),0)</f>
        <v>#DIV/0!</v>
      </c>
      <c r="H20" s="4" t="e">
        <f t="shared" ref="H20" si="44">ROUND((E20/D20),0)</f>
        <v>#DIV/0!</v>
      </c>
      <c r="I20" s="4">
        <f t="shared" ref="I20" si="45">T20</f>
        <v>0</v>
      </c>
      <c r="J20" s="4">
        <f t="shared" ref="J20" si="46">U20</f>
        <v>0</v>
      </c>
      <c r="O20">
        <v>0</v>
      </c>
      <c r="P20">
        <f t="shared" ref="P20" si="47">O20/1.2</f>
        <v>0</v>
      </c>
      <c r="Q20">
        <f t="shared" ref="Q20" si="48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1"/>
        <v>0</v>
      </c>
      <c r="C21" s="4">
        <f t="shared" si="22"/>
        <v>0</v>
      </c>
      <c r="D21" s="4">
        <f t="shared" si="23"/>
        <v>0</v>
      </c>
      <c r="E21" s="5">
        <f t="shared" si="24"/>
        <v>0</v>
      </c>
      <c r="F21" s="4" t="e">
        <f t="shared" si="32"/>
        <v>#DIV/0!</v>
      </c>
      <c r="G21" s="4" t="e">
        <f t="shared" si="33"/>
        <v>#DIV/0!</v>
      </c>
      <c r="H21" s="4" t="e">
        <f t="shared" si="34"/>
        <v>#DIV/0!</v>
      </c>
      <c r="I21" s="4">
        <f t="shared" si="35"/>
        <v>0</v>
      </c>
      <c r="J21" s="4">
        <f t="shared" si="35"/>
        <v>0</v>
      </c>
      <c r="O21">
        <v>0</v>
      </c>
      <c r="P21">
        <f>O21/1.2</f>
        <v>0</v>
      </c>
      <c r="Q21">
        <f t="shared" si="37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9" t="s">
        <v>84</v>
      </c>
    </row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75</v>
      </c>
      <c r="D28" s="60"/>
      <c r="F28" s="45" t="s">
        <v>71</v>
      </c>
      <c r="G28" s="45">
        <v>481</v>
      </c>
    </row>
    <row r="29" spans="1:19" s="9" customFormat="1" x14ac:dyDescent="0.25">
      <c r="C29" s="60" t="s">
        <v>1</v>
      </c>
      <c r="D29" s="60"/>
      <c r="F29" s="45" t="s">
        <v>72</v>
      </c>
      <c r="G29" s="45">
        <v>480</v>
      </c>
      <c r="H29" s="9">
        <f>G29/G28</f>
        <v>0.99792099792099798</v>
      </c>
    </row>
    <row r="30" spans="1:19" s="9" customFormat="1" x14ac:dyDescent="0.25">
      <c r="F30" s="45" t="s">
        <v>73</v>
      </c>
      <c r="G30" s="45"/>
    </row>
    <row r="31" spans="1:19" s="9" customFormat="1" x14ac:dyDescent="0.25">
      <c r="C31" s="63"/>
      <c r="D31" s="63"/>
      <c r="F31" s="63" t="s">
        <v>74</v>
      </c>
      <c r="G31" s="63">
        <f>G29*G30</f>
        <v>0</v>
      </c>
      <c r="H31" s="9" t="e">
        <f>G31/D29</f>
        <v>#DIV/0!</v>
      </c>
    </row>
    <row r="32" spans="1:19" s="9" customFormat="1" x14ac:dyDescent="0.25">
      <c r="C32" s="63"/>
      <c r="D32" s="63"/>
      <c r="F32" s="63" t="s">
        <v>24</v>
      </c>
      <c r="G32" s="63">
        <f>G31*90%</f>
        <v>0</v>
      </c>
    </row>
    <row r="33" spans="3:7" s="9" customFormat="1" x14ac:dyDescent="0.25">
      <c r="C33" s="63"/>
      <c r="D33" s="63"/>
      <c r="F33" s="63" t="s">
        <v>25</v>
      </c>
      <c r="G33" s="63">
        <f>G31*80%</f>
        <v>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21" sqref="P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2024-12-30T09:01:22Z</dcterms:modified>
</cp:coreProperties>
</file>