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4" sheetId="4" r:id="rId2"/>
    <sheet name="Sheet5" sheetId="5" r:id="rId3"/>
    <sheet name="Sheet2" sheetId="2" r:id="rId4"/>
    <sheet name="Sheet3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" i="1" l="1"/>
  <c r="Q5" i="1"/>
  <c r="L6" i="1"/>
  <c r="L7" i="1" s="1"/>
  <c r="P6" i="1"/>
  <c r="B26" i="1"/>
  <c r="C26" i="1"/>
  <c r="D26" i="1"/>
  <c r="A26" i="1"/>
  <c r="D24" i="1" l="1"/>
  <c r="D21" i="1"/>
  <c r="D22" i="1" s="1"/>
  <c r="C24" i="1"/>
  <c r="C22" i="1"/>
  <c r="C21" i="1"/>
  <c r="B24" i="1"/>
  <c r="B22" i="1"/>
  <c r="B21" i="1"/>
  <c r="A24" i="1"/>
  <c r="A22" i="1"/>
  <c r="A21" i="1"/>
  <c r="L14" i="1"/>
  <c r="L10" i="1"/>
  <c r="M4" i="1"/>
  <c r="L8" i="1"/>
  <c r="L4" i="1"/>
  <c r="D7" i="1"/>
  <c r="C7" i="1"/>
  <c r="C10" i="1"/>
  <c r="C5" i="1"/>
  <c r="C6" i="1"/>
  <c r="C4" i="1"/>
</calcChain>
</file>

<file path=xl/sharedStrings.xml><?xml version="1.0" encoding="utf-8"?>
<sst xmlns="http://schemas.openxmlformats.org/spreadsheetml/2006/main" count="27" uniqueCount="24">
  <si>
    <t>04.03.2025</t>
  </si>
  <si>
    <t>Carpet</t>
  </si>
  <si>
    <t>EBVT</t>
  </si>
  <si>
    <t>SS</t>
  </si>
  <si>
    <t>1 Car Park</t>
  </si>
  <si>
    <t>BU</t>
  </si>
  <si>
    <t>1st</t>
  </si>
  <si>
    <t>Floor</t>
  </si>
  <si>
    <t>Area</t>
  </si>
  <si>
    <t>Boundary</t>
  </si>
  <si>
    <t>Annexure'</t>
  </si>
  <si>
    <t>CC</t>
  </si>
  <si>
    <t>65, 71</t>
  </si>
  <si>
    <t>Plan</t>
  </si>
  <si>
    <t>RERA</t>
  </si>
  <si>
    <t>Total Carpet</t>
  </si>
  <si>
    <t>Rate</t>
  </si>
  <si>
    <t>FMV</t>
  </si>
  <si>
    <t>RV</t>
  </si>
  <si>
    <t>DV</t>
  </si>
  <si>
    <t>Insurable</t>
  </si>
  <si>
    <t>Guideline</t>
  </si>
  <si>
    <t>Rental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</si>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</sst>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0" fontId="2" fillId="0" borderId="0" xfId="0" applyFont="1"/>
    <xf numFmtId="43" fontId="2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736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391601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06801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144171</xdr:colOff>
      <xdr:row>38</xdr:row>
      <xdr:rowOff>10537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88171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abSelected="1" workbookViewId="0">
      <selection activeCell="L6" sqref="L6"/>
    </sheetView>
  </sheetViews>
  <sheetFormatPr defaultRowHeight="15" x14ac:dyDescent="0.25"/>
  <cols>
    <col min="1" max="1" width="14.42578125" bestFit="1" customWidth="1"/>
    <col min="2" max="4" width="14.28515625" bestFit="1" customWidth="1"/>
    <col min="11" max="11" width="11.7109375" bestFit="1" customWidth="1"/>
    <col min="12" max="12" width="14.28515625" bestFit="1" customWidth="1"/>
    <col min="13" max="13" width="12.5703125" bestFit="1" customWidth="1"/>
    <col min="14" max="14" width="14.28515625" bestFit="1" customWidth="1"/>
    <col min="16" max="16" width="10" bestFit="1" customWidth="1"/>
  </cols>
  <sheetData>
    <row r="1" spans="1:17" x14ac:dyDescent="0.25">
      <c r="A1" t="s">
        <v>0</v>
      </c>
      <c r="F1">
        <v>15</v>
      </c>
      <c r="G1" t="s">
        <v>6</v>
      </c>
      <c r="K1" t="s">
        <v>1</v>
      </c>
      <c r="L1">
        <v>891</v>
      </c>
    </row>
    <row r="2" spans="1:17" x14ac:dyDescent="0.25">
      <c r="A2" s="1">
        <v>26729730</v>
      </c>
      <c r="F2">
        <v>19</v>
      </c>
      <c r="G2" t="s">
        <v>7</v>
      </c>
      <c r="K2" t="s">
        <v>2</v>
      </c>
      <c r="L2">
        <v>40</v>
      </c>
      <c r="Q2">
        <v>26729730</v>
      </c>
    </row>
    <row r="3" spans="1:17" x14ac:dyDescent="0.25">
      <c r="F3">
        <v>21</v>
      </c>
      <c r="G3" t="s">
        <v>8</v>
      </c>
      <c r="K3" t="s">
        <v>3</v>
      </c>
      <c r="L3">
        <v>45</v>
      </c>
      <c r="Q3">
        <v>1603790</v>
      </c>
    </row>
    <row r="4" spans="1:17" x14ac:dyDescent="0.25">
      <c r="A4" t="s">
        <v>1</v>
      </c>
      <c r="B4">
        <v>82.742000000000004</v>
      </c>
      <c r="C4">
        <f>B4*10.764</f>
        <v>890.63488800000005</v>
      </c>
      <c r="D4">
        <v>891</v>
      </c>
      <c r="F4">
        <v>55</v>
      </c>
      <c r="G4" t="s">
        <v>9</v>
      </c>
      <c r="K4" s="2" t="s">
        <v>15</v>
      </c>
      <c r="L4" s="2">
        <f>SUM(L1:L3)</f>
        <v>976</v>
      </c>
      <c r="M4" s="1">
        <f>L4*1.1</f>
        <v>1073.6000000000001</v>
      </c>
      <c r="Q4">
        <v>30000</v>
      </c>
    </row>
    <row r="5" spans="1:17" x14ac:dyDescent="0.25">
      <c r="A5" t="s">
        <v>2</v>
      </c>
      <c r="B5">
        <v>3.7050000000000001</v>
      </c>
      <c r="C5">
        <f t="shared" ref="C5:C10" si="0">B5*10.764</f>
        <v>39.88062</v>
      </c>
      <c r="D5">
        <v>40</v>
      </c>
      <c r="F5">
        <v>59</v>
      </c>
      <c r="G5" t="s">
        <v>10</v>
      </c>
      <c r="K5" t="s">
        <v>16</v>
      </c>
      <c r="L5" s="1">
        <v>28000</v>
      </c>
      <c r="M5" s="1">
        <v>3000</v>
      </c>
      <c r="Q5">
        <f>SUM(Q2:Q4)</f>
        <v>28363520</v>
      </c>
    </row>
    <row r="6" spans="1:17" x14ac:dyDescent="0.25">
      <c r="A6" t="s">
        <v>3</v>
      </c>
      <c r="B6">
        <v>4.1749999999999998</v>
      </c>
      <c r="C6">
        <f t="shared" si="0"/>
        <v>44.939699999999995</v>
      </c>
      <c r="D6">
        <v>45</v>
      </c>
      <c r="F6" t="s">
        <v>12</v>
      </c>
      <c r="G6" t="s">
        <v>11</v>
      </c>
      <c r="K6" s="2" t="s">
        <v>17</v>
      </c>
      <c r="L6" s="3">
        <f>L5*L4</f>
        <v>27328000</v>
      </c>
      <c r="M6" s="1"/>
      <c r="N6" s="4"/>
      <c r="P6" s="4">
        <f>N6/976</f>
        <v>0</v>
      </c>
      <c r="Q6">
        <f>Q5/976</f>
        <v>29060.983606557376</v>
      </c>
    </row>
    <row r="7" spans="1:17" x14ac:dyDescent="0.25">
      <c r="C7">
        <f>SUM(C4:C6)</f>
        <v>975.45520800000008</v>
      </c>
      <c r="D7">
        <f>SUM(D4:D6)</f>
        <v>976</v>
      </c>
      <c r="F7">
        <v>109</v>
      </c>
      <c r="G7" t="s">
        <v>13</v>
      </c>
      <c r="K7" t="s">
        <v>18</v>
      </c>
      <c r="L7" s="1">
        <f>L6*98%</f>
        <v>26781440</v>
      </c>
    </row>
    <row r="8" spans="1:17" x14ac:dyDescent="0.25">
      <c r="A8" t="s">
        <v>4</v>
      </c>
      <c r="F8">
        <v>111</v>
      </c>
      <c r="G8" t="s">
        <v>14</v>
      </c>
      <c r="K8" t="s">
        <v>19</v>
      </c>
      <c r="L8" s="1">
        <f>L6*80%</f>
        <v>21862400</v>
      </c>
    </row>
    <row r="10" spans="1:17" x14ac:dyDescent="0.25">
      <c r="A10" t="s">
        <v>5</v>
      </c>
      <c r="B10">
        <v>99.684200000000004</v>
      </c>
      <c r="C10">
        <f t="shared" si="0"/>
        <v>1073.0007287999999</v>
      </c>
      <c r="K10" t="s">
        <v>20</v>
      </c>
      <c r="L10" s="1">
        <f>M4*M5</f>
        <v>3220800.0000000005</v>
      </c>
    </row>
    <row r="11" spans="1:17" x14ac:dyDescent="0.25">
      <c r="L11" s="1"/>
    </row>
    <row r="12" spans="1:17" x14ac:dyDescent="0.25">
      <c r="K12" t="s">
        <v>21</v>
      </c>
      <c r="L12" s="1"/>
    </row>
    <row r="13" spans="1:17" x14ac:dyDescent="0.25">
      <c r="L13" s="1"/>
    </row>
    <row r="14" spans="1:17" x14ac:dyDescent="0.25">
      <c r="K14" t="s">
        <v>22</v>
      </c>
      <c r="L14" s="1">
        <f>L6*0.025/12</f>
        <v>56933.333333333336</v>
      </c>
    </row>
    <row r="15" spans="1:17" x14ac:dyDescent="0.25">
      <c r="L15" s="1"/>
    </row>
    <row r="17" spans="1:4" x14ac:dyDescent="0.25">
      <c r="A17" t="s">
        <v>23</v>
      </c>
    </row>
    <row r="18" spans="1:4" x14ac:dyDescent="0.25">
      <c r="A18">
        <v>69.638000000000005</v>
      </c>
      <c r="B18">
        <v>119.154</v>
      </c>
      <c r="C18">
        <v>92.356999999999999</v>
      </c>
      <c r="D18">
        <v>92.356999999999999</v>
      </c>
    </row>
    <row r="19" spans="1:4" x14ac:dyDescent="0.25">
      <c r="A19">
        <v>3.9750000000000001</v>
      </c>
      <c r="B19">
        <v>6.8120000000000003</v>
      </c>
      <c r="C19">
        <v>3.99</v>
      </c>
      <c r="D19">
        <v>3.99</v>
      </c>
    </row>
    <row r="20" spans="1:4" x14ac:dyDescent="0.25">
      <c r="A20">
        <v>1.9550000000000001</v>
      </c>
      <c r="B20">
        <v>3.23</v>
      </c>
      <c r="C20">
        <v>4.1749999999999998</v>
      </c>
      <c r="D20">
        <v>4.1749999999999998</v>
      </c>
    </row>
    <row r="21" spans="1:4" x14ac:dyDescent="0.25">
      <c r="A21">
        <f>SUM(A18:A20)</f>
        <v>75.567999999999998</v>
      </c>
      <c r="B21">
        <f>SUM(B18:B20)</f>
        <v>129.196</v>
      </c>
      <c r="C21">
        <f>SUM(C18:C20)</f>
        <v>100.52199999999999</v>
      </c>
      <c r="D21">
        <f>SUM(D18:D20)</f>
        <v>100.52199999999999</v>
      </c>
    </row>
    <row r="22" spans="1:4" x14ac:dyDescent="0.25">
      <c r="A22" s="1">
        <f>A21*10.764</f>
        <v>813.41395199999988</v>
      </c>
      <c r="B22" s="1">
        <f>B21*10.764</f>
        <v>1390.6657439999999</v>
      </c>
      <c r="C22" s="1">
        <f>C21*10.764</f>
        <v>1082.0188079999998</v>
      </c>
      <c r="D22" s="1">
        <f>D21*10.764</f>
        <v>1082.0188079999998</v>
      </c>
    </row>
    <row r="23" spans="1:4" x14ac:dyDescent="0.25">
      <c r="A23" s="1">
        <v>22855856</v>
      </c>
      <c r="B23" s="1">
        <v>36279279</v>
      </c>
      <c r="C23" s="1">
        <v>30603604</v>
      </c>
      <c r="D23" s="1">
        <v>31700000</v>
      </c>
    </row>
    <row r="24" spans="1:4" x14ac:dyDescent="0.25">
      <c r="A24" s="1">
        <f>A23/A22</f>
        <v>28098.677117355375</v>
      </c>
      <c r="B24" s="1">
        <f>B23/B22</f>
        <v>26087.705946972692</v>
      </c>
      <c r="C24" s="1">
        <f>C23/C22</f>
        <v>28283.800405066533</v>
      </c>
      <c r="D24" s="1">
        <f>D23/D22</f>
        <v>29297.087782230126</v>
      </c>
    </row>
    <row r="26" spans="1:4" x14ac:dyDescent="0.25">
      <c r="A26" s="4">
        <f>A24/100*105</f>
        <v>29503.610973223142</v>
      </c>
      <c r="B26" s="4">
        <f t="shared" ref="B26:D26" si="1">B24/100*105</f>
        <v>27392.091244321327</v>
      </c>
      <c r="C26" s="4">
        <f t="shared" si="1"/>
        <v>29697.990425319862</v>
      </c>
      <c r="D26" s="4">
        <f t="shared" si="1"/>
        <v>30761.94217134163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Sheet4</vt:lpstr>
      <vt:lpstr>Sheet5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2025-03-20T04:20:00Z</dcterms:modified>
</cp:coreProperties>
</file>