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hidePivotFieldList="1" defaultThemeVersion="166925"/>
  <mc:AlternateContent xmlns:mc="http://schemas.openxmlformats.org/markup-compatibility/2006">
    <mc:Choice Requires="x15">
      <x15ac:absPath xmlns:x15ac="http://schemas.microsoft.com/office/spreadsheetml/2010/11/ac" url="D:\Valuation Work\Pool Valuation\final working of ubi - smfg\"/>
    </mc:Choice>
  </mc:AlternateContent>
  <xr:revisionPtr revIDLastSave="0" documentId="13_ncr:1_{DE3BA075-1289-4148-8572-4B9B6A96FECF}" xr6:coauthVersionLast="47" xr6:coauthVersionMax="47" xr10:uidLastSave="{00000000-0000-0000-0000-000000000000}"/>
  <bookViews>
    <workbookView xWindow="-120" yWindow="-120" windowWidth="29040" windowHeight="15720" activeTab="2" xr2:uid="{131CB3CB-1C60-40AD-BBE7-0CF8827B39DE}"/>
  </bookViews>
  <sheets>
    <sheet name="Sheet2" sheetId="2" r:id="rId1"/>
    <sheet name="Sheet1" sheetId="1" r:id="rId2"/>
    <sheet name="Sheet3" sheetId="3" r:id="rId3"/>
  </sheets>
  <definedNames>
    <definedName name="_xlnm._FilterDatabase" localSheetId="1" hidden="1">Sheet1!$A$1:$DW$516</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H33" i="1" l="1"/>
  <c r="CB113" i="1"/>
  <c r="CE113" i="1" s="1"/>
  <c r="CB112" i="1"/>
  <c r="CD112" i="1" s="1"/>
  <c r="CB111" i="1"/>
  <c r="CD111" i="1" s="1"/>
  <c r="CB184" i="1"/>
  <c r="CD184" i="1" s="1"/>
  <c r="CH113" i="1" l="1"/>
  <c r="CH184" i="1"/>
  <c r="CH111" i="1"/>
  <c r="CE111" i="1"/>
  <c r="CE112" i="1"/>
  <c r="CE184" i="1"/>
  <c r="CD113" i="1"/>
  <c r="CB516" i="1"/>
  <c r="CE516" i="1" s="1"/>
  <c r="CB515" i="1"/>
  <c r="CD515" i="1" s="1"/>
  <c r="CB514" i="1"/>
  <c r="CE514" i="1" s="1"/>
  <c r="CB513" i="1"/>
  <c r="CE513" i="1" s="1"/>
  <c r="CB512" i="1"/>
  <c r="CD512" i="1" s="1"/>
  <c r="CB511" i="1"/>
  <c r="CD511" i="1" s="1"/>
  <c r="CB510" i="1"/>
  <c r="CE510" i="1" s="1"/>
  <c r="CB509" i="1"/>
  <c r="CE509" i="1" s="1"/>
  <c r="CB508" i="1"/>
  <c r="CD508" i="1" s="1"/>
  <c r="BX507" i="1"/>
  <c r="CB507" i="1" s="1"/>
  <c r="CD507" i="1" s="1"/>
  <c r="CB506" i="1"/>
  <c r="CD506" i="1" s="1"/>
  <c r="CB505" i="1"/>
  <c r="CE505" i="1" s="1"/>
  <c r="CB504" i="1"/>
  <c r="CE504" i="1" s="1"/>
  <c r="CB503" i="1"/>
  <c r="CD503" i="1" s="1"/>
  <c r="CB502" i="1"/>
  <c r="CD502" i="1" s="1"/>
  <c r="CB501" i="1"/>
  <c r="CE501" i="1" s="1"/>
  <c r="CB500" i="1"/>
  <c r="CE500" i="1" s="1"/>
  <c r="CB499" i="1"/>
  <c r="CE499" i="1" s="1"/>
  <c r="CB498" i="1"/>
  <c r="CD498" i="1" s="1"/>
  <c r="CB497" i="1"/>
  <c r="CB496" i="1"/>
  <c r="CE496" i="1" s="1"/>
  <c r="CB495" i="1"/>
  <c r="CE495" i="1" s="1"/>
  <c r="CB494" i="1"/>
  <c r="CD494" i="1" s="1"/>
  <c r="CB493" i="1"/>
  <c r="CB492" i="1"/>
  <c r="CB491" i="1"/>
  <c r="CE491" i="1" s="1"/>
  <c r="CB490" i="1"/>
  <c r="CD490" i="1" s="1"/>
  <c r="CB489" i="1"/>
  <c r="CE489" i="1" s="1"/>
  <c r="CB488" i="1"/>
  <c r="CE488" i="1" s="1"/>
  <c r="CB487" i="1"/>
  <c r="CD487" i="1" s="1"/>
  <c r="CB486" i="1"/>
  <c r="CD486" i="1" s="1"/>
  <c r="CB485" i="1"/>
  <c r="CE485" i="1" s="1"/>
  <c r="CB484" i="1"/>
  <c r="CE484" i="1" s="1"/>
  <c r="CB483" i="1"/>
  <c r="CE483" i="1" s="1"/>
  <c r="CB482" i="1"/>
  <c r="CD482" i="1" s="1"/>
  <c r="BX481" i="1"/>
  <c r="CB481" i="1" s="1"/>
  <c r="CB480" i="1"/>
  <c r="CE480" i="1" s="1"/>
  <c r="BX479" i="1"/>
  <c r="CB479" i="1" s="1"/>
  <c r="CE479" i="1" s="1"/>
  <c r="CB478" i="1"/>
  <c r="CE478" i="1" s="1"/>
  <c r="BX477" i="1"/>
  <c r="CB477" i="1" s="1"/>
  <c r="CB476" i="1"/>
  <c r="CE476" i="1" s="1"/>
  <c r="CB475" i="1"/>
  <c r="CD475" i="1" s="1"/>
  <c r="CB474" i="1"/>
  <c r="CE474" i="1" s="1"/>
  <c r="BX473" i="1"/>
  <c r="CB473" i="1" s="1"/>
  <c r="CE473" i="1" s="1"/>
  <c r="CB472" i="1"/>
  <c r="CE472" i="1" s="1"/>
  <c r="BX471" i="1"/>
  <c r="CB471" i="1" s="1"/>
  <c r="CB470" i="1"/>
  <c r="CD470" i="1" s="1"/>
  <c r="CB469" i="1"/>
  <c r="CD469" i="1" s="1"/>
  <c r="CB468" i="1"/>
  <c r="CE468" i="1" s="1"/>
  <c r="CB467" i="1"/>
  <c r="CE467" i="1" s="1"/>
  <c r="CB466" i="1"/>
  <c r="CD466" i="1" s="1"/>
  <c r="CB465" i="1"/>
  <c r="CD465" i="1" s="1"/>
  <c r="CB464" i="1"/>
  <c r="CE464" i="1" s="1"/>
  <c r="CB463" i="1"/>
  <c r="CE463" i="1" s="1"/>
  <c r="CB462" i="1"/>
  <c r="CD462" i="1" s="1"/>
  <c r="CB461" i="1"/>
  <c r="CD461" i="1" s="1"/>
  <c r="CB460" i="1"/>
  <c r="CE460" i="1" s="1"/>
  <c r="CB459" i="1"/>
  <c r="CE459" i="1" s="1"/>
  <c r="CB458" i="1"/>
  <c r="CD458" i="1" s="1"/>
  <c r="CB457" i="1"/>
  <c r="CB456" i="1"/>
  <c r="CE456" i="1" s="1"/>
  <c r="CB455" i="1"/>
  <c r="CE455" i="1" s="1"/>
  <c r="CB454" i="1"/>
  <c r="CD454" i="1" s="1"/>
  <c r="CB453" i="1"/>
  <c r="CD453" i="1" s="1"/>
  <c r="CB452" i="1"/>
  <c r="CE452" i="1" s="1"/>
  <c r="CB451" i="1"/>
  <c r="CE451" i="1" s="1"/>
  <c r="CB450" i="1"/>
  <c r="CD450" i="1" s="1"/>
  <c r="CB449" i="1"/>
  <c r="CD449" i="1" s="1"/>
  <c r="CB448" i="1"/>
  <c r="CE448" i="1" s="1"/>
  <c r="CB447" i="1"/>
  <c r="CE447" i="1" s="1"/>
  <c r="CB446" i="1"/>
  <c r="CD446" i="1" s="1"/>
  <c r="CB445" i="1"/>
  <c r="CD445" i="1" s="1"/>
  <c r="CB444" i="1"/>
  <c r="CE444" i="1" s="1"/>
  <c r="CB443" i="1"/>
  <c r="CE443" i="1" s="1"/>
  <c r="CB442" i="1"/>
  <c r="CD442" i="1" s="1"/>
  <c r="CB441" i="1"/>
  <c r="CD441" i="1" s="1"/>
  <c r="CB440" i="1"/>
  <c r="CE440" i="1" s="1"/>
  <c r="CB439" i="1"/>
  <c r="CE439" i="1" s="1"/>
  <c r="CB438" i="1"/>
  <c r="CD438" i="1" s="1"/>
  <c r="CB437" i="1"/>
  <c r="CD437" i="1" s="1"/>
  <c r="CB436" i="1"/>
  <c r="CE436" i="1" s="1"/>
  <c r="CB435" i="1"/>
  <c r="CE435" i="1" s="1"/>
  <c r="CB434" i="1"/>
  <c r="CD434" i="1" s="1"/>
  <c r="CB433" i="1"/>
  <c r="CD433" i="1" s="1"/>
  <c r="CB432" i="1"/>
  <c r="CB431" i="1"/>
  <c r="CE431" i="1" s="1"/>
  <c r="CB430" i="1"/>
  <c r="CD430" i="1" s="1"/>
  <c r="BX429" i="1"/>
  <c r="CB429" i="1" s="1"/>
  <c r="CD429" i="1" s="1"/>
  <c r="BX428" i="1"/>
  <c r="CB428" i="1" s="1"/>
  <c r="CH428" i="1" s="1"/>
  <c r="CB427" i="1"/>
  <c r="CD427" i="1" s="1"/>
  <c r="CB426" i="1"/>
  <c r="CE426" i="1" s="1"/>
  <c r="CE425" i="1"/>
  <c r="CD425" i="1"/>
  <c r="CB424" i="1"/>
  <c r="CD424" i="1" s="1"/>
  <c r="CB423" i="1"/>
  <c r="CE423" i="1" s="1"/>
  <c r="CB422" i="1"/>
  <c r="CE422" i="1" s="1"/>
  <c r="CB421" i="1"/>
  <c r="CD421" i="1" s="1"/>
  <c r="CB420" i="1"/>
  <c r="CD420" i="1" s="1"/>
  <c r="CB419" i="1"/>
  <c r="CB418" i="1"/>
  <c r="CE418" i="1" s="1"/>
  <c r="CB417" i="1"/>
  <c r="CD417" i="1" s="1"/>
  <c r="CB416" i="1"/>
  <c r="CD416" i="1" s="1"/>
  <c r="CB415" i="1"/>
  <c r="CE415" i="1" s="1"/>
  <c r="CB414" i="1"/>
  <c r="CE414" i="1" s="1"/>
  <c r="CB413" i="1"/>
  <c r="CD413" i="1" s="1"/>
  <c r="CB412" i="1"/>
  <c r="CD412" i="1" s="1"/>
  <c r="CB411" i="1"/>
  <c r="CB410" i="1"/>
  <c r="CE410" i="1" s="1"/>
  <c r="CB409" i="1"/>
  <c r="CD409" i="1" s="1"/>
  <c r="CB408" i="1"/>
  <c r="CB407" i="1"/>
  <c r="CE407" i="1" s="1"/>
  <c r="CB406" i="1"/>
  <c r="CB405" i="1"/>
  <c r="CB404" i="1"/>
  <c r="CD404" i="1" s="1"/>
  <c r="CB403" i="1"/>
  <c r="CB402" i="1"/>
  <c r="CE402" i="1" s="1"/>
  <c r="CB401" i="1"/>
  <c r="CD401" i="1" s="1"/>
  <c r="CB400" i="1"/>
  <c r="CD400" i="1" s="1"/>
  <c r="CB399" i="1"/>
  <c r="CE399" i="1" s="1"/>
  <c r="CB398" i="1"/>
  <c r="CE398" i="1" s="1"/>
  <c r="CB397" i="1"/>
  <c r="CD397" i="1" s="1"/>
  <c r="CB396" i="1"/>
  <c r="CD396" i="1" s="1"/>
  <c r="CB395" i="1"/>
  <c r="CE395" i="1" s="1"/>
  <c r="CB394" i="1"/>
  <c r="CE394" i="1" s="1"/>
  <c r="CB393" i="1"/>
  <c r="CB392" i="1"/>
  <c r="CB391" i="1"/>
  <c r="CB390" i="1"/>
  <c r="CE390" i="1" s="1"/>
  <c r="CB389" i="1"/>
  <c r="CD389" i="1" s="1"/>
  <c r="CB388" i="1"/>
  <c r="CD388" i="1" s="1"/>
  <c r="CB387" i="1"/>
  <c r="CE387" i="1" s="1"/>
  <c r="CB386" i="1"/>
  <c r="CB385" i="1"/>
  <c r="CD385" i="1" s="1"/>
  <c r="CB384" i="1"/>
  <c r="CD384" i="1" s="1"/>
  <c r="CB383" i="1"/>
  <c r="CE383" i="1" s="1"/>
  <c r="CB382" i="1"/>
  <c r="CE382" i="1" s="1"/>
  <c r="CB381" i="1"/>
  <c r="CD381" i="1" s="1"/>
  <c r="CB380" i="1"/>
  <c r="CD380" i="1" s="1"/>
  <c r="CB379" i="1"/>
  <c r="CB378" i="1"/>
  <c r="CE378" i="1" s="1"/>
  <c r="CB377" i="1"/>
  <c r="CB376" i="1"/>
  <c r="CD392" i="1" l="1"/>
  <c r="CH392" i="1"/>
  <c r="CD408" i="1"/>
  <c r="CH408" i="1"/>
  <c r="CD377" i="1"/>
  <c r="CH377" i="1"/>
  <c r="CD393" i="1"/>
  <c r="CH393" i="1"/>
  <c r="CD405" i="1"/>
  <c r="CH405" i="1"/>
  <c r="CE432" i="1"/>
  <c r="CH432" i="1"/>
  <c r="CE492" i="1"/>
  <c r="CH492" i="1"/>
  <c r="CE406" i="1"/>
  <c r="CH406" i="1"/>
  <c r="CD457" i="1"/>
  <c r="CH457" i="1"/>
  <c r="CE493" i="1"/>
  <c r="CH493" i="1"/>
  <c r="CE497" i="1"/>
  <c r="CH497" i="1"/>
  <c r="CD376" i="1"/>
  <c r="CH376" i="1"/>
  <c r="CE386" i="1"/>
  <c r="CH386" i="1"/>
  <c r="CE379" i="1"/>
  <c r="CH379" i="1"/>
  <c r="CE391" i="1"/>
  <c r="CH391" i="1"/>
  <c r="CE403" i="1"/>
  <c r="CH403" i="1"/>
  <c r="CE411" i="1"/>
  <c r="CH411" i="1"/>
  <c r="CE419" i="1"/>
  <c r="CH419" i="1"/>
  <c r="CD501" i="1"/>
  <c r="CD491" i="1"/>
  <c r="CE470" i="1"/>
  <c r="CE393" i="1"/>
  <c r="CD493" i="1"/>
  <c r="CD485" i="1"/>
  <c r="CE409" i="1"/>
  <c r="CE438" i="1"/>
  <c r="CD483" i="1"/>
  <c r="CE503" i="1"/>
  <c r="CE487" i="1"/>
  <c r="CD499" i="1"/>
  <c r="CE381" i="1"/>
  <c r="CE413" i="1"/>
  <c r="CE434" i="1"/>
  <c r="CD495" i="1"/>
  <c r="CD497" i="1"/>
  <c r="CE397" i="1"/>
  <c r="CE454" i="1"/>
  <c r="CE475" i="1"/>
  <c r="CD489" i="1"/>
  <c r="CD505" i="1"/>
  <c r="CE417" i="1"/>
  <c r="CE442" i="1"/>
  <c r="CE458" i="1"/>
  <c r="CE377" i="1"/>
  <c r="CE380" i="1"/>
  <c r="CE389" i="1"/>
  <c r="CE405" i="1"/>
  <c r="CE421" i="1"/>
  <c r="CE430" i="1"/>
  <c r="CE446" i="1"/>
  <c r="CE462" i="1"/>
  <c r="CD474" i="1"/>
  <c r="CD476" i="1"/>
  <c r="CE482" i="1"/>
  <c r="CE486" i="1"/>
  <c r="CE490" i="1"/>
  <c r="CE494" i="1"/>
  <c r="CE498" i="1"/>
  <c r="CE502" i="1"/>
  <c r="CE506" i="1"/>
  <c r="CE508" i="1"/>
  <c r="CE385" i="1"/>
  <c r="CE401" i="1"/>
  <c r="CE450" i="1"/>
  <c r="CE466" i="1"/>
  <c r="CE512" i="1"/>
  <c r="CD428" i="1"/>
  <c r="CE428" i="1"/>
  <c r="CE376" i="1"/>
  <c r="CD379" i="1"/>
  <c r="CD383" i="1"/>
  <c r="CD387" i="1"/>
  <c r="CD391" i="1"/>
  <c r="CD395" i="1"/>
  <c r="CD399" i="1"/>
  <c r="CD403" i="1"/>
  <c r="CD407" i="1"/>
  <c r="CD411" i="1"/>
  <c r="CD415" i="1"/>
  <c r="CD419" i="1"/>
  <c r="CD423" i="1"/>
  <c r="CE427" i="1"/>
  <c r="CD432" i="1"/>
  <c r="CD436" i="1"/>
  <c r="CD440" i="1"/>
  <c r="CD444" i="1"/>
  <c r="CD448" i="1"/>
  <c r="CD452" i="1"/>
  <c r="CD456" i="1"/>
  <c r="CD460" i="1"/>
  <c r="CD464" i="1"/>
  <c r="CD468" i="1"/>
  <c r="CE507" i="1"/>
  <c r="CE511" i="1"/>
  <c r="CE515" i="1"/>
  <c r="CE384" i="1"/>
  <c r="CE388" i="1"/>
  <c r="CE392" i="1"/>
  <c r="CE396" i="1"/>
  <c r="CE400" i="1"/>
  <c r="CE404" i="1"/>
  <c r="CE408" i="1"/>
  <c r="CE412" i="1"/>
  <c r="CE416" i="1"/>
  <c r="CE420" i="1"/>
  <c r="CE424" i="1"/>
  <c r="CD426" i="1"/>
  <c r="CE429" i="1"/>
  <c r="CE433" i="1"/>
  <c r="CE437" i="1"/>
  <c r="CE441" i="1"/>
  <c r="CE445" i="1"/>
  <c r="CE449" i="1"/>
  <c r="CE453" i="1"/>
  <c r="CE457" i="1"/>
  <c r="CE461" i="1"/>
  <c r="CE465" i="1"/>
  <c r="CE469" i="1"/>
  <c r="CD480" i="1"/>
  <c r="CD510" i="1"/>
  <c r="CD514" i="1"/>
  <c r="CD516" i="1"/>
  <c r="CD481" i="1"/>
  <c r="CE481" i="1"/>
  <c r="CE477" i="1"/>
  <c r="CD477" i="1"/>
  <c r="CE471" i="1"/>
  <c r="CD471" i="1"/>
  <c r="CD378" i="1"/>
  <c r="CD382" i="1"/>
  <c r="CD386" i="1"/>
  <c r="CD390" i="1"/>
  <c r="CD394" i="1"/>
  <c r="CD398" i="1"/>
  <c r="CD402" i="1"/>
  <c r="CD406" i="1"/>
  <c r="CD410" i="1"/>
  <c r="CD414" i="1"/>
  <c r="CD418" i="1"/>
  <c r="CD422" i="1"/>
  <c r="CD431" i="1"/>
  <c r="CD435" i="1"/>
  <c r="CD439" i="1"/>
  <c r="CD443" i="1"/>
  <c r="CD447" i="1"/>
  <c r="CD451" i="1"/>
  <c r="CD455" i="1"/>
  <c r="CD459" i="1"/>
  <c r="CD463" i="1"/>
  <c r="CD467" i="1"/>
  <c r="CD472" i="1"/>
  <c r="CD473" i="1"/>
  <c r="CD478" i="1"/>
  <c r="CD479" i="1"/>
  <c r="CD484" i="1"/>
  <c r="CD488" i="1"/>
  <c r="CD492" i="1"/>
  <c r="CD496" i="1"/>
  <c r="CD500" i="1"/>
  <c r="CD504" i="1"/>
  <c r="CD509" i="1"/>
  <c r="CD513" i="1"/>
  <c r="CB375" i="1" l="1"/>
  <c r="CB374" i="1"/>
  <c r="CD374" i="1" s="1"/>
  <c r="CB373" i="1"/>
  <c r="CE373" i="1" s="1"/>
  <c r="CB372" i="1"/>
  <c r="CD372" i="1" s="1"/>
  <c r="CB371" i="1"/>
  <c r="CE371" i="1" s="1"/>
  <c r="CB370" i="1"/>
  <c r="CD370" i="1" s="1"/>
  <c r="CB369" i="1"/>
  <c r="CE369" i="1" s="1"/>
  <c r="BX368" i="1"/>
  <c r="CB368" i="1" s="1"/>
  <c r="CD368" i="1" s="1"/>
  <c r="CB367" i="1"/>
  <c r="CE367" i="1" s="1"/>
  <c r="CB366" i="1"/>
  <c r="CE366" i="1" s="1"/>
  <c r="CB365" i="1"/>
  <c r="CD365" i="1" s="1"/>
  <c r="CB364" i="1"/>
  <c r="CE364" i="1" s="1"/>
  <c r="CB363" i="1"/>
  <c r="CD363" i="1" s="1"/>
  <c r="CB362" i="1"/>
  <c r="CB361" i="1"/>
  <c r="CD361" i="1" s="1"/>
  <c r="CB360" i="1"/>
  <c r="CD360" i="1" s="1"/>
  <c r="CB359" i="1"/>
  <c r="CD359" i="1" s="1"/>
  <c r="CB358" i="1"/>
  <c r="CE358" i="1" s="1"/>
  <c r="CB357" i="1"/>
  <c r="CB356" i="1"/>
  <c r="CE356" i="1" s="1"/>
  <c r="CB355" i="1"/>
  <c r="CE355" i="1" s="1"/>
  <c r="CB354" i="1"/>
  <c r="CE354" i="1" s="1"/>
  <c r="CB353" i="1"/>
  <c r="CD353" i="1" s="1"/>
  <c r="CB352" i="1"/>
  <c r="CE352" i="1" s="1"/>
  <c r="CB351" i="1"/>
  <c r="CB350" i="1"/>
  <c r="CB349" i="1"/>
  <c r="CB348" i="1"/>
  <c r="CB347" i="1"/>
  <c r="CB346" i="1"/>
  <c r="CB345" i="1"/>
  <c r="CB344" i="1"/>
  <c r="CB343" i="1"/>
  <c r="CD343" i="1" s="1"/>
  <c r="CB342" i="1"/>
  <c r="CE342" i="1" s="1"/>
  <c r="CB341" i="1"/>
  <c r="CD341" i="1" s="1"/>
  <c r="CB340" i="1"/>
  <c r="CB339" i="1"/>
  <c r="CB338" i="1"/>
  <c r="CB337" i="1"/>
  <c r="CB336" i="1"/>
  <c r="CB335" i="1"/>
  <c r="CE335" i="1" s="1"/>
  <c r="CB334" i="1"/>
  <c r="CE334" i="1" s="1"/>
  <c r="CB333" i="1"/>
  <c r="CD333" i="1" s="1"/>
  <c r="CB332" i="1"/>
  <c r="CE332" i="1" s="1"/>
  <c r="CB331" i="1"/>
  <c r="CD331" i="1" s="1"/>
  <c r="CB330" i="1"/>
  <c r="CE330" i="1" s="1"/>
  <c r="CB329" i="1"/>
  <c r="CD329" i="1" s="1"/>
  <c r="CB328" i="1"/>
  <c r="CE328" i="1" s="1"/>
  <c r="CB327" i="1"/>
  <c r="CD327" i="1" s="1"/>
  <c r="CB326" i="1"/>
  <c r="CE326" i="1" s="1"/>
  <c r="CB325" i="1"/>
  <c r="CB324" i="1"/>
  <c r="CE324" i="1" s="1"/>
  <c r="CB323" i="1"/>
  <c r="CE323" i="1" s="1"/>
  <c r="CB322" i="1"/>
  <c r="CE322" i="1" s="1"/>
  <c r="CB321" i="1"/>
  <c r="CB320" i="1"/>
  <c r="CE320" i="1" s="1"/>
  <c r="CB319" i="1"/>
  <c r="CB318" i="1"/>
  <c r="CE318" i="1" s="1"/>
  <c r="CB317" i="1"/>
  <c r="CB316" i="1"/>
  <c r="CD316" i="1" s="1"/>
  <c r="CB315" i="1"/>
  <c r="CB314" i="1"/>
  <c r="CB313" i="1"/>
  <c r="CD313" i="1" s="1"/>
  <c r="CB312" i="1"/>
  <c r="CE312" i="1" s="1"/>
  <c r="CB311" i="1"/>
  <c r="CD311" i="1" s="1"/>
  <c r="CB310" i="1"/>
  <c r="CE310" i="1" s="1"/>
  <c r="CB309" i="1"/>
  <c r="CD309" i="1" s="1"/>
  <c r="CB308" i="1"/>
  <c r="CB307" i="1"/>
  <c r="CE307" i="1" s="1"/>
  <c r="CB306" i="1"/>
  <c r="CB305" i="1"/>
  <c r="CD305" i="1" l="1"/>
  <c r="CH305" i="1"/>
  <c r="CD317" i="1"/>
  <c r="CH317" i="1"/>
  <c r="CD321" i="1"/>
  <c r="CH321" i="1"/>
  <c r="CD325" i="1"/>
  <c r="CH325" i="1"/>
  <c r="CD337" i="1"/>
  <c r="CH337" i="1"/>
  <c r="CD345" i="1"/>
  <c r="CH345" i="1"/>
  <c r="CD349" i="1"/>
  <c r="CH349" i="1"/>
  <c r="CD357" i="1"/>
  <c r="CH357" i="1"/>
  <c r="CE336" i="1"/>
  <c r="CH336" i="1"/>
  <c r="CD344" i="1"/>
  <c r="CH344" i="1"/>
  <c r="CE306" i="1"/>
  <c r="CH306" i="1"/>
  <c r="CE314" i="1"/>
  <c r="CH314" i="1"/>
  <c r="CE338" i="1"/>
  <c r="CH338" i="1"/>
  <c r="CE346" i="1"/>
  <c r="CH346" i="1"/>
  <c r="CE350" i="1"/>
  <c r="CH350" i="1"/>
  <c r="CE362" i="1"/>
  <c r="CH362" i="1"/>
  <c r="CD308" i="1"/>
  <c r="CH308" i="1"/>
  <c r="CE340" i="1"/>
  <c r="CH340" i="1"/>
  <c r="CE348" i="1"/>
  <c r="CH348" i="1"/>
  <c r="CD315" i="1"/>
  <c r="CH315" i="1"/>
  <c r="CE319" i="1"/>
  <c r="CH319" i="1"/>
  <c r="CE339" i="1"/>
  <c r="CH339" i="1"/>
  <c r="CE347" i="1"/>
  <c r="CH347" i="1"/>
  <c r="CD351" i="1"/>
  <c r="CH351" i="1"/>
  <c r="CE375" i="1"/>
  <c r="CH375" i="1"/>
  <c r="CE357" i="1"/>
  <c r="CD373" i="1"/>
  <c r="CE360" i="1"/>
  <c r="CE316" i="1"/>
  <c r="CE370" i="1"/>
  <c r="CE325" i="1"/>
  <c r="CD328" i="1"/>
  <c r="CE345" i="1"/>
  <c r="CD348" i="1"/>
  <c r="CE313" i="1"/>
  <c r="CE309" i="1"/>
  <c r="CD312" i="1"/>
  <c r="CD369" i="1"/>
  <c r="CE329" i="1"/>
  <c r="CD332" i="1"/>
  <c r="CE344" i="1"/>
  <c r="CE361" i="1"/>
  <c r="CD364" i="1"/>
  <c r="CE341" i="1"/>
  <c r="CE305" i="1"/>
  <c r="CD324" i="1"/>
  <c r="CE337" i="1"/>
  <c r="CD340" i="1"/>
  <c r="CE353" i="1"/>
  <c r="CD356" i="1"/>
  <c r="CE308" i="1"/>
  <c r="CE317" i="1"/>
  <c r="CD320" i="1"/>
  <c r="CE333" i="1"/>
  <c r="CD336" i="1"/>
  <c r="CE349" i="1"/>
  <c r="CD352" i="1"/>
  <c r="CE365" i="1"/>
  <c r="CE374" i="1"/>
  <c r="CE321" i="1"/>
  <c r="CD307" i="1"/>
  <c r="CD310" i="1"/>
  <c r="CE311" i="1"/>
  <c r="CD314" i="1"/>
  <c r="CE315" i="1"/>
  <c r="CE327" i="1"/>
  <c r="CE331" i="1"/>
  <c r="CE343" i="1"/>
  <c r="CE351" i="1"/>
  <c r="CE359" i="1"/>
  <c r="CD362" i="1"/>
  <c r="CE363" i="1"/>
  <c r="CD366" i="1"/>
  <c r="CE368" i="1"/>
  <c r="CD371" i="1"/>
  <c r="CE372" i="1"/>
  <c r="CD375" i="1"/>
  <c r="CD319" i="1"/>
  <c r="CD323" i="1"/>
  <c r="CD335" i="1"/>
  <c r="CD339" i="1"/>
  <c r="CD347" i="1"/>
  <c r="CD355" i="1"/>
  <c r="CD367" i="1"/>
  <c r="CD306" i="1"/>
  <c r="CD318" i="1"/>
  <c r="CD322" i="1"/>
  <c r="CD326" i="1"/>
  <c r="CD330" i="1"/>
  <c r="CD334" i="1"/>
  <c r="CD338" i="1"/>
  <c r="CD342" i="1"/>
  <c r="CD346" i="1"/>
  <c r="CD350" i="1"/>
  <c r="CD354" i="1"/>
  <c r="CD358" i="1"/>
  <c r="CB304" i="1" l="1"/>
  <c r="CE304" i="1" s="1"/>
  <c r="CB303" i="1"/>
  <c r="CB302" i="1"/>
  <c r="CB301" i="1"/>
  <c r="CB300" i="1"/>
  <c r="CE300" i="1" s="1"/>
  <c r="CB299" i="1"/>
  <c r="CE299" i="1" s="1"/>
  <c r="CB298" i="1"/>
  <c r="CE298" i="1" s="1"/>
  <c r="CB297" i="1"/>
  <c r="CD297" i="1" s="1"/>
  <c r="CB296" i="1"/>
  <c r="CE296" i="1" s="1"/>
  <c r="CB295" i="1"/>
  <c r="CD295" i="1" s="1"/>
  <c r="CB294" i="1"/>
  <c r="CB293" i="1"/>
  <c r="CD293" i="1" s="1"/>
  <c r="CB292" i="1"/>
  <c r="CB291" i="1"/>
  <c r="CE291" i="1" s="1"/>
  <c r="CB290" i="1"/>
  <c r="CE290" i="1" s="1"/>
  <c r="CB289" i="1"/>
  <c r="CD289" i="1" s="1"/>
  <c r="CB288" i="1"/>
  <c r="CB287" i="1"/>
  <c r="CD287" i="1" s="1"/>
  <c r="CB286" i="1"/>
  <c r="CB285" i="1"/>
  <c r="CD285" i="1" s="1"/>
  <c r="CB284" i="1"/>
  <c r="CD284" i="1" s="1"/>
  <c r="CB283" i="1"/>
  <c r="CE283" i="1" s="1"/>
  <c r="CB282" i="1"/>
  <c r="CE282" i="1" s="1"/>
  <c r="CB281" i="1"/>
  <c r="CD281" i="1" s="1"/>
  <c r="CB280" i="1"/>
  <c r="CB279" i="1"/>
  <c r="CH279" i="1" s="1"/>
  <c r="CB278" i="1"/>
  <c r="CB277" i="1"/>
  <c r="CH277" i="1" s="1"/>
  <c r="CB276" i="1"/>
  <c r="CE276" i="1" s="1"/>
  <c r="CB275" i="1"/>
  <c r="CD275" i="1" s="1"/>
  <c r="CB274" i="1"/>
  <c r="CH274" i="1" s="1"/>
  <c r="CB273" i="1"/>
  <c r="CB272" i="1"/>
  <c r="CE272" i="1" s="1"/>
  <c r="CB271" i="1"/>
  <c r="CB270" i="1"/>
  <c r="CB269" i="1"/>
  <c r="CH269" i="1" s="1"/>
  <c r="CB268" i="1"/>
  <c r="CH268" i="1" s="1"/>
  <c r="CB267" i="1"/>
  <c r="CH267" i="1" s="1"/>
  <c r="CB266" i="1"/>
  <c r="CH266" i="1" s="1"/>
  <c r="CB265" i="1"/>
  <c r="CD265" i="1" s="1"/>
  <c r="CB264" i="1"/>
  <c r="CB263" i="1"/>
  <c r="CE263" i="1" s="1"/>
  <c r="CB262" i="1"/>
  <c r="CH262" i="1" s="1"/>
  <c r="CB261" i="1"/>
  <c r="CH261" i="1" s="1"/>
  <c r="CB260" i="1"/>
  <c r="CD260" i="1" s="1"/>
  <c r="CB259" i="1"/>
  <c r="CE259" i="1" s="1"/>
  <c r="CB258" i="1"/>
  <c r="CB257" i="1"/>
  <c r="CB256" i="1"/>
  <c r="CD256" i="1" s="1"/>
  <c r="CB255" i="1"/>
  <c r="CE255" i="1" s="1"/>
  <c r="CB254" i="1"/>
  <c r="CH254" i="1" s="1"/>
  <c r="CB253" i="1"/>
  <c r="CB252" i="1"/>
  <c r="CD252" i="1" s="1"/>
  <c r="CB251" i="1"/>
  <c r="CE251" i="1" s="1"/>
  <c r="CB250" i="1"/>
  <c r="CH250" i="1" s="1"/>
  <c r="CB249" i="1"/>
  <c r="CB248" i="1"/>
  <c r="CD248" i="1" s="1"/>
  <c r="CB247" i="1"/>
  <c r="CB246" i="1"/>
  <c r="CH246" i="1" s="1"/>
  <c r="CB245" i="1"/>
  <c r="CB244" i="1"/>
  <c r="CD244" i="1" s="1"/>
  <c r="CB243" i="1"/>
  <c r="CE243" i="1" s="1"/>
  <c r="CB242" i="1"/>
  <c r="CH242" i="1" s="1"/>
  <c r="CB241" i="1"/>
  <c r="CH241" i="1" s="1"/>
  <c r="CB240" i="1"/>
  <c r="CD240" i="1" s="1"/>
  <c r="CB239" i="1"/>
  <c r="CE239" i="1" s="1"/>
  <c r="CB238" i="1"/>
  <c r="CH238" i="1" s="1"/>
  <c r="CB237" i="1"/>
  <c r="CB236" i="1"/>
  <c r="CB235" i="1"/>
  <c r="CE235" i="1" s="1"/>
  <c r="CB234" i="1"/>
  <c r="CB233" i="1"/>
  <c r="CB232" i="1"/>
  <c r="CD232" i="1" s="1"/>
  <c r="CB231" i="1"/>
  <c r="CB230" i="1"/>
  <c r="CB229" i="1"/>
  <c r="CB228" i="1"/>
  <c r="CB227" i="1"/>
  <c r="CB226" i="1"/>
  <c r="CB225" i="1"/>
  <c r="CH225" i="1" s="1"/>
  <c r="CB224" i="1"/>
  <c r="CD224" i="1" s="1"/>
  <c r="CB223" i="1"/>
  <c r="CB222" i="1"/>
  <c r="CB221" i="1"/>
  <c r="CD221" i="1" s="1"/>
  <c r="CB220" i="1"/>
  <c r="CE220" i="1" s="1"/>
  <c r="CB219" i="1"/>
  <c r="CE219" i="1" s="1"/>
  <c r="CB218" i="1"/>
  <c r="CE218" i="1" s="1"/>
  <c r="CB217" i="1"/>
  <c r="CB216" i="1"/>
  <c r="CB215" i="1"/>
  <c r="CE215" i="1" s="1"/>
  <c r="CB214" i="1"/>
  <c r="CE214" i="1" s="1"/>
  <c r="CB213" i="1"/>
  <c r="CD213" i="1" s="1"/>
  <c r="CB212" i="1"/>
  <c r="CB211" i="1"/>
  <c r="CE211" i="1" s="1"/>
  <c r="CB210" i="1"/>
  <c r="CE210" i="1" s="1"/>
  <c r="CB209" i="1"/>
  <c r="CB208" i="1"/>
  <c r="CD208" i="1" s="1"/>
  <c r="CB207" i="1"/>
  <c r="CE207" i="1" s="1"/>
  <c r="CB206" i="1"/>
  <c r="CE206" i="1" s="1"/>
  <c r="CB205" i="1"/>
  <c r="CD205" i="1" s="1"/>
  <c r="CB204" i="1"/>
  <c r="CE204" i="1" s="1"/>
  <c r="CB203" i="1"/>
  <c r="CE203" i="1" s="1"/>
  <c r="CB202" i="1"/>
  <c r="CE202" i="1" s="1"/>
  <c r="CB201" i="1"/>
  <c r="CB200" i="1"/>
  <c r="CD200" i="1" s="1"/>
  <c r="CB199" i="1"/>
  <c r="CE199" i="1" s="1"/>
  <c r="CB198" i="1"/>
  <c r="CE198" i="1" s="1"/>
  <c r="CB197" i="1"/>
  <c r="CD197" i="1" s="1"/>
  <c r="CB196" i="1"/>
  <c r="CE196" i="1" s="1"/>
  <c r="CB195" i="1"/>
  <c r="CE195" i="1" s="1"/>
  <c r="CB194" i="1"/>
  <c r="CE194" i="1" s="1"/>
  <c r="CB193" i="1"/>
  <c r="CB192" i="1"/>
  <c r="CD192" i="1" s="1"/>
  <c r="CB191" i="1"/>
  <c r="CE191" i="1" s="1"/>
  <c r="CB190" i="1"/>
  <c r="CE190" i="1" s="1"/>
  <c r="CB189" i="1"/>
  <c r="CD189" i="1" s="1"/>
  <c r="CB188" i="1"/>
  <c r="CE188" i="1" s="1"/>
  <c r="CB187" i="1"/>
  <c r="CE187" i="1" s="1"/>
  <c r="CB186" i="1"/>
  <c r="CB185" i="1"/>
  <c r="CB183" i="1"/>
  <c r="CE183" i="1" s="1"/>
  <c r="CB182" i="1"/>
  <c r="CE182" i="1" s="1"/>
  <c r="CB181" i="1"/>
  <c r="CD181" i="1" s="1"/>
  <c r="CB180" i="1"/>
  <c r="CE180" i="1" s="1"/>
  <c r="CB179" i="1"/>
  <c r="CB178" i="1"/>
  <c r="CB177" i="1"/>
  <c r="CB176" i="1"/>
  <c r="CD176" i="1" s="1"/>
  <c r="CB175" i="1"/>
  <c r="CE175" i="1" s="1"/>
  <c r="BX174" i="1"/>
  <c r="CB174" i="1" s="1"/>
  <c r="CE174" i="1" s="1"/>
  <c r="CB173" i="1"/>
  <c r="CE173" i="1" s="1"/>
  <c r="CB172" i="1"/>
  <c r="CB171" i="1"/>
  <c r="CE171" i="1" s="1"/>
  <c r="CB170" i="1"/>
  <c r="CE170" i="1" s="1"/>
  <c r="CB169" i="1"/>
  <c r="CB168" i="1"/>
  <c r="CD168" i="1" s="1"/>
  <c r="CB167" i="1"/>
  <c r="CB166" i="1"/>
  <c r="CB165" i="1"/>
  <c r="CE165" i="1" s="1"/>
  <c r="CB164" i="1"/>
  <c r="CD164" i="1" s="1"/>
  <c r="CB163" i="1"/>
  <c r="CE163" i="1" s="1"/>
  <c r="CB162" i="1"/>
  <c r="CE162" i="1" s="1"/>
  <c r="CB161" i="1"/>
  <c r="CB160" i="1"/>
  <c r="CD160" i="1" s="1"/>
  <c r="CB159" i="1"/>
  <c r="CB158" i="1"/>
  <c r="CD158" i="1" s="1"/>
  <c r="CB157" i="1"/>
  <c r="CE157" i="1" s="1"/>
  <c r="CB156" i="1"/>
  <c r="CD156" i="1" s="1"/>
  <c r="CB155" i="1"/>
  <c r="CE155" i="1" s="1"/>
  <c r="BX154" i="1"/>
  <c r="CB154" i="1" s="1"/>
  <c r="CB153" i="1"/>
  <c r="CB152" i="1"/>
  <c r="CE152" i="1" s="1"/>
  <c r="CB151" i="1"/>
  <c r="CD151" i="1" s="1"/>
  <c r="CB150" i="1"/>
  <c r="CE150" i="1" s="1"/>
  <c r="CB149" i="1"/>
  <c r="CE149" i="1" s="1"/>
  <c r="CB148" i="1"/>
  <c r="CB147" i="1"/>
  <c r="CH147" i="1" s="1"/>
  <c r="CB146" i="1"/>
  <c r="CB145" i="1"/>
  <c r="CB144" i="1"/>
  <c r="CB143" i="1"/>
  <c r="CB142" i="1"/>
  <c r="CB141" i="1"/>
  <c r="CB140" i="1"/>
  <c r="CE140" i="1" s="1"/>
  <c r="CB139" i="1"/>
  <c r="CB138" i="1"/>
  <c r="CB137" i="1"/>
  <c r="CB136" i="1"/>
  <c r="CE136" i="1" s="1"/>
  <c r="CB135" i="1"/>
  <c r="CD135" i="1" s="1"/>
  <c r="CB134" i="1"/>
  <c r="CB133" i="1"/>
  <c r="CE133" i="1" s="1"/>
  <c r="CB132" i="1"/>
  <c r="CE132" i="1" s="1"/>
  <c r="CB131" i="1"/>
  <c r="CB130" i="1"/>
  <c r="CB129" i="1"/>
  <c r="CB128" i="1"/>
  <c r="CE128" i="1" s="1"/>
  <c r="CB127" i="1"/>
  <c r="CD127" i="1" s="1"/>
  <c r="CB126" i="1"/>
  <c r="CE126" i="1" s="1"/>
  <c r="CB125" i="1"/>
  <c r="CE125" i="1" s="1"/>
  <c r="CB124" i="1"/>
  <c r="CE124" i="1" s="1"/>
  <c r="BX123" i="1"/>
  <c r="CB123" i="1" s="1"/>
  <c r="BX122" i="1"/>
  <c r="CB122" i="1" s="1"/>
  <c r="CD122" i="1" s="1"/>
  <c r="CB121" i="1"/>
  <c r="CD121" i="1" s="1"/>
  <c r="CB120" i="1"/>
  <c r="CE120" i="1" s="1"/>
  <c r="CB119" i="1"/>
  <c r="CE119" i="1" s="1"/>
  <c r="CB118" i="1"/>
  <c r="CE118" i="1" s="1"/>
  <c r="CB117" i="1"/>
  <c r="CB116" i="1"/>
  <c r="CD116" i="1" s="1"/>
  <c r="CB115" i="1"/>
  <c r="CE115" i="1" s="1"/>
  <c r="CB114" i="1"/>
  <c r="CB110" i="1"/>
  <c r="CE110" i="1" s="1"/>
  <c r="CB109" i="1"/>
  <c r="CB108" i="1"/>
  <c r="CD108" i="1" s="1"/>
  <c r="CB107" i="1"/>
  <c r="CE107" i="1" s="1"/>
  <c r="CB106" i="1"/>
  <c r="CE106" i="1" s="1"/>
  <c r="CB105" i="1"/>
  <c r="CB104" i="1"/>
  <c r="CE104" i="1" s="1"/>
  <c r="CB103" i="1"/>
  <c r="CE103" i="1" s="1"/>
  <c r="CB102" i="1"/>
  <c r="CE102" i="1" s="1"/>
  <c r="CB101" i="1"/>
  <c r="CE100" i="1"/>
  <c r="CD100" i="1"/>
  <c r="CB99" i="1"/>
  <c r="CE99" i="1" s="1"/>
  <c r="CB98" i="1"/>
  <c r="CB97" i="1"/>
  <c r="CE97" i="1" s="1"/>
  <c r="CB96" i="1"/>
  <c r="CB95" i="1"/>
  <c r="CE95" i="1" s="1"/>
  <c r="CB94" i="1"/>
  <c r="CD94" i="1" s="1"/>
  <c r="CB93" i="1"/>
  <c r="CD93" i="1" s="1"/>
  <c r="CB92" i="1"/>
  <c r="CB91" i="1"/>
  <c r="CE91" i="1" s="1"/>
  <c r="CB90" i="1"/>
  <c r="CB89" i="1"/>
  <c r="CE89" i="1" s="1"/>
  <c r="CB88" i="1"/>
  <c r="CD88" i="1" s="1"/>
  <c r="CB87" i="1"/>
  <c r="CE87" i="1" s="1"/>
  <c r="CB86" i="1"/>
  <c r="CD86" i="1" s="1"/>
  <c r="CB85" i="1"/>
  <c r="CE85" i="1" s="1"/>
  <c r="CB84" i="1"/>
  <c r="CE84" i="1" s="1"/>
  <c r="CB83" i="1"/>
  <c r="CE83" i="1" s="1"/>
  <c r="CB82" i="1"/>
  <c r="CD82" i="1" s="1"/>
  <c r="CB81" i="1"/>
  <c r="CE81" i="1" s="1"/>
  <c r="CB80" i="1"/>
  <c r="CD80" i="1" s="1"/>
  <c r="CB79" i="1"/>
  <c r="CE79" i="1" s="1"/>
  <c r="CB78" i="1"/>
  <c r="CD78" i="1" s="1"/>
  <c r="CB77" i="1"/>
  <c r="CD77" i="1" s="1"/>
  <c r="CB76" i="1"/>
  <c r="CE76" i="1" s="1"/>
  <c r="CB75" i="1"/>
  <c r="CE75" i="1" s="1"/>
  <c r="CB74" i="1"/>
  <c r="CD74" i="1" s="1"/>
  <c r="CB73" i="1"/>
  <c r="CE73" i="1" s="1"/>
  <c r="CB72" i="1"/>
  <c r="CD72" i="1" s="1"/>
  <c r="CB71" i="1"/>
  <c r="CE71" i="1" s="1"/>
  <c r="CB70" i="1"/>
  <c r="CD70" i="1" s="1"/>
  <c r="CB69" i="1"/>
  <c r="CE69" i="1" s="1"/>
  <c r="CB68" i="1"/>
  <c r="CB67" i="1"/>
  <c r="CB66" i="1"/>
  <c r="CB65" i="1"/>
  <c r="CB64" i="1"/>
  <c r="CD64" i="1" s="1"/>
  <c r="CB63" i="1"/>
  <c r="CE63" i="1" s="1"/>
  <c r="CB62" i="1"/>
  <c r="CD62" i="1" s="1"/>
  <c r="CB61" i="1"/>
  <c r="CD61" i="1" s="1"/>
  <c r="CB60" i="1"/>
  <c r="CE60" i="1" s="1"/>
  <c r="CB59" i="1"/>
  <c r="CE59" i="1" s="1"/>
  <c r="CB58" i="1"/>
  <c r="CD58" i="1" s="1"/>
  <c r="CB57" i="1"/>
  <c r="CE57" i="1" s="1"/>
  <c r="CB56" i="1"/>
  <c r="CD56" i="1" s="1"/>
  <c r="CB55" i="1"/>
  <c r="CE55" i="1" s="1"/>
  <c r="CB54" i="1"/>
  <c r="CD54" i="1" s="1"/>
  <c r="CB53" i="1"/>
  <c r="CE53" i="1" s="1"/>
  <c r="CB52" i="1"/>
  <c r="CE52" i="1" s="1"/>
  <c r="CB51" i="1"/>
  <c r="CE51" i="1" s="1"/>
  <c r="CB50" i="1"/>
  <c r="CD50" i="1" s="1"/>
  <c r="CB49" i="1"/>
  <c r="CE49" i="1" s="1"/>
  <c r="CB48" i="1"/>
  <c r="CD48" i="1" s="1"/>
  <c r="CB47" i="1"/>
  <c r="CE47" i="1" s="1"/>
  <c r="CB46" i="1"/>
  <c r="CB45" i="1"/>
  <c r="CD45" i="1" s="1"/>
  <c r="CB44" i="1"/>
  <c r="CB43" i="1"/>
  <c r="CE43" i="1" s="1"/>
  <c r="CB42" i="1"/>
  <c r="CD42" i="1" s="1"/>
  <c r="CB40" i="1"/>
  <c r="CE40" i="1" s="1"/>
  <c r="CB39" i="1"/>
  <c r="CE39" i="1" s="1"/>
  <c r="BX38" i="1"/>
  <c r="CB38" i="1" s="1"/>
  <c r="CE38" i="1" s="1"/>
  <c r="CB37" i="1"/>
  <c r="CB36" i="1"/>
  <c r="CB35" i="1"/>
  <c r="CE35" i="1" s="1"/>
  <c r="CB34" i="1"/>
  <c r="CB32" i="1"/>
  <c r="CE32" i="1" s="1"/>
  <c r="CB31" i="1"/>
  <c r="CD31" i="1" s="1"/>
  <c r="CB30" i="1"/>
  <c r="CB29" i="1"/>
  <c r="CB28" i="1"/>
  <c r="CE28" i="1" s="1"/>
  <c r="CB27" i="1"/>
  <c r="CD27" i="1" s="1"/>
  <c r="CB26" i="1"/>
  <c r="CD26" i="1" s="1"/>
  <c r="CB25" i="1"/>
  <c r="CD25" i="1" s="1"/>
  <c r="BX24" i="1"/>
  <c r="CB24" i="1" s="1"/>
  <c r="CE24" i="1" s="1"/>
  <c r="CB23" i="1"/>
  <c r="CB22" i="1"/>
  <c r="CD22" i="1" s="1"/>
  <c r="CB21" i="1"/>
  <c r="CE21" i="1" s="1"/>
  <c r="CB20" i="1"/>
  <c r="CE20" i="1" s="1"/>
  <c r="CB19" i="1"/>
  <c r="CE19" i="1" s="1"/>
  <c r="CB18" i="1"/>
  <c r="CD18" i="1" s="1"/>
  <c r="CB17" i="1"/>
  <c r="CB16" i="1"/>
  <c r="CB15" i="1"/>
  <c r="CB14" i="1"/>
  <c r="CB13" i="1"/>
  <c r="CB12" i="1"/>
  <c r="CB11" i="1"/>
  <c r="CB10" i="1"/>
  <c r="CB9" i="1"/>
  <c r="CB8" i="1"/>
  <c r="CB7" i="1"/>
  <c r="CB6" i="1"/>
  <c r="CE6" i="1" s="1"/>
  <c r="CB5" i="1"/>
  <c r="CB4" i="1"/>
  <c r="CD4" i="1" s="1"/>
  <c r="CB3" i="1"/>
  <c r="CB2" i="1"/>
  <c r="CE12" i="1" l="1"/>
  <c r="CH12" i="1"/>
  <c r="CD90" i="1"/>
  <c r="CH90" i="1"/>
  <c r="CE5" i="1"/>
  <c r="CH5" i="1"/>
  <c r="CE9" i="1"/>
  <c r="CH9" i="1"/>
  <c r="CE13" i="1"/>
  <c r="CH13" i="1"/>
  <c r="CD17" i="1"/>
  <c r="CH17" i="1"/>
  <c r="CE29" i="1"/>
  <c r="CH29" i="1"/>
  <c r="CD34" i="1"/>
  <c r="CH34" i="1"/>
  <c r="CE67" i="1"/>
  <c r="CH67" i="1"/>
  <c r="CE129" i="1"/>
  <c r="CH129" i="1"/>
  <c r="CE137" i="1"/>
  <c r="CH137" i="1"/>
  <c r="CE141" i="1"/>
  <c r="CH141" i="1"/>
  <c r="CE145" i="1"/>
  <c r="CH145" i="1"/>
  <c r="CE153" i="1"/>
  <c r="CH153" i="1"/>
  <c r="CE186" i="1"/>
  <c r="CH186" i="1"/>
  <c r="CE222" i="1"/>
  <c r="CH222" i="1"/>
  <c r="CE226" i="1"/>
  <c r="CH226" i="1"/>
  <c r="CE230" i="1"/>
  <c r="CH230" i="1"/>
  <c r="CE16" i="1"/>
  <c r="CH16" i="1"/>
  <c r="CD98" i="1"/>
  <c r="CH98" i="1"/>
  <c r="CD105" i="1"/>
  <c r="CH105" i="1"/>
  <c r="CE144" i="1"/>
  <c r="CH144" i="1"/>
  <c r="CE148" i="1"/>
  <c r="CH148" i="1"/>
  <c r="CD273" i="1"/>
  <c r="CH273" i="1"/>
  <c r="CD301" i="1"/>
  <c r="CH301" i="1"/>
  <c r="CE2" i="1"/>
  <c r="CH2" i="1"/>
  <c r="CE10" i="1"/>
  <c r="CH10" i="1"/>
  <c r="CD14" i="1"/>
  <c r="CH14" i="1"/>
  <c r="CE30" i="1"/>
  <c r="CH30" i="1"/>
  <c r="CE44" i="1"/>
  <c r="CH44" i="1"/>
  <c r="CE68" i="1"/>
  <c r="CH68" i="1"/>
  <c r="CE92" i="1"/>
  <c r="CH92" i="1"/>
  <c r="CD96" i="1"/>
  <c r="CH96" i="1"/>
  <c r="CE114" i="1"/>
  <c r="CH114" i="1"/>
  <c r="CD130" i="1"/>
  <c r="CH130" i="1"/>
  <c r="CE134" i="1"/>
  <c r="CH134" i="1"/>
  <c r="CD138" i="1"/>
  <c r="CH138" i="1"/>
  <c r="CE142" i="1"/>
  <c r="CH142" i="1"/>
  <c r="CD146" i="1"/>
  <c r="CH146" i="1"/>
  <c r="CE154" i="1"/>
  <c r="CH154" i="1"/>
  <c r="CD166" i="1"/>
  <c r="CH166" i="1"/>
  <c r="CE178" i="1"/>
  <c r="CH178" i="1"/>
  <c r="CE223" i="1"/>
  <c r="CH223" i="1"/>
  <c r="CE227" i="1"/>
  <c r="CH227" i="1"/>
  <c r="CE231" i="1"/>
  <c r="CH231" i="1"/>
  <c r="CE247" i="1"/>
  <c r="CH247" i="1"/>
  <c r="CD271" i="1"/>
  <c r="CH271" i="1"/>
  <c r="CD8" i="1"/>
  <c r="CH8" i="1"/>
  <c r="CE37" i="1"/>
  <c r="CH37" i="1"/>
  <c r="CD46" i="1"/>
  <c r="CH46" i="1"/>
  <c r="CD66" i="1"/>
  <c r="CH66" i="1"/>
  <c r="CD172" i="1"/>
  <c r="CH172" i="1"/>
  <c r="CD229" i="1"/>
  <c r="CH229" i="1"/>
  <c r="CD3" i="1"/>
  <c r="CH3" i="1"/>
  <c r="CD7" i="1"/>
  <c r="CH7" i="1"/>
  <c r="CE11" i="1"/>
  <c r="CH11" i="1"/>
  <c r="CE15" i="1"/>
  <c r="CH15" i="1"/>
  <c r="CE23" i="1"/>
  <c r="CH23" i="1"/>
  <c r="CD36" i="1"/>
  <c r="CH36" i="1"/>
  <c r="CE65" i="1"/>
  <c r="CH65" i="1"/>
  <c r="CD143" i="1"/>
  <c r="CH143" i="1"/>
  <c r="CE179" i="1"/>
  <c r="CH179" i="1"/>
  <c r="CE212" i="1"/>
  <c r="CH212" i="1"/>
  <c r="CD216" i="1"/>
  <c r="CH216" i="1"/>
  <c r="CE228" i="1"/>
  <c r="CH228" i="1"/>
  <c r="CD236" i="1"/>
  <c r="CH236" i="1"/>
  <c r="CD264" i="1"/>
  <c r="CH264" i="1"/>
  <c r="CE280" i="1"/>
  <c r="CH280" i="1"/>
  <c r="CE208" i="1"/>
  <c r="CE158" i="1"/>
  <c r="CE45" i="1"/>
  <c r="CE77" i="1"/>
  <c r="CE17" i="1"/>
  <c r="CE27" i="1"/>
  <c r="CD75" i="1"/>
  <c r="CE93" i="1"/>
  <c r="CD103" i="1"/>
  <c r="CD126" i="1"/>
  <c r="CD128" i="1"/>
  <c r="CD211" i="1"/>
  <c r="CD142" i="1"/>
  <c r="CD144" i="1"/>
  <c r="CD134" i="1"/>
  <c r="CD136" i="1"/>
  <c r="CE192" i="1"/>
  <c r="CE284" i="1"/>
  <c r="CE287" i="1"/>
  <c r="CE61" i="1"/>
  <c r="CE244" i="1"/>
  <c r="CE164" i="1"/>
  <c r="CD171" i="1"/>
  <c r="CD16" i="1"/>
  <c r="CE36" i="1"/>
  <c r="CD59" i="1"/>
  <c r="CD91" i="1"/>
  <c r="CD150" i="1"/>
  <c r="CD152" i="1"/>
  <c r="CE176" i="1"/>
  <c r="CD179" i="1"/>
  <c r="CE200" i="1"/>
  <c r="CE260" i="1"/>
  <c r="CE297" i="1"/>
  <c r="CD304" i="1"/>
  <c r="CE3" i="1"/>
  <c r="CD40" i="1"/>
  <c r="CD43" i="1"/>
  <c r="CE62" i="1"/>
  <c r="CE78" i="1"/>
  <c r="CE94" i="1"/>
  <c r="CE108" i="1"/>
  <c r="CE116" i="1"/>
  <c r="CE156" i="1"/>
  <c r="CD180" i="1"/>
  <c r="CD182" i="1"/>
  <c r="CD188" i="1"/>
  <c r="CD190" i="1"/>
  <c r="CD196" i="1"/>
  <c r="CD198" i="1"/>
  <c r="CD204" i="1"/>
  <c r="CD206" i="1"/>
  <c r="CE216" i="1"/>
  <c r="CE224" i="1"/>
  <c r="CE232" i="1"/>
  <c r="CE248" i="1"/>
  <c r="CE264" i="1"/>
  <c r="CD291" i="1"/>
  <c r="CE7" i="1"/>
  <c r="CE54" i="1"/>
  <c r="CE70" i="1"/>
  <c r="CE86" i="1"/>
  <c r="CD104" i="1"/>
  <c r="CD106" i="1"/>
  <c r="CD114" i="1"/>
  <c r="CD120" i="1"/>
  <c r="CE130" i="1"/>
  <c r="CE138" i="1"/>
  <c r="CE146" i="1"/>
  <c r="CD149" i="1"/>
  <c r="CE166" i="1"/>
  <c r="CE172" i="1"/>
  <c r="CD212" i="1"/>
  <c r="CD214" i="1"/>
  <c r="CD220" i="1"/>
  <c r="CD222" i="1"/>
  <c r="CD228" i="1"/>
  <c r="CD230" i="1"/>
  <c r="CE236" i="1"/>
  <c r="CE252" i="1"/>
  <c r="CE273" i="1"/>
  <c r="CD280" i="1"/>
  <c r="CE240" i="1"/>
  <c r="CE256" i="1"/>
  <c r="CD139" i="1"/>
  <c r="CE139" i="1"/>
  <c r="CD201" i="1"/>
  <c r="CE201" i="1"/>
  <c r="CD241" i="1"/>
  <c r="CE241" i="1"/>
  <c r="CD249" i="1"/>
  <c r="CE249" i="1"/>
  <c r="CD257" i="1"/>
  <c r="CE257" i="1"/>
  <c r="CD303" i="1"/>
  <c r="CE303" i="1"/>
  <c r="CD6" i="1"/>
  <c r="CD10" i="1"/>
  <c r="CE14" i="1"/>
  <c r="CE22" i="1"/>
  <c r="CD24" i="1"/>
  <c r="CD30" i="1"/>
  <c r="CD32" i="1"/>
  <c r="CD35" i="1"/>
  <c r="CD39" i="1"/>
  <c r="CE48" i="1"/>
  <c r="CD53" i="1"/>
  <c r="CD57" i="1"/>
  <c r="CE64" i="1"/>
  <c r="CD69" i="1"/>
  <c r="CD73" i="1"/>
  <c r="CE80" i="1"/>
  <c r="CD85" i="1"/>
  <c r="CD89" i="1"/>
  <c r="CE96" i="1"/>
  <c r="CD101" i="1"/>
  <c r="CE101" i="1"/>
  <c r="CE122" i="1"/>
  <c r="CD125" i="1"/>
  <c r="CD163" i="1"/>
  <c r="CE169" i="1"/>
  <c r="CD169" i="1"/>
  <c r="CD174" i="1"/>
  <c r="CD177" i="1"/>
  <c r="CE177" i="1"/>
  <c r="CD187" i="1"/>
  <c r="CD209" i="1"/>
  <c r="CE209" i="1"/>
  <c r="CD219" i="1"/>
  <c r="CD239" i="1"/>
  <c r="CD247" i="1"/>
  <c r="CD255" i="1"/>
  <c r="CD263" i="1"/>
  <c r="CD272" i="1"/>
  <c r="CD283" i="1"/>
  <c r="CD300" i="1"/>
  <c r="CE8" i="1"/>
  <c r="CD21" i="1"/>
  <c r="CE26" i="1"/>
  <c r="CD83" i="1"/>
  <c r="CE159" i="1"/>
  <c r="CD159" i="1"/>
  <c r="CD233" i="1"/>
  <c r="CE233" i="1"/>
  <c r="CE268" i="1"/>
  <c r="CD268" i="1"/>
  <c r="CE288" i="1"/>
  <c r="CD288" i="1"/>
  <c r="CD2" i="1"/>
  <c r="CD147" i="1"/>
  <c r="CE147" i="1"/>
  <c r="CE4" i="1"/>
  <c r="CD13" i="1"/>
  <c r="CE46" i="1"/>
  <c r="CD51" i="1"/>
  <c r="CD67" i="1"/>
  <c r="CD99" i="1"/>
  <c r="CD109" i="1"/>
  <c r="CE109" i="1"/>
  <c r="CD119" i="1"/>
  <c r="CD133" i="1"/>
  <c r="CD155" i="1"/>
  <c r="CE161" i="1"/>
  <c r="CD161" i="1"/>
  <c r="CD185" i="1"/>
  <c r="CE185" i="1"/>
  <c r="CD195" i="1"/>
  <c r="CD217" i="1"/>
  <c r="CE217" i="1"/>
  <c r="CD227" i="1"/>
  <c r="CD237" i="1"/>
  <c r="CE237" i="1"/>
  <c r="CD245" i="1"/>
  <c r="CE245" i="1"/>
  <c r="CD253" i="1"/>
  <c r="CE253" i="1"/>
  <c r="CD261" i="1"/>
  <c r="CE261" i="1"/>
  <c r="CE270" i="1"/>
  <c r="CD270" i="1"/>
  <c r="CD279" i="1"/>
  <c r="CE279" i="1"/>
  <c r="CE289" i="1"/>
  <c r="CE292" i="1"/>
  <c r="CD292" i="1"/>
  <c r="CD11" i="1"/>
  <c r="CD19" i="1"/>
  <c r="CE25" i="1"/>
  <c r="CD29" i="1"/>
  <c r="CE34" i="1"/>
  <c r="CD49" i="1"/>
  <c r="CE56" i="1"/>
  <c r="CD65" i="1"/>
  <c r="CE72" i="1"/>
  <c r="CD81" i="1"/>
  <c r="CE88" i="1"/>
  <c r="CD97" i="1"/>
  <c r="CD117" i="1"/>
  <c r="CE117" i="1"/>
  <c r="CD131" i="1"/>
  <c r="CE131" i="1"/>
  <c r="CD141" i="1"/>
  <c r="CE167" i="1"/>
  <c r="CD167" i="1"/>
  <c r="CD193" i="1"/>
  <c r="CE193" i="1"/>
  <c r="CD203" i="1"/>
  <c r="CD225" i="1"/>
  <c r="CE225" i="1"/>
  <c r="CD235" i="1"/>
  <c r="CD243" i="1"/>
  <c r="CD251" i="1"/>
  <c r="CD259" i="1"/>
  <c r="CD276" i="1"/>
  <c r="CD296" i="1"/>
  <c r="CE275" i="1"/>
  <c r="CE295" i="1"/>
  <c r="CD299" i="1"/>
  <c r="CD123" i="1"/>
  <c r="CE123" i="1"/>
  <c r="CE294" i="1"/>
  <c r="CD294" i="1"/>
  <c r="CD5" i="1"/>
  <c r="CD9" i="1"/>
  <c r="CD12" i="1"/>
  <c r="CD15" i="1"/>
  <c r="CE18" i="1"/>
  <c r="CD20" i="1"/>
  <c r="CD23" i="1"/>
  <c r="CD38" i="1"/>
  <c r="CE42" i="1"/>
  <c r="CD44" i="1"/>
  <c r="CD47" i="1"/>
  <c r="CE50" i="1"/>
  <c r="CD52" i="1"/>
  <c r="CD55" i="1"/>
  <c r="CE58" i="1"/>
  <c r="CD60" i="1"/>
  <c r="CD63" i="1"/>
  <c r="CE66" i="1"/>
  <c r="CD68" i="1"/>
  <c r="CD71" i="1"/>
  <c r="CE74" i="1"/>
  <c r="CD76" i="1"/>
  <c r="CD79" i="1"/>
  <c r="CE82" i="1"/>
  <c r="CD84" i="1"/>
  <c r="CD87" i="1"/>
  <c r="CE90" i="1"/>
  <c r="CD92" i="1"/>
  <c r="CD95" i="1"/>
  <c r="CE98" i="1"/>
  <c r="CD102" i="1"/>
  <c r="CE105" i="1"/>
  <c r="CD107" i="1"/>
  <c r="CD110" i="1"/>
  <c r="CD115" i="1"/>
  <c r="CD118" i="1"/>
  <c r="CE121" i="1"/>
  <c r="CD124" i="1"/>
  <c r="CE127" i="1"/>
  <c r="CD129" i="1"/>
  <c r="CD132" i="1"/>
  <c r="CE135" i="1"/>
  <c r="CD137" i="1"/>
  <c r="CD140" i="1"/>
  <c r="CE143" i="1"/>
  <c r="CD145" i="1"/>
  <c r="CD148" i="1"/>
  <c r="CE151" i="1"/>
  <c r="CD153" i="1"/>
  <c r="CD154" i="1"/>
  <c r="CD157" i="1"/>
  <c r="CE160" i="1"/>
  <c r="CD162" i="1"/>
  <c r="CD165" i="1"/>
  <c r="CE168" i="1"/>
  <c r="CD170" i="1"/>
  <c r="CD173" i="1"/>
  <c r="CE234" i="1"/>
  <c r="CD234" i="1"/>
  <c r="CE238" i="1"/>
  <c r="CD238" i="1"/>
  <c r="CE242" i="1"/>
  <c r="CD242" i="1"/>
  <c r="CE246" i="1"/>
  <c r="CD246" i="1"/>
  <c r="CE250" i="1"/>
  <c r="CD250" i="1"/>
  <c r="CE254" i="1"/>
  <c r="CD254" i="1"/>
  <c r="CE258" i="1"/>
  <c r="CD258" i="1"/>
  <c r="CE262" i="1"/>
  <c r="CD262" i="1"/>
  <c r="CE266" i="1"/>
  <c r="CD266" i="1"/>
  <c r="CD277" i="1"/>
  <c r="CE277" i="1"/>
  <c r="CE281" i="1"/>
  <c r="CE286" i="1"/>
  <c r="CD286" i="1"/>
  <c r="CD28" i="1"/>
  <c r="CE31" i="1"/>
  <c r="CD37" i="1"/>
  <c r="CD175" i="1"/>
  <c r="CD178" i="1"/>
  <c r="CE181" i="1"/>
  <c r="CD183" i="1"/>
  <c r="CD186" i="1"/>
  <c r="CE189" i="1"/>
  <c r="CD191" i="1"/>
  <c r="CD194" i="1"/>
  <c r="CE197" i="1"/>
  <c r="CD199" i="1"/>
  <c r="CD202" i="1"/>
  <c r="CE205" i="1"/>
  <c r="CD207" i="1"/>
  <c r="CD210" i="1"/>
  <c r="CE213" i="1"/>
  <c r="CD215" i="1"/>
  <c r="CD218" i="1"/>
  <c r="CE221" i="1"/>
  <c r="CD223" i="1"/>
  <c r="CD226" i="1"/>
  <c r="CE229" i="1"/>
  <c r="CD231" i="1"/>
  <c r="CE267" i="1"/>
  <c r="CD267" i="1"/>
  <c r="CE278" i="1"/>
  <c r="CD278" i="1"/>
  <c r="CE274" i="1"/>
  <c r="CD274" i="1"/>
  <c r="CE302" i="1"/>
  <c r="CD302" i="1"/>
  <c r="CE265" i="1"/>
  <c r="CD269" i="1"/>
  <c r="CE269" i="1"/>
  <c r="CE271" i="1"/>
  <c r="CD282" i="1"/>
  <c r="CE285" i="1"/>
  <c r="CD290" i="1"/>
  <c r="CE293" i="1"/>
  <c r="CD298" i="1"/>
  <c r="CE301" i="1"/>
</calcChain>
</file>

<file path=xl/sharedStrings.xml><?xml version="1.0" encoding="utf-8"?>
<sst xmlns="http://schemas.openxmlformats.org/spreadsheetml/2006/main" count="23727" uniqueCount="3787">
  <si>
    <t>ASOF</t>
  </si>
  <si>
    <t>Nos</t>
  </si>
  <si>
    <t>Shortlisted</t>
  </si>
  <si>
    <t>STATUS</t>
  </si>
  <si>
    <t>Cersai status</t>
  </si>
  <si>
    <t>Cersai date</t>
  </si>
  <si>
    <t>Cersai month</t>
  </si>
  <si>
    <t>Cersai bkt</t>
  </si>
  <si>
    <t>Loan Amount</t>
  </si>
  <si>
    <t>Loan bkt</t>
  </si>
  <si>
    <t>Appref</t>
  </si>
  <si>
    <t>POS</t>
  </si>
  <si>
    <t>Pos bkt</t>
  </si>
  <si>
    <t>CIBIL Score at origination</t>
  </si>
  <si>
    <t>Product Name</t>
  </si>
  <si>
    <t>MOB Since First EMI</t>
  </si>
  <si>
    <t>Application_Type</t>
  </si>
  <si>
    <t>ROI</t>
  </si>
  <si>
    <t>Roi Bkt</t>
  </si>
  <si>
    <t>BookingROI</t>
  </si>
  <si>
    <t>BookingTenor</t>
  </si>
  <si>
    <t>Booking bkt</t>
  </si>
  <si>
    <t>Customer_Name</t>
  </si>
  <si>
    <t>Emp_Type</t>
  </si>
  <si>
    <t>Fully_Disbursed</t>
  </si>
  <si>
    <t>Industry_Type</t>
  </si>
  <si>
    <t>Interest_Rate_Type</t>
  </si>
  <si>
    <t>NRI Tag</t>
  </si>
  <si>
    <t>Custid</t>
  </si>
  <si>
    <t>State</t>
  </si>
  <si>
    <t>Tier</t>
  </si>
  <si>
    <t>Balance_Tenor</t>
  </si>
  <si>
    <t>Bal bkt</t>
  </si>
  <si>
    <t>Latest_tenor</t>
  </si>
  <si>
    <t>Org_Type_Final</t>
  </si>
  <si>
    <t>Disbursed_Amt</t>
  </si>
  <si>
    <t>Final_construction</t>
  </si>
  <si>
    <t>Loan_Prod_Variant_Final</t>
  </si>
  <si>
    <t>Final_LTV</t>
  </si>
  <si>
    <t>Ltv Bkt</t>
  </si>
  <si>
    <t>DPD_Days</t>
  </si>
  <si>
    <t>EMI</t>
  </si>
  <si>
    <t>First_Emi_Date</t>
  </si>
  <si>
    <t>Sanctioned_Tenor</t>
  </si>
  <si>
    <t>BrName</t>
  </si>
  <si>
    <t>DPD_bucket</t>
  </si>
  <si>
    <t>Count30P_L12M</t>
  </si>
  <si>
    <t>Count30P_L6M</t>
  </si>
  <si>
    <t>Count30P_Lifetime</t>
  </si>
  <si>
    <t>Count60P_L12M</t>
  </si>
  <si>
    <t>Count60P_L6M</t>
  </si>
  <si>
    <t>Count60P_Lifetime</t>
  </si>
  <si>
    <t>Count90P_L12M</t>
  </si>
  <si>
    <t>Count90P_L6M</t>
  </si>
  <si>
    <t>Count90P_Lifetime</t>
  </si>
  <si>
    <t>Morat_String</t>
  </si>
  <si>
    <t>ECLGS_TAG</t>
  </si>
  <si>
    <t>guaranteed_flag</t>
  </si>
  <si>
    <t>No_EMI_Paid</t>
  </si>
  <si>
    <t>Emi Bkt</t>
  </si>
  <si>
    <t>min_disbursal_date</t>
  </si>
  <si>
    <t>max_disbursal_date</t>
  </si>
  <si>
    <t>Date</t>
  </si>
  <si>
    <t>Max disb bkt</t>
  </si>
  <si>
    <t>Last_emi_date</t>
  </si>
  <si>
    <t>Loan_Product_Variant</t>
  </si>
  <si>
    <t>annual_income</t>
  </si>
  <si>
    <t>No. of Report</t>
  </si>
  <si>
    <t>Date of Report</t>
  </si>
  <si>
    <t>Doc. Ref. No.</t>
  </si>
  <si>
    <t>Valuer Name</t>
  </si>
  <si>
    <t>Property Address</t>
  </si>
  <si>
    <t>Land Area in Sq. Ft.</t>
  </si>
  <si>
    <t>Rate / Sq. Ft. on Land Area</t>
  </si>
  <si>
    <t>Structure Area in Sq. Ft.</t>
  </si>
  <si>
    <t xml:space="preserve">Rate / Sq. Ft. on SA </t>
  </si>
  <si>
    <t>Age of the Bldg.</t>
  </si>
  <si>
    <t>Residual Life of the Bldg.</t>
  </si>
  <si>
    <t>PROPERTY_VALUE</t>
  </si>
  <si>
    <t>Realizable Value</t>
  </si>
  <si>
    <t>Distress Sale Value</t>
  </si>
  <si>
    <t>Guideline Value</t>
  </si>
  <si>
    <t>Remark</t>
  </si>
  <si>
    <t>PROP_CITY</t>
  </si>
  <si>
    <t>Max_DPD_Days</t>
  </si>
  <si>
    <t>Loan_Purpose</t>
  </si>
  <si>
    <t>Property_description</t>
  </si>
  <si>
    <t>Prop1_Type</t>
  </si>
  <si>
    <t>FCM Mode</t>
  </si>
  <si>
    <t>Repayment mode</t>
  </si>
  <si>
    <t>PSL</t>
  </si>
  <si>
    <t>Udyam No.</t>
  </si>
  <si>
    <t>PSL classification</t>
  </si>
  <si>
    <t>CKYC ID</t>
  </si>
  <si>
    <t>Reference Number 1</t>
  </si>
  <si>
    <t>Reference Number 2</t>
  </si>
  <si>
    <t>Reference Number 3</t>
  </si>
  <si>
    <t>Reference Number 4</t>
  </si>
  <si>
    <t>Reference Number 5</t>
  </si>
  <si>
    <t>Reference Number 6</t>
  </si>
  <si>
    <t>Reference Number 7</t>
  </si>
  <si>
    <t>Reference Number 8</t>
  </si>
  <si>
    <t>Reference Number 9</t>
  </si>
  <si>
    <t>Security ID 1</t>
  </si>
  <si>
    <t>Security ID 2</t>
  </si>
  <si>
    <t>Security ID 3</t>
  </si>
  <si>
    <t>Security ID 4</t>
  </si>
  <si>
    <t>Security ID 5</t>
  </si>
  <si>
    <t>Security ID 6</t>
  </si>
  <si>
    <t>Security ID 7</t>
  </si>
  <si>
    <t>Security ID 8</t>
  </si>
  <si>
    <t>Security ID 9</t>
  </si>
  <si>
    <t>Asset ID 1</t>
  </si>
  <si>
    <t>Asset ID 2</t>
  </si>
  <si>
    <t>Asset ID 3</t>
  </si>
  <si>
    <t>Asset ID 4</t>
  </si>
  <si>
    <t>Asset ID 5</t>
  </si>
  <si>
    <t>Asset ID 6</t>
  </si>
  <si>
    <t>Asset ID 7</t>
  </si>
  <si>
    <t>Asset ID 8</t>
  </si>
  <si>
    <t>Asset ID 9</t>
  </si>
  <si>
    <t>APPROVED</t>
  </si>
  <si>
    <t>Cersai Charge Created - NON BT</t>
  </si>
  <si>
    <t>5</t>
  </si>
  <si>
    <t>5-50</t>
  </si>
  <si>
    <t>F_7343050</t>
  </si>
  <si>
    <t>5L</t>
  </si>
  <si>
    <t>MORTGAGE</t>
  </si>
  <si>
    <t>INDIVIDUAL</t>
  </si>
  <si>
    <t>9.25</t>
  </si>
  <si>
    <t>181</t>
  </si>
  <si>
    <t>LALIT SAINI</t>
  </si>
  <si>
    <t>SELFEMPLOYED</t>
  </si>
  <si>
    <t>Yes</t>
  </si>
  <si>
    <t>CONSTRUCTION</t>
  </si>
  <si>
    <t>FLOATING</t>
  </si>
  <si>
    <t>N</t>
  </si>
  <si>
    <t>UTTAR PRADESH</t>
  </si>
  <si>
    <t>TIER 4</t>
  </si>
  <si>
    <t>13-175</t>
  </si>
  <si>
    <t>Proxy-Fully Construc</t>
  </si>
  <si>
    <t>BKP</t>
  </si>
  <si>
    <t>65</t>
  </si>
  <si>
    <t>2687_UTTAR PRADESH_SAHARANPUR_MICRO &amp; SMALL LAP</t>
  </si>
  <si>
    <t>Current</t>
  </si>
  <si>
    <t>-</t>
  </si>
  <si>
    <t>BKP - BANKING PRODUCT</t>
  </si>
  <si>
    <t>Formulaic Engineers PVt. Ltd.</t>
  </si>
  <si>
    <t>Plot NO. 56, 57, 58, Khasara No. 593/1, Situated at Wake Dara, Shivpuri Berun, Dar Abadi Uttam Nagar, Near Laxmi Vihar Harilok Colony, District - Saharanpur, Uttar Pradesh</t>
  </si>
  <si>
    <t>7100 / Sq. Mt</t>
  </si>
  <si>
    <t>SAHARANPUR</t>
  </si>
  <si>
    <t>ULAP - DEBT CONSOLIDATION FOR BUSINESS PURPOSE</t>
  </si>
  <si>
    <t>COMMERCIAL SHOP</t>
  </si>
  <si>
    <t>HDFC ENACH</t>
  </si>
  <si>
    <t>NACH</t>
  </si>
  <si>
    <t>UDYAM-UP-64-0000836</t>
  </si>
  <si>
    <t>PSL : Micro Enterprises</t>
  </si>
  <si>
    <t>40072312211600</t>
  </si>
  <si>
    <t>F_7358489</t>
  </si>
  <si>
    <t>ZAHID KHAN</t>
  </si>
  <si>
    <t>VEHICLES MOTORIZED  NON MOTORIZED</t>
  </si>
  <si>
    <t>SAM</t>
  </si>
  <si>
    <t>SELF-ASSESSMENT METHOD</t>
  </si>
  <si>
    <t>Property bearing Khasra No. 825 &amp; 835, Plot No. 10, Nagbgar Nigam o. 11/979A, Situated at Wake Dara Ali Swad, Pargana, Tehsil &amp; Distrit Saharanpur , Dar Abad Azad Colony Saharanpur, Uttaar Pradesh</t>
  </si>
  <si>
    <t>8800 / Sq. M.</t>
  </si>
  <si>
    <t>ULAP - GENERAL BUSINESS PURPOSE</t>
  </si>
  <si>
    <t>RESIDENTIAL row HOUSE</t>
  </si>
  <si>
    <t>RESIDENTIAL ROW HOUSE</t>
  </si>
  <si>
    <t>UDYAM-UP-64-0057957</t>
  </si>
  <si>
    <t>40006051184109</t>
  </si>
  <si>
    <t>F_7215386</t>
  </si>
  <si>
    <t>ARVIND KUMAR</t>
  </si>
  <si>
    <t>MEDICAL</t>
  </si>
  <si>
    <t>Shop No. 15, Khasara No. 143 min., Situated at Wake Gram Rehmanpur, urf Fandpuri, Pargana Sarawa, Tehsil Nakur, District Saharanpur, Uttar Pradesh</t>
  </si>
  <si>
    <t>4800 / Sq. M.</t>
  </si>
  <si>
    <t>Additional documents shall be checked FI for property identiifcation prior to any Financial disburment</t>
  </si>
  <si>
    <t>UDYAM-UP-64-0046824</t>
  </si>
  <si>
    <t>40087270768995</t>
  </si>
  <si>
    <t>Cersai Charge Created - BT</t>
  </si>
  <si>
    <t>F_7146213</t>
  </si>
  <si>
    <t>KULBEER SINGH</t>
  </si>
  <si>
    <t>FOOD PRODUCTS</t>
  </si>
  <si>
    <t>Property bearing 1/3, west part of plot no. 49, khasra no.13/2, situated at wake gram chakhareti, pargana, tehsil &amp; district - shaharanpur, Uttar Pradesh</t>
  </si>
  <si>
    <t>6200 / Sq. M.</t>
  </si>
  <si>
    <t>MIXED USAGE RESIDENTIAL DELHI</t>
  </si>
  <si>
    <t>ACH HSBC</t>
  </si>
  <si>
    <t>UDYAM-UP-64-0012343</t>
  </si>
  <si>
    <t>PSL : Micro Enterprise</t>
  </si>
  <si>
    <t>60015810931183</t>
  </si>
  <si>
    <t>F_7052535</t>
  </si>
  <si>
    <t>JAKIR YAMEEN</t>
  </si>
  <si>
    <t>WOOD AND WOOD PRODUCTS</t>
  </si>
  <si>
    <t>Khasra No. 621 min, part of plot no. 36, part of plot no. 37, situated at Wake Dara Ali Swad Berun Dar Abad Ajhar Colony, Tehsil &amp; District - Sharanpur, Uttar Pradesh</t>
  </si>
  <si>
    <t>5500 / Sq. M&gt;</t>
  </si>
  <si>
    <t>Approved land use as per provided documents is residentiaal whereas property is used as commercial. Dimensions mismatch as per site and as per provided deed, subject provided comes under CDA of 65%</t>
  </si>
  <si>
    <t>BUSINESS USE</t>
  </si>
  <si>
    <t>UDYAM-UP-64-0031344</t>
  </si>
  <si>
    <t>50004602777470</t>
  </si>
  <si>
    <t>F_6926494</t>
  </si>
  <si>
    <t>MOHD SHAHRUN</t>
  </si>
  <si>
    <t>TEXTILE READY MADE GARMENTS</t>
  </si>
  <si>
    <t>USP/SMFG/FEB-22/2024</t>
  </si>
  <si>
    <t>USP Valuation</t>
  </si>
  <si>
    <t>Plot No. 381, Khasara No. 836/2, Wake Dara Kottala Bairoon, Pargana, Tehsil &amp; District Saharanpur</t>
  </si>
  <si>
    <t>UDYAM-UP-64-0050634</t>
  </si>
  <si>
    <t>40012324053734</t>
  </si>
  <si>
    <t>F_6860989</t>
  </si>
  <si>
    <t>SAYYED SHAHNAWAZ HUSSAIN</t>
  </si>
  <si>
    <t>FOOTWEAR</t>
  </si>
  <si>
    <t>USP/SMFG/FEB-09/2024</t>
  </si>
  <si>
    <t>Property Situated at Nagar Panchyat No. 284, Mohalla - Sadakoar, Kasba Behat, District - Sharanpur</t>
  </si>
  <si>
    <t>UDYAM-UP-64-0028179</t>
  </si>
  <si>
    <t>10092556568717</t>
  </si>
  <si>
    <t>F_6828302</t>
  </si>
  <si>
    <t>AVNISH KUMAR</t>
  </si>
  <si>
    <t>COMMUNICATION</t>
  </si>
  <si>
    <t>Khata No. 110 (Fasli year 1425 to 1430), Khasra No. 143 ma., situated at Gram Rehamanpur, urf Phandpuri Pargana Saraswa, Tehsil Nakur and District Saharanpur</t>
  </si>
  <si>
    <t>UDYAM-UP-64-0046116</t>
  </si>
  <si>
    <t>10093104614096</t>
  </si>
  <si>
    <t>F_6828127</t>
  </si>
  <si>
    <t>ADITYA KUMAR</t>
  </si>
  <si>
    <t>USP/SMFG/JAN-15/2024</t>
  </si>
  <si>
    <t>Plot No. 62 &amp; 63, Khasara No. 143/1, Wake Dara Milkana, Bairoon Dar Abadi Balaknath Puram Colony, Pargana &amp; Tehsil &amp; District - Saharanapur</t>
  </si>
  <si>
    <t>UDYAM-UP-64-0037991</t>
  </si>
  <si>
    <t>30095185429782</t>
  </si>
  <si>
    <t>F_6247128</t>
  </si>
  <si>
    <t>BABY RANI</t>
  </si>
  <si>
    <t>IT HARDWARE</t>
  </si>
  <si>
    <t>Property bearing Southern Part of plot no. 1, khasra no. 700, Situated dar abadi, madho vihar colony, saharanpur, wake dara milkana berun, pargana tehsil &amp; district - saharanpur</t>
  </si>
  <si>
    <t>15200 / Sq. M.</t>
  </si>
  <si>
    <t>UDYAM-UP-64-0037799</t>
  </si>
  <si>
    <t>20070903679801</t>
  </si>
  <si>
    <t>Cersai Charge created</t>
  </si>
  <si>
    <t>F_5704647</t>
  </si>
  <si>
    <t>RAHUL KUMAR</t>
  </si>
  <si>
    <t>OTHERS</t>
  </si>
  <si>
    <t>Private Plot No. 7 &amp; 8, Khasra No. 43/2, situated at wake chak hareti, pargana tehsil and sitrict saharanpur dar abadi pushpanjali vihar colony saharanpur, uttar pradesh</t>
  </si>
  <si>
    <t>UDYAM-UP-64-0026170</t>
  </si>
  <si>
    <t>40077118564707</t>
  </si>
  <si>
    <t>F_7353569</t>
  </si>
  <si>
    <t>SURJIT SINGH</t>
  </si>
  <si>
    <t>FURNITURE</t>
  </si>
  <si>
    <t>PUNJAB</t>
  </si>
  <si>
    <t>TIER 3</t>
  </si>
  <si>
    <t>2680_PUNJAB_AMRITSAR_MICRO &amp; SMALL LAP</t>
  </si>
  <si>
    <t>Khata / Khatoni No. 346 / 491, 331 / 476, Khasra No. 48/18/28/2, 48//18/22 Min, Wakia Rakba Village - Fatahpur, Tehsil Amritsar</t>
  </si>
  <si>
    <t>AMRITSAR</t>
  </si>
  <si>
    <t>UDYAM-PB-01-0077458</t>
  </si>
  <si>
    <t>30091555914489</t>
  </si>
  <si>
    <t>F_7184586</t>
  </si>
  <si>
    <t>MAHENDRA SINGH</t>
  </si>
  <si>
    <t>SERVICE INDUSTRY</t>
  </si>
  <si>
    <t>MADHYA PRADESH</t>
  </si>
  <si>
    <t>TIER 1</t>
  </si>
  <si>
    <t>2676_MADHYA PRADESH_MANSOUR_MICRO &amp; SMALL LAP</t>
  </si>
  <si>
    <t>KT/SMFG/Mar-003.2022</t>
  </si>
  <si>
    <t>KaiTech Consultant</t>
  </si>
  <si>
    <t>LSN 149/Min - 1/ Min - 2/ Village - Khajuri Nag, Tehsil - Sitamau, District - Mandsaur</t>
  </si>
  <si>
    <t>55/-</t>
  </si>
  <si>
    <t>MANDSAUR</t>
  </si>
  <si>
    <t>UDYAM-MP-30-0000330</t>
  </si>
  <si>
    <t>60046005247235</t>
  </si>
  <si>
    <t>F_6715891</t>
  </si>
  <si>
    <t>CORPORATE</t>
  </si>
  <si>
    <t>DHANOTIYA KIRANA</t>
  </si>
  <si>
    <t>RURAL SHOP</t>
  </si>
  <si>
    <t>PROPRIETORSHIP</t>
  </si>
  <si>
    <t>GA/OCT/2023</t>
  </si>
  <si>
    <t>Global Architect</t>
  </si>
  <si>
    <t>Part of Survey No. 228, Gram Todi, Gram Panchayat Chandra Pura, Sitamau Fatak Mandsaur, Tehsil &amp; District - Mandsaur (M. P.)</t>
  </si>
  <si>
    <t>325 / Sq. Ft.</t>
  </si>
  <si>
    <t>MANDASUR</t>
  </si>
  <si>
    <t>UDYAM-MP-30-0004106</t>
  </si>
  <si>
    <t>PSL: Micro Enterprises</t>
  </si>
  <si>
    <t>80032463562308</t>
  </si>
  <si>
    <t>F_5721629</t>
  </si>
  <si>
    <t>SAWANLIYA TRADERS</t>
  </si>
  <si>
    <t>FMCG</t>
  </si>
  <si>
    <t>LIP</t>
  </si>
  <si>
    <t>LIQUID INCOME PROGRAM (LIP)</t>
  </si>
  <si>
    <t>KT/Fullerton/Jan-004/2023</t>
  </si>
  <si>
    <t>PHN 67, WN 08, HN 219, Ratanpipliya, Tehsil Malhargarh, Dist - Mandsaur</t>
  </si>
  <si>
    <t>55 / Sq. Ft.</t>
  </si>
  <si>
    <t>GODOWN</t>
  </si>
  <si>
    <t>UDYAM-MP-30-0018197</t>
  </si>
  <si>
    <t>KT/Fullerton/Jan-003/2023</t>
  </si>
  <si>
    <t>PHN 01, PLOT NO. A8/2, BHAGWATI TOWNSHIP, VILLAGE NAHARGARH, TEHSIL SITAMAU, DIST - MANDSAUR</t>
  </si>
  <si>
    <t>408 / Sq. Ft.</t>
  </si>
  <si>
    <t>F_6863721</t>
  </si>
  <si>
    <t>CEMENTEC INFRA</t>
  </si>
  <si>
    <t>CONSTRUCTION REAL ESTATE AND INDUSTRIAL</t>
  </si>
  <si>
    <t>2675_MADHYA PRADESH_JABALPUR_MICRO &amp; SMALL LAP</t>
  </si>
  <si>
    <t>KT/Fullerton/Jan-002/2022</t>
  </si>
  <si>
    <t>RTC Businesss Consulting Pvt Ltd</t>
  </si>
  <si>
    <t>property is semiconstructed Resi cum commercial house on plot no. 05, on part of khasra no. 11/5, 12/5, PH NO. 23 / 76, situated at mouza nandana ward no. 72, tehsil Jabalpur (New Aadhartal) district - Jabalpur</t>
  </si>
  <si>
    <t>520/ Sq. Ft.</t>
  </si>
  <si>
    <t>Diversion order, TNCP layout, Sanction Plan with permission and T&amp;CP layout is not provided to the valuer</t>
  </si>
  <si>
    <t>JABALPUR</t>
  </si>
  <si>
    <t>ULAP - BALANCE TRANSFER FOR BUSINESS PURPOSE</t>
  </si>
  <si>
    <t>SELF-OCCUPIED COMMERCIAL PROPERTY- WITHIN CITY LIMIT</t>
  </si>
  <si>
    <t>UDYAM-MP-24-0018158</t>
  </si>
  <si>
    <t>90016557591187</t>
  </si>
  <si>
    <t>F_6448752</t>
  </si>
  <si>
    <t>KRISHNA FURNITURE AND ELECTRONICS</t>
  </si>
  <si>
    <t>NK/FULL/75/23</t>
  </si>
  <si>
    <t>N. K. Engineer's and Associates</t>
  </si>
  <si>
    <t>Land Bearing Mouza Bhitoni NB No. 75, PH NO. 52, KH NO&gt; 32/6, Ward No. 8, Subhash Chnadra Bose Ward, Tehsil Patan, Present Tehsil Shahpura, District  - Jabalpur</t>
  </si>
  <si>
    <t>2200 / Sq.M.</t>
  </si>
  <si>
    <t>Approved Map &amp; Diversion is not provided</t>
  </si>
  <si>
    <t>UDYAM-MP-24-0040098</t>
  </si>
  <si>
    <t>90092937384054</t>
  </si>
  <si>
    <t>F_7015979</t>
  </si>
  <si>
    <t>MAHARANA DHABA</t>
  </si>
  <si>
    <t>HOTEL</t>
  </si>
  <si>
    <t>2674_MADHYA PRADESH_CHINDWARA_MICRO &amp; SMALL LAP</t>
  </si>
  <si>
    <t>LIP - LIQUID INCOME PROGRAM</t>
  </si>
  <si>
    <t>KT/Fullerton/Jan-002/2024</t>
  </si>
  <si>
    <t>Mouza - Gram Dogar Chikli, N. B. Donger Parasiya, Ward No. 2, B. N. 225, P. H. No. 13, Khasra No. 116/1, 117/1 and 117/22, RNM Parasiya Tehsil, Parasiya, Distt - Chhindwara</t>
  </si>
  <si>
    <t>1561/ Sq. Ft.</t>
  </si>
  <si>
    <t>Approved Building Plan and Permission is not received</t>
  </si>
  <si>
    <t>CHHINDWARA</t>
  </si>
  <si>
    <t>UDYAM-MP-13-0017400</t>
  </si>
  <si>
    <t>80045606303793</t>
  </si>
  <si>
    <t>F_7526060</t>
  </si>
  <si>
    <t>GEETHA M</t>
  </si>
  <si>
    <t>ELECTRICAL EQUIPMENT AND COMPONENTS</t>
  </si>
  <si>
    <t>KARNATAKA</t>
  </si>
  <si>
    <t>2673_KARNATAKA_TUMKUR_MICRO &amp; SMALL LAP</t>
  </si>
  <si>
    <t xml:space="preserve"> Ma</t>
  </si>
  <si>
    <t>ADRO/2024/JULY/74</t>
  </si>
  <si>
    <t>Adroit Technical Service Pvt. Ltd.</t>
  </si>
  <si>
    <t>Property Bearring Site No, 06, Sy. No. 53/2, 53/2A6, Katha No. 1908, Ward  No, 21, Valmiki Nagara, Batavadi Village, Kythsandra Grama Panchayath, Kasaba Hobli, Tumkur taluka, Tumkur District</t>
  </si>
  <si>
    <t>2322 / Sq. Ft.</t>
  </si>
  <si>
    <t>Sanctioned Plan Not Prrovided</t>
  </si>
  <si>
    <t>TUMKUR</t>
  </si>
  <si>
    <t>SELF-OCCUPIED RESIDENTIAL PROPERTY- WITHIN CITY LIMIT</t>
  </si>
  <si>
    <t>UDYAM-KR-25-0054107</t>
  </si>
  <si>
    <t>40044363727525</t>
  </si>
  <si>
    <t>F_7501334</t>
  </si>
  <si>
    <t>D S RAJKUMAR</t>
  </si>
  <si>
    <t>AGRI OR AGRI ALLIED</t>
  </si>
  <si>
    <t>Klarheit Valuers and Engineering Services Pvt Ltd</t>
  </si>
  <si>
    <t>Property Bearing No. 253/407 and 253/408, PID No. 152500201400620058 and 152500201400620057, Neralekere Village, Doddagune Grama Panchayath, Nittur Hobli, Guddi Taluka, Tumkur District</t>
  </si>
  <si>
    <t>130 / Sq. Ft.</t>
  </si>
  <si>
    <t>Gram Panchayat Property</t>
  </si>
  <si>
    <t>TURUVEKERE</t>
  </si>
  <si>
    <t>UDYAM-KR-25-0052062</t>
  </si>
  <si>
    <t>50051204166190</t>
  </si>
  <si>
    <t>F_7219614</t>
  </si>
  <si>
    <t>H MANJUNATH</t>
  </si>
  <si>
    <t>CERAMIC TILES AND SANITARY WARE</t>
  </si>
  <si>
    <t>ADRO/2024/MAY/11</t>
  </si>
  <si>
    <t>H Manjunath</t>
  </si>
  <si>
    <t>Property bearing site no. 9, Municipal No. Katha No. 3000 - 713, Katha No. 3000/A/713/A/1298, PID No. 70731, Ward No. 19, Kothitopu, Belagumba road, Saradadevi nagara, tumkur town, tumkur district</t>
  </si>
  <si>
    <t>1765 / Sq. Ft.</t>
  </si>
  <si>
    <t>RENTED RESIDENTIAL PROPERTY- WITHIN CITY LIMIT</t>
  </si>
  <si>
    <t>UDYAM-KR-25-0011715</t>
  </si>
  <si>
    <t>60014626801449</t>
  </si>
  <si>
    <t>F_7012821</t>
  </si>
  <si>
    <t>RUKMISH V R</t>
  </si>
  <si>
    <t>TRAVEL AGENTS AND TOUR OPERATORS</t>
  </si>
  <si>
    <t>property bearing no. 91, katha no. 2132/5777, pid no. 83391, ward no. 35, batawadi, railway patti south portion, tumakuru district</t>
  </si>
  <si>
    <t>1393 / Sq. Ft.</t>
  </si>
  <si>
    <t>Approved Plan is not provided</t>
  </si>
  <si>
    <t>UDYAM-KR-25-0047438</t>
  </si>
  <si>
    <t>10001730037542</t>
  </si>
  <si>
    <t>F_6918676</t>
  </si>
  <si>
    <t>SUMUKHI ENTERPRISES</t>
  </si>
  <si>
    <t>TRADING</t>
  </si>
  <si>
    <t>Property bearing no. 859, PID NO. 152500900100500835, Belagumba Village, Belagumba Village Panchayath, Kasaba Hobli, Thumkur Taluka, Thumkur District</t>
  </si>
  <si>
    <t>836 / Sq. Ft.</t>
  </si>
  <si>
    <t>GI Sheet Structure is not considered for the valuation</t>
  </si>
  <si>
    <t>UDYAM-KR-25-0042504</t>
  </si>
  <si>
    <t>70061979694835</t>
  </si>
  <si>
    <t>F_6853677</t>
  </si>
  <si>
    <t>NATARAJU L</t>
  </si>
  <si>
    <t>PLASTIC PRODUCTS</t>
  </si>
  <si>
    <t>Property bearing CMC katha PID No. 118061, Sy. No. 32/1B3, Antharasaanahalli village, kasaba hobli, tumkur taluka, tumkur district, tumkur</t>
  </si>
  <si>
    <t>84 / Sq. Ft.</t>
  </si>
  <si>
    <t>Structure is not considered for valuation</t>
  </si>
  <si>
    <t>UDYAM-KR-25-0022144</t>
  </si>
  <si>
    <t>40099137491996</t>
  </si>
  <si>
    <t>F_6811361</t>
  </si>
  <si>
    <t>A SELVAM</t>
  </si>
  <si>
    <t>CHEMICALS</t>
  </si>
  <si>
    <t>PROPERTY BEARING NO. 2, NO. 119/171, PID NO. 15250090200600127, OLD KATHA NO. 151, PRESENT KATHA NO. 119, ASSESSMENT NO. 171, HODHEKALLU VILLAGE, URDIGERE HOBLI, TUMKUR TALUK, TUMKUR</t>
  </si>
  <si>
    <t>Subject property falls under grampanchayat</t>
  </si>
  <si>
    <t>UDYAM-KR-25-0000543</t>
  </si>
  <si>
    <t>60044932176978</t>
  </si>
  <si>
    <t>F_6729791</t>
  </si>
  <si>
    <t>TANVEER M</t>
  </si>
  <si>
    <t>PROPERTY BEARING CMC KATHA PID NO. 76983, BUILDING NAME IS HARMAIN SCRAP CENTRE, PROPERTY NO. 1556, SY. NO. 63:5, WARD NO. 5, AMMANIKERE VILLAGE, DIBBURU, KASABA HOBLI, TUMKUR TALUKA, TUMKUR</t>
  </si>
  <si>
    <t>622 / SQ. FT.</t>
  </si>
  <si>
    <t>TEMPORARY STRUCTURE IS CONSTRUCTED ON SITE AND SAME IS NOT CONSIDERED FOR VALUATION, SUBJECT PROPERTY FALLS UNDER THE TCM TUMKUR</t>
  </si>
  <si>
    <t>UDYAM-KR-25-0043033</t>
  </si>
  <si>
    <t>50008538288615</t>
  </si>
  <si>
    <t>F_6661469</t>
  </si>
  <si>
    <t>UMEESH G</t>
  </si>
  <si>
    <t>MILK AND DAIRY PRODUCTS</t>
  </si>
  <si>
    <t>PROPERTY NO. 156/171/1, OLD KHATHA NO. 150/171, E-KHATHA NO. 15250090110092016, OBALAPURA VILLAGE, KORA HOBLI, TUMKUR TALUK, TUMKUR DISTRICT</t>
  </si>
  <si>
    <t>70956 / SQ. FT.</t>
  </si>
  <si>
    <t>UDYAM-KR-25-0040116</t>
  </si>
  <si>
    <t>20079049816461</t>
  </si>
  <si>
    <t>F_6235430</t>
  </si>
  <si>
    <t>MUBARAK PASHA</t>
  </si>
  <si>
    <t>K V VENUGOPAL</t>
  </si>
  <si>
    <t>PID NO. 152500901901300601, KATHA NO. 442/572/44, SY. NO. 36, SITE NO. 44, URDIGERE VILLAGE, URDIGERE GRAMA PANCHAYATH, URDIGERE HOBLI, TUMKUR TALUK, TUMKUR DISTRICT</t>
  </si>
  <si>
    <t>196205/ SQ. M.</t>
  </si>
  <si>
    <t>SELF-OCCUPIED RESIDENTIAL PROPERTY- OUTSIDE CITY LIMIT</t>
  </si>
  <si>
    <t>UDYAM-KR-25-0010314</t>
  </si>
  <si>
    <t>30074123925545</t>
  </si>
  <si>
    <t>F_7453694</t>
  </si>
  <si>
    <t>KOMALA P</t>
  </si>
  <si>
    <t>AGRICULTURE</t>
  </si>
  <si>
    <t>2672_KARNATAKA_SHIMOGA_MICRO &amp; SMALL LAP</t>
  </si>
  <si>
    <t>PROPERTY NO. O1), PID NO. 152400101400200067, PROPERTY NO. 56, MATHIGHATTA VILLAGE, TADASA GRAMA PANCHAYATH, BHADRAVATHI TALUK, SHIVAMOGGA DISTRICT, PROPERTY NO. 2) PID NO. 152400101400200066, PROPERTY NO. 51, MATHIGHATTA VILLAGE, TADASA GRAMA PANCHAYATH, BHADRAVATHI TALUK, SHIVAMOGGA DISTRICT</t>
  </si>
  <si>
    <t>325.15 / SQ. FT.</t>
  </si>
  <si>
    <t>SHIMOGA</t>
  </si>
  <si>
    <t>UDYAM-KR-24-0041889</t>
  </si>
  <si>
    <t>40041244650200</t>
  </si>
  <si>
    <t>F_7081224</t>
  </si>
  <si>
    <t>VEERESHAPPA B M</t>
  </si>
  <si>
    <t>NA</t>
  </si>
  <si>
    <t>PROPERTY BEARING KATHA NO. 449, PID NO. 152400104300300152, AANAVERI VILLAGE, AANAVERI GRAMA PANCHAYATH, BHADRAVATHI TALUK, SHIVAMOGGA DISTRICT</t>
  </si>
  <si>
    <t>Load bearing - 34 &amp; GI SHEET - 14</t>
  </si>
  <si>
    <t>85 / Sq. Ft.</t>
  </si>
  <si>
    <t>Amenities cost is added in mv. Approved plan is not provided, as per measurement valuation is considered and if any change in approved plan then it will affect the valuation</t>
  </si>
  <si>
    <t>BHADRAVATI</t>
  </si>
  <si>
    <t>UDYAM-KR-24-0003670</t>
  </si>
  <si>
    <t>60016656712317</t>
  </si>
  <si>
    <t>F_7272274</t>
  </si>
  <si>
    <t>ROYAL INFOTECH</t>
  </si>
  <si>
    <t>CONSTRUCTION ROADS AND BRIDGES</t>
  </si>
  <si>
    <t>2671_KARNATAKA_DEVANGREE_MICRO &amp; SMALL LAP</t>
  </si>
  <si>
    <t>Klarheit Valuers</t>
  </si>
  <si>
    <t>PROPERTY BEARING SITE NO. 29, SI NO. 31, HULUPINAKATTE VILLAGE, AANAGODU VILLAGE PANCHAYATH, DAVANAGERE TALUK, DAVANAGERE DISTRICT</t>
  </si>
  <si>
    <t>DAVANAGERE</t>
  </si>
  <si>
    <t>UDYAM-KR-12-0018185</t>
  </si>
  <si>
    <t>80095659778127</t>
  </si>
  <si>
    <t>F_6954798</t>
  </si>
  <si>
    <t>FRIENDS TAILOR</t>
  </si>
  <si>
    <t>PROPERTY BEARING NO. 59, PROPERTY NO. 37 / 59, RDPR NO. 151200400200220571, ADAVIHALLI VILLAGE, ADAVIHALLI VILLAGE, PANCHAYATH, HARAPANAHALLI TALUK, BALLARI DISTRICT</t>
  </si>
  <si>
    <t>139 / SQ. FT.</t>
  </si>
  <si>
    <t>HARAPANAHALLI</t>
  </si>
  <si>
    <t>UDYAM-KR-31-0007595</t>
  </si>
  <si>
    <t>90076715543356</t>
  </si>
  <si>
    <t>F_6662869</t>
  </si>
  <si>
    <t>D M CHICKEN CENTER</t>
  </si>
  <si>
    <t>MOURYA CONCEPTS</t>
  </si>
  <si>
    <t>DOOR NO. 145 - 5, PROPERTY NO. 23 - 2-519-48B, WARD NO. 23, 1ST DIVISION, BARLINE ROAD, DAVANAGREE CITY, DAVANAGERE TALUK, DAVANAGERE DISTRICT</t>
  </si>
  <si>
    <t>UDYAM-KR-12-0023812</t>
  </si>
  <si>
    <t>70070310762081</t>
  </si>
  <si>
    <t>F_6634430</t>
  </si>
  <si>
    <t>M S CUSHION WORKS</t>
  </si>
  <si>
    <t>PROFESSIONAL SERVICES</t>
  </si>
  <si>
    <t>OLD DOOR NO. 1663/2, NEW DOOR NO. 1663/2, PROPERTY NO. 16-1-25, 79b, OLD PROPERTY NO. 1663/2, ASSESMENT NO. 4048, 3RD WARD, 3RD DIVISION, HALE BETHUR ROAD, AHAMED NAGARA, DAVANGERE CITY, DAVANGERE TALUK, DAVANGERE DISTRICT</t>
  </si>
  <si>
    <t>UDYAM-KR-12-0028604</t>
  </si>
  <si>
    <t>90085439130351</t>
  </si>
  <si>
    <t>F_6645886</t>
  </si>
  <si>
    <t>UMAPATHI C</t>
  </si>
  <si>
    <t>PROPERTY NO. 231, PID NO. 151200101700720107, MAVIINAKATTE VILLAGE, CHANNESHAPURA VILLAGE, PANCHAYATH, CHANNAGIRI TALUK, DAVANAGERE DISTRICT</t>
  </si>
  <si>
    <t>106.80 / SQ. FT.</t>
  </si>
  <si>
    <t>CHANNAGIRI</t>
  </si>
  <si>
    <t>UDYAM-KR-12-0003712</t>
  </si>
  <si>
    <t>10041264867996</t>
  </si>
  <si>
    <t>F_6476592</t>
  </si>
  <si>
    <t>RAGHAVENDRA H R</t>
  </si>
  <si>
    <t>PROPERTY NO. 680, PID NO. 151700501700501700320088, MAKANURU VILLAGE, MAKANURU GRAMA PANCHAYATH, RANEBENNURU TALUK, HAVERI DISTRICT</t>
  </si>
  <si>
    <t>VACANT LAND</t>
  </si>
  <si>
    <t>HAVERI</t>
  </si>
  <si>
    <t>VACANT RESIDENTIAL- OUTSIDE CITY LIMIT</t>
  </si>
  <si>
    <t>UDYAM-kr-17-0019748</t>
  </si>
  <si>
    <t>30092077237820</t>
  </si>
  <si>
    <t>F_6281860</t>
  </si>
  <si>
    <t>SUDHA R</t>
  </si>
  <si>
    <t>PROPERTY BEARING SITE NO. 51, SURVEY NO. 50/P, NITTUVALLI VILLAGE, KASABA HOBLI, DAVANGERE TALUK, DAVANGERE DISTRICT</t>
  </si>
  <si>
    <t>LOAd bearing - 40 &amp; GI SHEET - 20</t>
  </si>
  <si>
    <t>Approved Plan is not provided &amp; GI STRUCTURE IS NOT CONSIDERED FOR VALUATION</t>
  </si>
  <si>
    <t>UDYAM-kr-12-0023458</t>
  </si>
  <si>
    <t>50076435666908</t>
  </si>
  <si>
    <t>F_6251312</t>
  </si>
  <si>
    <t>NASEER S</t>
  </si>
  <si>
    <t xml:space="preserve">AGRICULTURAL LAND </t>
  </si>
  <si>
    <t>UDYAM-kr-12-0023347</t>
  </si>
  <si>
    <t>40001924114394</t>
  </si>
  <si>
    <t>F_5895268</t>
  </si>
  <si>
    <t>D C CHANNABASAPPA</t>
  </si>
  <si>
    <t>ADROIT VALUATION</t>
  </si>
  <si>
    <t>PROPERTY BEARING GP NO. 139/116, PID NO. 151200102100100149, RAJAGONDANAHALLI VILLAGE &amp; GRAM PANCHAYAT, CHANNAGIRI TALUK, DAVANGERE DISTRICT</t>
  </si>
  <si>
    <t>105/ SQ. FT.</t>
  </si>
  <si>
    <t>AMENities cost is added in mvOF 100000. Approved plan is not provided.</t>
  </si>
  <si>
    <t>BUSINESS</t>
  </si>
  <si>
    <t>RESIDENTIAL FLAT</t>
  </si>
  <si>
    <t>UDYAM-kr-12-0018478</t>
  </si>
  <si>
    <t>10003027849282</t>
  </si>
  <si>
    <t>F_5787866</t>
  </si>
  <si>
    <t>MADHUKUMAR SIDDANNANAVAR</t>
  </si>
  <si>
    <t>PROPERTY BEARING NO. 72, SURVEY NO. 30B, RANEBENNUR NAGAR, RANIBENNUR TALUK, HAVERI DISTRICT</t>
  </si>
  <si>
    <t>AMENITIES AND INTERIORS AMOUNT OF 200000 IS ADDED IN MV. APPROVED PLAN IS NOT PROVIDED</t>
  </si>
  <si>
    <t>RANEBENNUR</t>
  </si>
  <si>
    <t>UDYAM-kr-17-0008318</t>
  </si>
  <si>
    <t>10041666105299</t>
  </si>
  <si>
    <t>F_7108617</t>
  </si>
  <si>
    <t>SHREE BHAGWAAN ENTERPRISES</t>
  </si>
  <si>
    <t>JHARKHAND</t>
  </si>
  <si>
    <t>2669_JHARKHAND_JAMSHEDPUR_MICRO &amp; SMALL LAP</t>
  </si>
  <si>
    <t>ER. BAJAJ KISHOR DWIVEDI</t>
  </si>
  <si>
    <t>MAUZA - MANGO, PRAGNA - DHALBHUM, THANA - MANGO, THANA NO, 1642, KHATA NO. 210, PLOT NO. 3860, SUB REGISTRY OFFICE, JAMSHEDPUR, DISTRICT EAST SINGHBHUM, JHARKHAND</t>
  </si>
  <si>
    <t>JAMSHEDPUR</t>
  </si>
  <si>
    <t>RESIDENTIAL BUNGLOW</t>
  </si>
  <si>
    <t>UDYAM-JH-06-0005725</t>
  </si>
  <si>
    <t>90082131674670</t>
  </si>
  <si>
    <t>F_7419444</t>
  </si>
  <si>
    <t>PARVEEN SATIJA</t>
  </si>
  <si>
    <t>FOOD AND BEVERAGE</t>
  </si>
  <si>
    <t>HARYANA</t>
  </si>
  <si>
    <t>2668_HARYANA_ROHTAK_MICRO &amp; SMALL LAP</t>
  </si>
  <si>
    <t>PROP. UID JJR/W11/0024/AD - MEASURING 66 SQ. YD. KASTODIUN NO. 18, VAKA RAKBA INSIDE M. C. LIMITS, MOHALLA CHODRIYAN, TEHSIL &amp; DISTRICT JHAJJAR</t>
  </si>
  <si>
    <t>(Rate to be verify) &amp; LAND AREA IN SQ. YARD</t>
  </si>
  <si>
    <t>JHAJJAR</t>
  </si>
  <si>
    <t>UDYAM-HR-07-0023736</t>
  </si>
  <si>
    <t>40096067252684</t>
  </si>
  <si>
    <t>F_6969983</t>
  </si>
  <si>
    <t>HARSH KUMAR</t>
  </si>
  <si>
    <t>CONSULTANT</t>
  </si>
  <si>
    <t>property ad - measuring 1089 sq. yd., comprised under khewat no. 866, khatoni no. 831, waka mauka kheri sampla tehsil &amp; district rohtak</t>
  </si>
  <si>
    <t>ROHTAK</t>
  </si>
  <si>
    <t>UDYAM-HR-16-0023885</t>
  </si>
  <si>
    <t>20067449831565</t>
  </si>
  <si>
    <t>F_6270724</t>
  </si>
  <si>
    <t>RAMESH KUMAR</t>
  </si>
  <si>
    <t>ADR-2023/AUG/131/BH</t>
  </si>
  <si>
    <t>LAND COMPRISED AT KHEWAT NO. 1363/1267, KHATA NO. 1526, KILLA NO. 7/1(2-10), 8/1(0-6), 28(0-11), VAKA MOJA ANDER HADOOD NAGAR PALIKA DEV COLONY, TEHSIL AND DISTRICT JHHAJJAR</t>
  </si>
  <si>
    <t>LAND AREA IN SQ. YARD</t>
  </si>
  <si>
    <t>UDYAM-HR-07-0016955</t>
  </si>
  <si>
    <t>30008350974705</t>
  </si>
  <si>
    <t>F_5937675</t>
  </si>
  <si>
    <t>SUMIT SUNIL KUMAR</t>
  </si>
  <si>
    <t>ELECTRONICS</t>
  </si>
  <si>
    <t>HOUSE NO. 625/10, SITUATED AT GOPAL COLONY WARD NO. 03, PPPID NO. 11C333UT5 ROHTAK, THE AND DISTT - ROHTAK</t>
  </si>
  <si>
    <t>UDYAM-HR-16-0016791</t>
  </si>
  <si>
    <t>30086976796487</t>
  </si>
  <si>
    <t>F_7377592</t>
  </si>
  <si>
    <t>NAVEEN KUMAR</t>
  </si>
  <si>
    <t>2667_HARYANA_HISAR_MICRO &amp; SMALL LAP</t>
  </si>
  <si>
    <t>KHASRA NO. 61/15/1(5-4), WAKA RAIPUR, TEHSIL &amp; DISTRICT HISAR, HARAYANA</t>
  </si>
  <si>
    <t>HISSAR</t>
  </si>
  <si>
    <t>UDYAM-HR-06-0028372</t>
  </si>
  <si>
    <t>50020054281687</t>
  </si>
  <si>
    <t>F_7090300</t>
  </si>
  <si>
    <t>ANIL KUMAR</t>
  </si>
  <si>
    <t>ER. NITIN GOEL</t>
  </si>
  <si>
    <t>WAKA MOJA MIRAN TEHSIL TOSHAM DISTT BHIWANI COMPRISED IN KHEWAT NO. 134, RAKBA TADADI 1934 BHIGHA 10 BISWA ME 237/9753104 BHAG BAKDAR 0 BHIGHA 0 BISWA 18 BISWANSI</t>
  </si>
  <si>
    <t>BHIWANI</t>
  </si>
  <si>
    <t>UDYAM-HR-02-0000601</t>
  </si>
  <si>
    <t>50066430667973</t>
  </si>
  <si>
    <t>F_6259033</t>
  </si>
  <si>
    <t>KHEWAT NO. 2120, WAKA BHUNA, TEHSIL BHUNA, DISTRICT FATEHABAD, HARYANA</t>
  </si>
  <si>
    <t>UDYAM-HR-04-0009508</t>
  </si>
  <si>
    <t>30092213589745</t>
  </si>
  <si>
    <t>F_5696605</t>
  </si>
  <si>
    <t>RAVISH SOGLAN</t>
  </si>
  <si>
    <t>2223/1203</t>
  </si>
  <si>
    <t>B - N - B ASSOCIATES</t>
  </si>
  <si>
    <t>PPID NO. 124C387U305P64, SHOP NO. 5F -03, METROPOLIS MALL, OPPOSITE VIDYUT SADAN, DELHI ROAD, HISAR</t>
  </si>
  <si>
    <t>RATE IS CONIDERED ON SUPER BUILT UP AREA OF SHOP</t>
  </si>
  <si>
    <t>RENTED COMMERCIAL PROPERTY- WITHIN CITY LIMIT</t>
  </si>
  <si>
    <t>UDYAM-HR-06-0025817</t>
  </si>
  <si>
    <t>50085296482317</t>
  </si>
  <si>
    <t>F_7434050</t>
  </si>
  <si>
    <t>HANUMAN PRASHAD</t>
  </si>
  <si>
    <t>NAV TECHNOCRATS PVT. LTD.</t>
  </si>
  <si>
    <t>KHASRA NO. 129//16/2/2(7-13), KHEWAT NO. 538, KHATONI NO. 582, KHASRA 129//16/2/2(7-13), VILLAGE - ARYA NAGAR, TEHSIL &amp; DITT. HISAR</t>
  </si>
  <si>
    <t>8000 / SQ. YARDS</t>
  </si>
  <si>
    <t>UDYAM-HR-06-0008375</t>
  </si>
  <si>
    <t>30080539795738</t>
  </si>
  <si>
    <t>F_7106360</t>
  </si>
  <si>
    <t>NARENDER ISHAWAR SINGH</t>
  </si>
  <si>
    <t>UTILITY SERVICES</t>
  </si>
  <si>
    <t>2666_HARYANA_BHIWANI_MICRO &amp; SMALL LAP</t>
  </si>
  <si>
    <t>LAND COMPRISED IN KHASRA NO. 70//4/2(2-2), 5(8-0) 6/1 (2-18) (7) 4 -2 TOTAL TADADI 17 KANAL 2 MARLE WAKA MOJA SITUATED AT VILLAGE LOHANI TEHSIL AND DISTT BHIWANI</t>
  </si>
  <si>
    <t>UDYAM-HR-02-0014550</t>
  </si>
  <si>
    <t>30047589649831</t>
  </si>
  <si>
    <t>F_6723371</t>
  </si>
  <si>
    <t>NARESH KUMAR</t>
  </si>
  <si>
    <t>BANKING PROGRAM (BKP)</t>
  </si>
  <si>
    <t>LAND AD - MEASURING 99.88 SQ. YD. COMPRISED UNDER KHEWAT NO. 1014, 1015/864, KHATONI NO. 1113, 1114, SITUATED ATELA KALAN, TEHSIL &amp; DISTRICT CHARKHI DADRI, HARYANA</t>
  </si>
  <si>
    <t>UDYAM-HR-22-0000727</t>
  </si>
  <si>
    <t>20050889478970</t>
  </si>
  <si>
    <t>F_5409503</t>
  </si>
  <si>
    <t>DHARMBIR NETRAM</t>
  </si>
  <si>
    <t>MACHINERY AND EQUIPMENT</t>
  </si>
  <si>
    <t>2223/1015</t>
  </si>
  <si>
    <t>PLOT AS PER SALE DEED NO. 1439, DATED 06.02.2007, MEASURING 411.6 SQ. YARDS AREA 3705 SQ. FT. (NOW NEW PID NO. 7FGH9R89 AND OLD PID NO. 918922766 SITUATED AT WAKA GRAM LOHARU WITH IN M C LOHARU CHUNGI NO. 7, LOHARU TEHSIL LOHARU AND DISTRICT BHIWANI</t>
  </si>
  <si>
    <t>LAND AREA IN SQ. YARD. PERMANENT DEMARCATION OF THE PROPERTY IS NEEDED</t>
  </si>
  <si>
    <t>UDYAM-HR-02-0006354</t>
  </si>
  <si>
    <t>20042022616972</t>
  </si>
  <si>
    <t>F_7318101</t>
  </si>
  <si>
    <t>NARESH ARJUN DEV</t>
  </si>
  <si>
    <t>BUILDING MATERIALS AND PRODUCTS</t>
  </si>
  <si>
    <t>UDYAM-HR-22-0005829</t>
  </si>
  <si>
    <t>50033617423569</t>
  </si>
  <si>
    <t>F_6844979</t>
  </si>
  <si>
    <t>PANKAJ DEVASI</t>
  </si>
  <si>
    <t>GUJARAT</t>
  </si>
  <si>
    <t>2665_GUJARAT_JAMNAGAR_MICRO &amp; SMALL LAP</t>
  </si>
  <si>
    <t>FI/2023-24/01/400</t>
  </si>
  <si>
    <t>ARCHIVE ASSOCIATES</t>
  </si>
  <si>
    <t xml:space="preserve">R. S. NO. 394/P (OLD R. S. NO. 147/P1/P1) EAST SIDE LAND, C. S. NO. NA 394/P2, AT VANKIYA, TALU JAMNAGAR </t>
  </si>
  <si>
    <t>CONSTRUCTION ON SITE WAS NOT AS PER APPROVED PLAN AND HENCE SAME IS NOT CONISERED FOR VALUATION</t>
  </si>
  <si>
    <t>DHROL</t>
  </si>
  <si>
    <t>UDYAM-GJ-10-0034139</t>
  </si>
  <si>
    <t>30071199317278</t>
  </si>
  <si>
    <t>F_6929793</t>
  </si>
  <si>
    <t>MOHANLAL TULSARAM VISHNOI</t>
  </si>
  <si>
    <t>2663_GUJARAT_BHARUCH_MICRO &amp; SMALL LAP</t>
  </si>
  <si>
    <t>EVALUATION ASPECTS CONSULTING SERVICES - PRINCE MISTRY</t>
  </si>
  <si>
    <t>R S NO. 221, PLOT NO. 1009, SAMARTH PARK, FLAT NO. C3, SHREE LAXMI CO. OP. HOUSING SOCIETY LTD., BUILDING C, GROUND FLOOR, MOUJE VILLAGE - BHADKODARA, SUB DIST: ANKLESHWAR, DIST: BHARUCH</t>
  </si>
  <si>
    <t>RATE ON BUA OF FLAT. APPROVED PLAN IS NOT PROVIDED</t>
  </si>
  <si>
    <t>ANKLESHWAR</t>
  </si>
  <si>
    <t>UDYAM-GJ-06-0020837</t>
  </si>
  <si>
    <t>20020999758993</t>
  </si>
  <si>
    <t>F_7502794</t>
  </si>
  <si>
    <t>DALIP SINGH</t>
  </si>
  <si>
    <t>CONSUMER PRODUCTS</t>
  </si>
  <si>
    <t>DELHI</t>
  </si>
  <si>
    <t>2662_DELHI_REWARI_MICRO &amp; SMALL LAP</t>
  </si>
  <si>
    <t>PROPERTY ID NO. RW23U01162AA, AD MEASURING 153 SQ. YARD. COMPRISED UNDER KHEWAT NO. 2244, KHATONI NO. 2482, MUSTKIL NO. 187, KILLA NO. 21/1/3 (0-9), WAKA HANS NAGAR, TEHSIL &amp; DISTRICT REWARI, HARYANA</t>
  </si>
  <si>
    <t>LAND AREA IN SQ. YARDS</t>
  </si>
  <si>
    <t>REWARI</t>
  </si>
  <si>
    <t>UDYAM-HR-15-0016403</t>
  </si>
  <si>
    <t>20020769719337</t>
  </si>
  <si>
    <t>F_7535069</t>
  </si>
  <si>
    <t>KRISHAN KUMAR</t>
  </si>
  <si>
    <t>SHOP NO. G - 35 &amp; G - 36, SITUATED AT gf IN AVALON GALLERIAM VILLAGE - UDAIPUR, TEHSIL - TAPUKDA, ALWAR BY PASS ROAD, DIST - KHERTHAL TIJARA</t>
  </si>
  <si>
    <t xml:space="preserve">RATE ON BUA OF SHOP IS CONSIDERED IN VALUATION. </t>
  </si>
  <si>
    <t>ALWAR</t>
  </si>
  <si>
    <t>RAJASTHAN</t>
  </si>
  <si>
    <t>UDYAM-RJ-02-0081522</t>
  </si>
  <si>
    <t>20056807411351</t>
  </si>
  <si>
    <t>F_7511511</t>
  </si>
  <si>
    <t>MANOJ SINGH CHAUHAN</t>
  </si>
  <si>
    <t>SJN/JULY/24-25/01</t>
  </si>
  <si>
    <t>SANJAY JAIN</t>
  </si>
  <si>
    <t xml:space="preserve">RESIDENTIAL PROPERTY COMPRISED IN LAND KHEWAT NO. 241, KHATONI NO. 241, MUSTIL NO. 37, KILLA NO. 1 (6-0), 6 (6-0), 10 (6-0), 11 (6-0), 12 (4-12), 20 (6-2) 45K - 15 SHARE OF LAND 4/615 I.E. 4 MARLA (117 SQ. YARD) SITUATED IN WARD NO. 3 BAJRANG NAGAR COLONY SUB TEHSIL DHARUHERA DIST REWARI </t>
  </si>
  <si>
    <t>UDYAM-HR-15-0023638</t>
  </si>
  <si>
    <t>30062973244186</t>
  </si>
  <si>
    <t>F_7384809</t>
  </si>
  <si>
    <t>VED PARKASH</t>
  </si>
  <si>
    <t>MU. NO. 05, KILA NO. 25/1/1(2-12), SITUATED AT VIKAS NAGAR, BUDPUR ROAD, KUTUBPUR MAULA, REWARI, TEHSIL &amp; DISTRICT REWARI, HARYANA</t>
  </si>
  <si>
    <t>UDYAM-HR-15-0023041</t>
  </si>
  <si>
    <t>40031724498316</t>
  </si>
  <si>
    <t>F_7289870</t>
  </si>
  <si>
    <t>WASIM ENTERPRISE</t>
  </si>
  <si>
    <t>ASSAM</t>
  </si>
  <si>
    <t>2661_ASSAM_GUWAHATI_MICRO &amp; SMALL LAP</t>
  </si>
  <si>
    <t>GUWAHATI</t>
  </si>
  <si>
    <t>UDYAM-AS-16-0013552</t>
  </si>
  <si>
    <t>70096446925559</t>
  </si>
  <si>
    <t>F_6966247</t>
  </si>
  <si>
    <t>PANKHI FASHION</t>
  </si>
  <si>
    <t>FHFL/FEB.-06/2023-24</t>
  </si>
  <si>
    <t>ER. S. K. CHAKRAVARTY</t>
  </si>
  <si>
    <t>DAG NO. - 588, PATTA NO. 313, VILLAGE - SANPARA, MOUZA - PUB BANGSHAR, CIRCLE - HAJO, DISTRICT - KAMRUP, ASSAM</t>
  </si>
  <si>
    <t>UDYAM-AS-16-0003730</t>
  </si>
  <si>
    <t>90004763854374</t>
  </si>
  <si>
    <t>F_6866136</t>
  </si>
  <si>
    <t>MAHAMAYA HOTEL AND RESTAURANT</t>
  </si>
  <si>
    <t>FHFL/FEB.-02/2023 - 2024</t>
  </si>
  <si>
    <t>DAG NO. 1125 (OLD) 1914 (NEW), Patta NO. 329, (OLD) 954 (NEW), VILLAGE - 1 NO. BAGTA, MOUZA - HAJO, CIRCLE - HAJO, DISTRICT - KAMRUP, ASSAM</t>
  </si>
  <si>
    <t>UDYAM-AS-03-0038043</t>
  </si>
  <si>
    <t>80069977616014</t>
  </si>
  <si>
    <t>F_7203411</t>
  </si>
  <si>
    <t>PRADEEP MADHUKAR NAIK</t>
  </si>
  <si>
    <t>MAHARASHTRA</t>
  </si>
  <si>
    <t>METRO</t>
  </si>
  <si>
    <t>2653_MAHARASHTRA_VIRAR_MICRO LAP</t>
  </si>
  <si>
    <t>M024/424/SMFG</t>
  </si>
  <si>
    <t>MAGPIE ENGINEERING PVT LTD</t>
  </si>
  <si>
    <t>FLAT NO. 703 &amp; 704, 7TH FLOOR, BUILDING NO. 6, MALAVANI INDRAPRASTH CHSL, CODE NO. 159, CTS NO. 6A (PART) OF VILLAGE CHARKOP, C. S RAJE COMPLEX, EKTA NAGAR, KANDIVALI (WEST) Mumbai</t>
  </si>
  <si>
    <t>MUMBAI</t>
  </si>
  <si>
    <t>UDYAM-MH-19-0150979</t>
  </si>
  <si>
    <t>30075672269866</t>
  </si>
  <si>
    <t>F_6909022</t>
  </si>
  <si>
    <t>MOHD IQBAL ABDUL REHMAN CHUNGANI</t>
  </si>
  <si>
    <t>na</t>
  </si>
  <si>
    <t>LIBRA VALUERS</t>
  </si>
  <si>
    <t>BUNGALOW LOCATED ON PLOT NO. A - 10, S. NO. 30/5/2, 30/4/2, OF VILLAGE DHANIV, NEAR S K NATIONAL SCHOOL, DHANIV ROAD, OFF GOLDEN QUADDRILATERAL, NALASOPARA (EAST), PALGHAR</t>
  </si>
  <si>
    <t>32000/ SQ. M. ON BUA</t>
  </si>
  <si>
    <t>THANE</t>
  </si>
  <si>
    <t>UDYAM-MH-17-0067889</t>
  </si>
  <si>
    <t>10086996618642</t>
  </si>
  <si>
    <t>F_7433751</t>
  </si>
  <si>
    <t>SHAH KARAN JAYESH KUMAR</t>
  </si>
  <si>
    <t>2652_MAHARASHTRA_KALYAN_MICRO LAP</t>
  </si>
  <si>
    <t>MO52/0424/SMFG</t>
  </si>
  <si>
    <t>S - 2 TO S - 8, WND FLOOR, 1ST FLOOR, BUILDING NO. A, GAT NO. 195, VILLAGE - KUDUS, BHIWANDI - WADA ROAD, TALUKA BHIWANDI, DISTRICT THANE</t>
  </si>
  <si>
    <t>WADA</t>
  </si>
  <si>
    <t>UDYAM-MH-33-0068707</t>
  </si>
  <si>
    <t>40047795864154</t>
  </si>
  <si>
    <t>M/S. BHIRUD AND ASSOCIATION</t>
  </si>
  <si>
    <t>GALA NO. F3 TO F7 ON 1ST FLOOR IN THE BUILDING NAMED AS UTSAV COMPLEX, ABOVE TJSB BANK, OFF BHIWANDI WADA ROAD, GUT NO. 195 AT VILLAGE KUDUS, BHIWANDI, TALUKA BHIWANDI, DIST. THANE</t>
  </si>
  <si>
    <t>APPROVED PLAN, NA ORDER IS NOT PROVIDED</t>
  </si>
  <si>
    <t>M090/424/SMFG</t>
  </si>
  <si>
    <t>FLAT NO. 102, 1ST FLOOR, OM SAI RESIDENCY CHSL, SURVEY NO. 1099, HOUSE NO. 308, BRAHMAN ALI, BHIWANDI, THANE</t>
  </si>
  <si>
    <t>APPROVED PLAN IS NOT PROVIDED</t>
  </si>
  <si>
    <t>F_7392125</t>
  </si>
  <si>
    <t>MOHD MUZAMMIL SHAFIQUE AHAMED SHAIKH</t>
  </si>
  <si>
    <t>TEXTILES</t>
  </si>
  <si>
    <t>RNP</t>
  </si>
  <si>
    <t>RNP - RETAIL NORMAL PRODUCT</t>
  </si>
  <si>
    <t>CREATIVE PROPTECH</t>
  </si>
  <si>
    <t xml:space="preserve">FLAT NO. 004, 1ST FLOOR, GULZAR NAGAR, NEAR SUKOON HOTEL, OFF. IMAN BADA ROAD, BHIWANDI, THANE </t>
  </si>
  <si>
    <t>CA = 521 AS PER MEASUREMENT, BUA = 500 AS PER AGREEMENT &amp; SBUA = 703 WHICH IS 35% ON CA AND APPROVED PLAN IS NOT PROVIDED</t>
  </si>
  <si>
    <t>UDYAM-MH-18-0278065</t>
  </si>
  <si>
    <t>60049676435526</t>
  </si>
  <si>
    <t>F_7306809</t>
  </si>
  <si>
    <t>JAGDISH SHANTARAM KADAV</t>
  </si>
  <si>
    <t>V2M-AUGA-V2V</t>
  </si>
  <si>
    <t>BHIRUD AND ASSOCIATES</t>
  </si>
  <si>
    <t>HOUSE NO. 409B CONSIST OF GROUND + 1ST FLOOR, NEAR ZP SCHOOL, OFF KARAV ROAD, AT VILLAGE KARAV, INDGAON, VANGANI, TALUKA - AMBERNATH, DIST - THANE</t>
  </si>
  <si>
    <t>APPROVED PLAN, NA ORDER IS NOT PROVIDED AND GRAM PANCHAYAT PROPERTY</t>
  </si>
  <si>
    <t>UDYAM-MH-33-0312524</t>
  </si>
  <si>
    <t>10092647111468</t>
  </si>
  <si>
    <t>F_7306994</t>
  </si>
  <si>
    <t>RAVI LAXMANDAS KATARIA</t>
  </si>
  <si>
    <t>V5C-4VZA-V7K</t>
  </si>
  <si>
    <t>FLAT NO. 201, ON SECOND FLOOR, IN THE BUILDING NAMED AS KOMAL KUNJ APARTMENT, ROOM NO. 5, 6, 7 BK NO. 1017, SECTION 23, NEAR DASSERA MAIDAN, OFF DASSERA MAIDAN ROAD, ULHASNAGAR 3, TALUKA ULHASNAGAR, DIST - THANE</t>
  </si>
  <si>
    <t>ca = 693, RATE GIVEN ON SBUA , RATE HAVE TO VERIFY, APPROVED PLAN &amp; OC IS NOT PROVIDED, CC IS ISSUED BY UMC DATED 02.11.2002 DOC. NO. UMC/NRV/BP/76/02/565</t>
  </si>
  <si>
    <t>UDYAM-MH-33-0210069</t>
  </si>
  <si>
    <t>20010336356139</t>
  </si>
  <si>
    <t>F_7155897</t>
  </si>
  <si>
    <t>MAHENDRA DUNDARAM WAGE</t>
  </si>
  <si>
    <t>IT AND COMMUNICATION</t>
  </si>
  <si>
    <t>FLAT NO. 205 ON SECOND FLOOR IN B WING IN THE BUILDING NAMED AS SAMARTH KRUPA, SURVEY NO. 51/4/1 AT VILLAGE WAFE, SHAHAPUR, TALUKA - SHAHAPURM DIST - THANE</t>
  </si>
  <si>
    <t>CA = 458, SBUA = 616, RATE GIVEN ON SBUA. APPROVED PLAN, OC &amp; NA ORDER IS NOT PROVIDED. GRAM PANCHAYAT PROPERTY.</t>
  </si>
  <si>
    <t>UDYAM-MH-33-0331091</t>
  </si>
  <si>
    <t>10073129320993</t>
  </si>
  <si>
    <t>F_7142719</t>
  </si>
  <si>
    <t>SHIRISH RAJARAM KADAM</t>
  </si>
  <si>
    <t>FLAT NO. 303, 3RD FLOOR, Q WING, MOHAN PALMS, PHASE II, D P ROAD, NEAR CHAITANYA SCHOOL, SURVEY NO. 14/1, 14/2, AND OTHERS OF VIL - SHIRGAON, BADLAPUR EAST</t>
  </si>
  <si>
    <t>CA = 605 AS PER AGREEMENT, SBUA = 907, APPROVED PLAN &amp; OC IS NOT PROVIDED</t>
  </si>
  <si>
    <t>UDYAM-mh-33-0032941</t>
  </si>
  <si>
    <t>40014730682542</t>
  </si>
  <si>
    <t>F_7203249</t>
  </si>
  <si>
    <t>NADINI SUSHANT KALE</t>
  </si>
  <si>
    <t>EDUCATION</t>
  </si>
  <si>
    <t>FLAT NO. 202, ON 2ND FLOOR, NAMED AS SHREE SHIVANJALI CHSL, SAKHARAM COMPLEX, NEAR SHASHTRI NAGAR, OFF KOPAR CROSS ROAD, NEW SURVEY NO. 33, HISSA NO. 4, AT VILLAGE OLD DOMBIVALI, DOMBIVALI WEST, TALUKA KALYAN, DIST - THANE</t>
  </si>
  <si>
    <t>CA = 385 + 135, BUA = 620 SQ. FT. AS PER AGREEMENT</t>
  </si>
  <si>
    <t>UDYAM-MH-33-0327349</t>
  </si>
  <si>
    <t>30046539199298</t>
  </si>
  <si>
    <t>F_7163314</t>
  </si>
  <si>
    <t>AMOL SURESH JADHAV</t>
  </si>
  <si>
    <t>HOUSE NO. 1243 CONSIST OF GROUND + 1ST FLOOR, NEAR PADGHA POLICE STATION, OFF PADGHA WAFLE ROAD, SURVEY NO. 184, H. NO. 17 AT VILLAGE - PADGHA, BHIWANDI, TALUKA BHIWANDI, DIST - THANE</t>
  </si>
  <si>
    <t>BUILDING IS UNDER CONSTRUCTION, BCC WAS PROVIDED BY GRAM PANCHAYAT IN THE YEAR 2022, BUT THE PROPERTY IS STILL UNDER CONSTRUCTION</t>
  </si>
  <si>
    <t>UDYAM-MH-33-0015767</t>
  </si>
  <si>
    <t>30015756294841</t>
  </si>
  <si>
    <t>F_6969352</t>
  </si>
  <si>
    <t>MOHMMAD NAUSHAD FARIYAD</t>
  </si>
  <si>
    <t>HOUSE NO. 436 CONSIST OF GROUND + 1ST FLOOR CONSTRUCTED ON SURVEY NO. 34/1/B AT VILLAGE DONE, NEAR GANPATI MANDIR, OFF VANGANI DONE VILLAGE ROAD, VANGANI WEST, TALUKA AMBERNATH, DIST THANE</t>
  </si>
  <si>
    <t xml:space="preserve">BUA AREA IS CONSIDERED </t>
  </si>
  <si>
    <t>UDYAM-mh-33-0151613</t>
  </si>
  <si>
    <t>30055282474869</t>
  </si>
  <si>
    <t>F_6888065</t>
  </si>
  <si>
    <t>MOHD KALIM MOHD MUNIR SHAIKH</t>
  </si>
  <si>
    <t>SHOP NO. 02 GROUND FLOOR HOUSE NO. 1944, INDRAYANI NIWAS NEAR GANESH SOCIETY ANJADIYA ROAD, SURVEY NO. 99/14 OF VIL - NAGAON, BHIWANDI</t>
  </si>
  <si>
    <t>CA = 365 AS PER MEASURMENT 7 BUA = 364 AS PER DOCUMENT. APPROVED PLAN &amp; OC IS NOT PROVIDED</t>
  </si>
  <si>
    <t>UDYAM-mh-33-0360819</t>
  </si>
  <si>
    <t>50027484109527</t>
  </si>
  <si>
    <t>F_7440503</t>
  </si>
  <si>
    <t>JOY GURU ENTERPRISE</t>
  </si>
  <si>
    <t>WEST BENGAL</t>
  </si>
  <si>
    <t>2628_MICRO LAP_WB_SILIGURI</t>
  </si>
  <si>
    <t>SMFG INDIA CREDIT COMPANY LIMITED/KOLKATA RASH BEHARI AVENUE / JUN / 24/13/SAYAN ROY/54284126</t>
  </si>
  <si>
    <t>MOUZA - PANIKAURI, L. R. KHAITAN NO. 361, R. S, DAG NO. 24, L. R. DAG NO. 36, P. S. RAJGANJ, A. D. S. R. O. RAJGANJ, DISTRICT - JALPAIGURI, STATE - WEST BENGAL</t>
  </si>
  <si>
    <t>STRUCTURE ON SITE WERE OF TIN SHED SO THE STRUCTURE VALUE IS NOT CONSIDERED IN VALUATION</t>
  </si>
  <si>
    <t>JALPAIGURI</t>
  </si>
  <si>
    <t>UDYAM-WB-09-0028420</t>
  </si>
  <si>
    <t>70046394181908</t>
  </si>
  <si>
    <t>F_7205978</t>
  </si>
  <si>
    <t>MS LOKNATH BHANDAR</t>
  </si>
  <si>
    <t>SILIGURI/APR/2024</t>
  </si>
  <si>
    <t>TAPAN KUMAR SEN</t>
  </si>
  <si>
    <t>MOUZA - KAMARVITA, JL NO 18, SHEET NO. 2, KHATIAN NO. 157/1 8(R. S.), 517, (L. R), PLOT NO. 1005 (R. S.), 32 (L. R.) PO KAMARVITA PIN 735135, PS - BHAKTINAGAR OUT POST UNDER BINNAGURI GRAM PANCHAYAT BLOCK RAJGANJ</t>
  </si>
  <si>
    <t>UDYAM-WB-09-0026668</t>
  </si>
  <si>
    <t>80075361299437</t>
  </si>
  <si>
    <t>F_7204523</t>
  </si>
  <si>
    <t>MS SANJAY ROY</t>
  </si>
  <si>
    <t>TEA</t>
  </si>
  <si>
    <t>SILIGURI/FEB/2024</t>
  </si>
  <si>
    <t>MOUZA - SIKARPUR, J. L. NO. - 7, SHEET NO. 12, PLOT NO. 438/1908 (R. S.), 839, 840, 697, 844 (LR) KHATIAN NO. 538/1 (R S) 409, (OLD LR) 708 (NEW LR), PARGANA - BAIKUNTHAPUR, ADS RO - RAJGANJ, P. S. - RAJGANJ, DIST - JALPAIGURI, UNDER SIKARPUR GRAM PANCHAYAT</t>
  </si>
  <si>
    <t>UDYAM-wb-09-0016789</t>
  </si>
  <si>
    <t>00000000000109</t>
  </si>
  <si>
    <t>F_7100149</t>
  </si>
  <si>
    <t>LAXMI ENTERPRISE</t>
  </si>
  <si>
    <t>SUMIT DEY &amp; ASSOCIATES</t>
  </si>
  <si>
    <t>BUILDING SITUATED AT MOUZA DABGRAM SHEET NO. 103, J L NO. 2M PLOT NO. 101, 162, (L. R.), KHAITAN NO. 546, P. O. GHOGOMALI, + P. S. BHAKTINAGAR, DIST - JALPAIGIRI, PIN NO. 734 006, UNDER DABGRAM 2 NO. GRAM PANCHYAT</t>
  </si>
  <si>
    <t>LAND AREA IS CONISDERED IN DECIMAL&amp; STRUCTURE VALUE IS NOT CONSIDERED. RATE TO BE VERIFY</t>
  </si>
  <si>
    <t>SILIGURI</t>
  </si>
  <si>
    <t>UDYAM-wb-09-0002488</t>
  </si>
  <si>
    <t>80086000784136</t>
  </si>
  <si>
    <t>BUILDING SITUATED AT MOUZA DABGRAM SHEET NO. 99, J L NO. 2 PLOT NO. 12, (L. R.), KHAITAN NO. 330, P. O. GHOGOMALI, + P. S. BHAKTINAGAR, DIST - JALPAIGIRI, PIN NO. 734 006, UNDER DABGRAM 2 NO. GRAM PANCHYAT</t>
  </si>
  <si>
    <t>F_7028326</t>
  </si>
  <si>
    <t>MAYA JEWELLERS</t>
  </si>
  <si>
    <t>GEMS AND JEWELLRY</t>
  </si>
  <si>
    <t>BUILDING SITUATED AT MOUZA BUDHARUGAON, J L NO. 106, PLOT NO. 4089, KHAITAN NO. 2473, P. O. CHITALGHATA, + P. S. PHASIDEWA, DIST - DARJEELING, PIN NO. 734 426, UNDER BIDHANNAGAR GRAM PANCHYAT</t>
  </si>
  <si>
    <t>UDYAM-WB-06-0002988</t>
  </si>
  <si>
    <t>90099366173544</t>
  </si>
  <si>
    <t>F_6848101</t>
  </si>
  <si>
    <t>KRISHNAA MISTANNA BHANDAR</t>
  </si>
  <si>
    <t>MOUZA - SIKARPUR, SHEET NO. 7, J. L. NO. 07, L. R. KHAITAN NO. 591, L. R. PLOT NO. 500, POLICE STATION - RAJGANJ, DIST - JALPAIGURI, PIN - 735133, UNDER BELAKOBA GRAM PANCHAYAT</t>
  </si>
  <si>
    <t xml:space="preserve">LAND AREA IS CONISDERED IN DECIMAL&amp; STRUCTURE VALUE IS NOT CONSIDERED. RATE.  TO BE VERIFY. AS PER AGRREMENT LAND AREA IS 66 DECIMAL BUT BASTU LAND 10 DECIMAL </t>
  </si>
  <si>
    <t>UDYAM-WB-09-0012189</t>
  </si>
  <si>
    <t>90063954140521</t>
  </si>
  <si>
    <t>F_6640547</t>
  </si>
  <si>
    <t>SHOVA ENTERPRISE</t>
  </si>
  <si>
    <t>BUILDING SITUATED AT MOUZA - DABGRAM SHEET NO. 12, J L NO. 02, PLOT NO. 156, KHAITAN NO. 181, P O SEVOKE ROAD &amp; P S BHAKTINAGAR, DIST - JALPAIGURI, PIN NO. 734 001, UNDER SMC, WARD NO. 44</t>
  </si>
  <si>
    <t xml:space="preserve">STRUCTURE VALUE IS NOT CONSIDERED. RATE.  TO BE VERIFY. </t>
  </si>
  <si>
    <t>UDYAM-WB-06-0009464</t>
  </si>
  <si>
    <t>80098800752035</t>
  </si>
  <si>
    <t>F_6494395</t>
  </si>
  <si>
    <t>SKR ENTERPRISE</t>
  </si>
  <si>
    <t>BUILDING SITUATED AT MOUZA - DABGRAM SHEET NO. 58, J L NO. 02, PLOT NO. 38, KHAITAN NO. 468, P O SEVOKE ROAD &amp; P S BHAKTINAGAR, DIST - JALPAIGURI, PIN NO. 734 001, UNDER SMC, WARD NO. 40</t>
  </si>
  <si>
    <t>UDYAM-WB-09-0012819</t>
  </si>
  <si>
    <t>F_6000366</t>
  </si>
  <si>
    <t>VISHNU MORYA</t>
  </si>
  <si>
    <t>2626_MICRO LAP_UP_BAR_BAREILLY</t>
  </si>
  <si>
    <t>PROPERTY SITUATED AT VILLAGE - NAWADA, JOGIYAN, PARGANA &amp; TEHSIL AND DISTRICT - BAREILLY</t>
  </si>
  <si>
    <t>BAREILLY</t>
  </si>
  <si>
    <t>MIXED USE- SELF OCCUPIED PROPERTY</t>
  </si>
  <si>
    <t>UDYAM-UP-15-0009790</t>
  </si>
  <si>
    <t>10006563511985</t>
  </si>
  <si>
    <t>F_5739768</t>
  </si>
  <si>
    <t>RAMAKANT SHARMA</t>
  </si>
  <si>
    <t>RNP 44 AD</t>
  </si>
  <si>
    <t>PROPERTY BUILT ON PART OF GATA NO. 519, SITUATED AT GRAM UMEDPUR BHUTA, PARAGANA &amp; TEHSIL FARIDPUR, DISTRICT - BAREILLY</t>
  </si>
  <si>
    <t>FARIDPUR</t>
  </si>
  <si>
    <t>UDYAM-UP-15-0012368</t>
  </si>
  <si>
    <t>60051008152582</t>
  </si>
  <si>
    <t>F_5526268</t>
  </si>
  <si>
    <t>SURAJ SINGH</t>
  </si>
  <si>
    <t>PACKAGED FOOD</t>
  </si>
  <si>
    <t>HOUSE NO. 215 IS SITUATED AT WAKE MAUJA - SITHAURA, PARGANA, TEHSIL &amp; DISTRICT - BAREILLY, UTTAR PARDESH</t>
  </si>
  <si>
    <t>PURCHASE OF PROPERTY</t>
  </si>
  <si>
    <t>UDYAM-UP-15-0025798</t>
  </si>
  <si>
    <t>50026402000290</t>
  </si>
  <si>
    <t>F_7191262</t>
  </si>
  <si>
    <t>SRINIVAS KIRANAM</t>
  </si>
  <si>
    <t>TELANGANA</t>
  </si>
  <si>
    <t>2625_MICRO LAP_AP_HYD_NIZAMABAD</t>
  </si>
  <si>
    <t xml:space="preserve">H NO. 1 -52/6/3, SOWADA, BHEEMGAL VILLAGE &amp; MANDAL AND MUNICIOALITY, NIZAMABAD, DISTRICT </t>
  </si>
  <si>
    <t>NIZAMABAD</t>
  </si>
  <si>
    <t>UDYAM-TS-08-0039215</t>
  </si>
  <si>
    <t>F_7002016</t>
  </si>
  <si>
    <t>MARUTHI GARMENTS</t>
  </si>
  <si>
    <t>HOUSE GP NO. 6 -93, NADIPALLY VILLAGE SHIVAR (DICHPALLY R S) DICHAPALLY MANDAL NIZAMBAD DISTRICT</t>
  </si>
  <si>
    <t>SHOP AREA IS CONISERED FOR VALUATION</t>
  </si>
  <si>
    <t>UDYAM-TS-08-0021410</t>
  </si>
  <si>
    <t>90045908218723</t>
  </si>
  <si>
    <t>HOUSE GP NO. 6 -90, NADIPALLY VILLAGE SHIVAR (DICHPALLY R S) DICHAPALLY MANDAL NIZAMBAD DISTRICT</t>
  </si>
  <si>
    <t>HOUSE GP NO. 6 -78, NADIPALLY VILLAGE SHIVAR (DICHPALLY R S) DICHAPALLY MANDAL NIZAMBAD DISTRICT</t>
  </si>
  <si>
    <t>F_5643973</t>
  </si>
  <si>
    <t>TAWAKKAL AUTO BIKE SPARE PARTS</t>
  </si>
  <si>
    <t>AUTOMOTIVE</t>
  </si>
  <si>
    <t>FULLERTON</t>
  </si>
  <si>
    <t>SUDEEP ASSOCIATES</t>
  </si>
  <si>
    <t>PLOT NO. 15, BEARING GRAM PANCHAYAT DOOR NO. 4 - 111/5 SITUATED AT JANKAMPET VILLAGE, WITHIN THE GP LIMITS OF JANKAMPET YEDPALLY MANDAL NIZAMABAD DISTRICT TELANGANA STATE</t>
  </si>
  <si>
    <t>LAND AREA IS IN SQ. YARDS, STRUCTURE VALUE IS NOT CONSIDERED FOR VALUATION</t>
  </si>
  <si>
    <t>PURCHASE OF MACHINERY</t>
  </si>
  <si>
    <t>UDYAM-TS-8D-0006013</t>
  </si>
  <si>
    <t>90085211468132</t>
  </si>
  <si>
    <t>F_4966638</t>
  </si>
  <si>
    <t>VIDHYA DEVI</t>
  </si>
  <si>
    <t>2623_MICRO LAP_RAJ_PAL_PALI</t>
  </si>
  <si>
    <t>RAJHANS TECHNOCRATES</t>
  </si>
  <si>
    <t>HOUSE NO. 112, ANAND NAGAR, PALI</t>
  </si>
  <si>
    <t>252/ SQ. FT.</t>
  </si>
  <si>
    <t>PALI</t>
  </si>
  <si>
    <t>UDYAM-RJ-26-0020382</t>
  </si>
  <si>
    <t>50048868298019</t>
  </si>
  <si>
    <t>F_7189666</t>
  </si>
  <si>
    <t>HARSH RAJPUTI COLLECTION</t>
  </si>
  <si>
    <t>2622_MICRO LAP_RAJ_BHI_NAGARPARISHAD</t>
  </si>
  <si>
    <t>A &amp; A ENGINEERS</t>
  </si>
  <si>
    <t>PATTA NO. 32, VILLAGE MOD KA NIMBAHEDA GP MOD KA NIMBAHEDA PS ASIND DISTT BHILWARA</t>
  </si>
  <si>
    <t>FRONT SHOPS AND PORCH ARE ON ENCROACHMENT OF 15 FT. ROAD</t>
  </si>
  <si>
    <t>BHILWARA</t>
  </si>
  <si>
    <t>UDYAM-RJ-07-0032904</t>
  </si>
  <si>
    <t>F_7389892</t>
  </si>
  <si>
    <t>RAMAKANT KACHARESHWAR MOTKARI</t>
  </si>
  <si>
    <t>2620_MICRO LAP_MH_NASIK</t>
  </si>
  <si>
    <t>VALUATION REPORT NOT FOUND</t>
  </si>
  <si>
    <t>NASHIK</t>
  </si>
  <si>
    <t>UDYAM-MH-23-0214615</t>
  </si>
  <si>
    <t>20021514720226</t>
  </si>
  <si>
    <t>F_7071573</t>
  </si>
  <si>
    <t>NARESH HIRANAND LOKWANI</t>
  </si>
  <si>
    <t>TOBACO PRODUCTS</t>
  </si>
  <si>
    <t>NOT PROVIDED</t>
  </si>
  <si>
    <t>DHANANJAY DATAR AND ASSOCIATES</t>
  </si>
  <si>
    <t xml:space="preserve">SHOP NO. 01, GROUND FLOOR, KLAYANI PRADARSHANI BUILDING FINAL PLOT NO. 25, CTS NO. 22, RAVIVAR KARANJA, NASHIK SHIWAR </t>
  </si>
  <si>
    <t>CONSTRUCTION WORK IS IN PROGRESS. RATE TO BE VERIFY</t>
  </si>
  <si>
    <t>UDYAM-MH-23-0044801</t>
  </si>
  <si>
    <t>20040819502649</t>
  </si>
  <si>
    <t>F_6960490</t>
  </si>
  <si>
    <t>MAHADEV CHAGAN WAYAKAR</t>
  </si>
  <si>
    <t>PRINTING AND PACKAGING</t>
  </si>
  <si>
    <t>2618_MICRO LAP_MH_AURANGABAD</t>
  </si>
  <si>
    <t>AUR69083240210</t>
  </si>
  <si>
    <t>CREATIVE PROPTECH REALTY RESEARCH &amp; WEALTH MANAGEMENT</t>
  </si>
  <si>
    <t xml:space="preserve">ROW HOUSE NO. 11A GROUND + 01 FLOOR LEMON CITY CIDCO WALUJ MAHANAGAR I, BEHIND MANALI PARK, OFF NAGPUR AURANGABAD HIGHWAY, GUT NO. 161/PART, TISGAON, TALUKA &amp; DISTRICT - AURANGABAD, </t>
  </si>
  <si>
    <t>WALUJ</t>
  </si>
  <si>
    <t>UDYAM-mh-04-0040081</t>
  </si>
  <si>
    <t>40011591446058</t>
  </si>
  <si>
    <t>F_6848051</t>
  </si>
  <si>
    <t>SHAM VITTHAL SAWANT</t>
  </si>
  <si>
    <t>AUR60605240108</t>
  </si>
  <si>
    <t>RESIDENTIAL CUM COMMERCIAL BUILDING, GROUND + 01 FLOOR, MATRU PITRU CHHAYA, NEAR DNYANGANGA VIDYA MANDIR, OFF JALNA AURANGABAD ROAD, MILKAT NO. 1603, GUT NO. 281, JALNA, TALUKA - BADNAPUR, DISTRICT - JALNA</t>
  </si>
  <si>
    <t>STRUCTURE CALUATION IS NOT MENTIONED IN THE REPORT DIRECTLY VALUE OF STRUCTURE IS GIVING AS 37,42,200</t>
  </si>
  <si>
    <t>BADNAPUR</t>
  </si>
  <si>
    <t>UDYAM-MH-13-0019612</t>
  </si>
  <si>
    <t>30075529386553</t>
  </si>
  <si>
    <t>F_7094110</t>
  </si>
  <si>
    <t>HARDIK SURINDER KUMAR</t>
  </si>
  <si>
    <t>2614_MICRO LAP_ YAMUNANAGAR BRANCH</t>
  </si>
  <si>
    <t>2324 / 202</t>
  </si>
  <si>
    <t>KHEWAT NO. 713, KHATAUNI NO. 898, KHASRA NO. 53//40 CHANETI ROAD MAHAVIR COLONY JAGADHRI (HB 400) TEHSIL JAGADHRI DISTT AMBALA</t>
  </si>
  <si>
    <t>YAMUNA NAGAR</t>
  </si>
  <si>
    <t>UDYAM-HR-19-0034870</t>
  </si>
  <si>
    <t>10034744394569</t>
  </si>
  <si>
    <t>F_5604265</t>
  </si>
  <si>
    <t>RAJESH KUMAR</t>
  </si>
  <si>
    <t>TRANSPORT LOGISTICS</t>
  </si>
  <si>
    <t>2223 / 1207</t>
  </si>
  <si>
    <t>KHEWAT NO. 59, KHASRA NO. 13 //23, KANSAPUR, MEENA NAGAR (MAYAPURI COLONY) TEHSIL JAGADHRI DISTT YAMUNA NAGAR</t>
  </si>
  <si>
    <t>YAMUNANAGAR</t>
  </si>
  <si>
    <t>UDYAM-HR-19-0002307</t>
  </si>
  <si>
    <t>10067813245368</t>
  </si>
  <si>
    <t>F_7290663</t>
  </si>
  <si>
    <t>JITESH MANOHAR LAL</t>
  </si>
  <si>
    <t>2613_MICRO LAP_HYN_MANESAR</t>
  </si>
  <si>
    <t>KHEWAT / KHATA NO. 694/742, KHASRA NO. 429 (5 - 10), WARD NO. 19, SOHNA, TEHSIL SOHNA, DISTRICT GURGAON, HARAYANA</t>
  </si>
  <si>
    <t>LAND AREA IN SQ. YARDS. RATE TO BE VERIFY</t>
  </si>
  <si>
    <t>GURGAON</t>
  </si>
  <si>
    <t>UDYAM-HR-05-0054408</t>
  </si>
  <si>
    <t>60038499636541</t>
  </si>
  <si>
    <t>F_7063148</t>
  </si>
  <si>
    <t>PRASHANT SHARMA</t>
  </si>
  <si>
    <t xml:space="preserve">PLOT NO. 103, KHEWAT / KHATA NO. 10//13, MU NO. 4, KILLA NO. 16 (4-0-0), WAKA SIWANA, MAUJA TIKRI, SUB TEHSIL BADSHAHPUR, DISTRICT GURGAON, </t>
  </si>
  <si>
    <t>UDYAM-HR-05-0098898</t>
  </si>
  <si>
    <t>20078195693318</t>
  </si>
  <si>
    <t>F_6470829</t>
  </si>
  <si>
    <t>MANISH KUMAR</t>
  </si>
  <si>
    <t>EEPAC/FULLERTON/OCTTOBER/2023/52/DC/MB</t>
  </si>
  <si>
    <t>EEPAC (INDIA) PVT. LTD.</t>
  </si>
  <si>
    <t xml:space="preserve">KHEWAT / KHATA NO. 80 / 88, MU NO. 252, KILA NO. 17 (7-8), SITUATED AT WAKA MAUJA SOHNA, TEHSIL SOHNA DISTT. GURGAON, </t>
  </si>
  <si>
    <t>SOHNA</t>
  </si>
  <si>
    <t>ASSET PURCHASE</t>
  </si>
  <si>
    <t>DDIPRD-BOB</t>
  </si>
  <si>
    <t>DDM</t>
  </si>
  <si>
    <t>UDYAM-HR-05-0082417</t>
  </si>
  <si>
    <t>10079758893892</t>
  </si>
  <si>
    <t>F_5456788</t>
  </si>
  <si>
    <t>KARAMBIR BARTAN BHANDAR</t>
  </si>
  <si>
    <t>KHEWAT NO. 58//54 MIN, KHATONI NO. 59, VILLAGE BADLI, DISTRICT JHAJJAR, HARAYANA</t>
  </si>
  <si>
    <t>UDYAM-HR-07-0007521</t>
  </si>
  <si>
    <t>90070975428496</t>
  </si>
  <si>
    <t>F_4999090</t>
  </si>
  <si>
    <t>SHYAMBIR SINGH</t>
  </si>
  <si>
    <t>FULLERTON INDIA CREDIT CO. LTD / CP/MAY/2022/08/PRASHANT SINGH</t>
  </si>
  <si>
    <t>KHEWAT / KHATA NO. 116 /123/4, MU NO. 20 KILA NO. 5/2(6-18), WAKA SIWANA MOJA BASKUSLA, GURGAON</t>
  </si>
  <si>
    <t>LAND AREA IN SQ. YARDS. RATE TO BE VERIFY. 3RD FLOOR IS CONSTRUCTED EXTRA AS PER BYE LAWS</t>
  </si>
  <si>
    <t>UDYAM-HR-05-0044344</t>
  </si>
  <si>
    <t>50056098954115</t>
  </si>
  <si>
    <t>F_7363992</t>
  </si>
  <si>
    <t>KOMAL PRASAD SAHU</t>
  </si>
  <si>
    <t>CHHATTISGARH</t>
  </si>
  <si>
    <t>TIER 2</t>
  </si>
  <si>
    <t>2611_MICRO LAP_CG_RAI_SHANKARNGR</t>
  </si>
  <si>
    <t>RAIPUR</t>
  </si>
  <si>
    <t>UDYAM-CG-14-0031356</t>
  </si>
  <si>
    <t>20094681978572</t>
  </si>
  <si>
    <t>F_7044414</t>
  </si>
  <si>
    <t>HIMESH AGRAWAL</t>
  </si>
  <si>
    <t>MACHINE TOOLS</t>
  </si>
  <si>
    <t>UDYAM-CG-14-0033351</t>
  </si>
  <si>
    <t>40091689735062</t>
  </si>
  <si>
    <t>F_6880088</t>
  </si>
  <si>
    <t>KHILAWAN PRASAD SHARMA</t>
  </si>
  <si>
    <t>MAHASAMUND</t>
  </si>
  <si>
    <t>UDYAM-CG-14-0009376</t>
  </si>
  <si>
    <t>PSL : Small Enterprise</t>
  </si>
  <si>
    <t>40014111218227</t>
  </si>
  <si>
    <t>F_5957733</t>
  </si>
  <si>
    <t>NARENDRA KUMAR SAHU</t>
  </si>
  <si>
    <t>AR. RHIDUL SHARMA</t>
  </si>
  <si>
    <t>MOUJA URKURA, SHAKTI PARA, KATA NO. - 544, (PART 02), KH NO. 276/52, PH NO. 108/40, R N M RAIPUR - 01, WARD NO. 16, MAA SHEETLA WARD, TEHSIL &amp; DIST RAIPUR</t>
  </si>
  <si>
    <t>3550 / SQ. M.</t>
  </si>
  <si>
    <t>UDYAM-CG-14-0048565</t>
  </si>
  <si>
    <t>20014245392508</t>
  </si>
  <si>
    <t>F_5680805</t>
  </si>
  <si>
    <t>HEMLAL SAHU</t>
  </si>
  <si>
    <t>AR. POOJA POPTANI</t>
  </si>
  <si>
    <t>KH. NO. 198/3, PH. NO. 46, WAKE GRAM BAGDEHI PARA, GOBRA NAWAPARA, RISHALI WARD NO. 61, MAITRI KUNJ, TAH GOBRA NAWAPARA, DIST RAIPUR</t>
  </si>
  <si>
    <t>1054 / SQ. M.</t>
  </si>
  <si>
    <t>RATE TO BE VERIFY</t>
  </si>
  <si>
    <t>ABHANPUR</t>
  </si>
  <si>
    <t>UDYAM-CG-14-0029972</t>
  </si>
  <si>
    <t>20026583303622</t>
  </si>
  <si>
    <t>F_7422180</t>
  </si>
  <si>
    <t>SRINIVAAS AGENCIIES</t>
  </si>
  <si>
    <t>CONSUMER ELECTRONICS</t>
  </si>
  <si>
    <t>ANDHRA PRADESH</t>
  </si>
  <si>
    <t>2610_MICRO LAP_AP_ANANTAPUR</t>
  </si>
  <si>
    <t>HEM ASSOCIATES</t>
  </si>
  <si>
    <t>PRESENT DOOR NO. 4 - 107, OLD DOOR NO. 33A, DOOR NO. 67, T SY. NO. 2189, BLOCK NO. 28, OLD WARD NO. 3, NEW WARD NO. 4, OLD ASST NO. 243, NEW ASST NO. 1061, GEORGEPET ANANTPUR MUNICIPALITY, ANANTPUR TOW ANANATPUR DISTRICT ANDHRA PRADESH</t>
  </si>
  <si>
    <t>LAND AREA IN SQ. YARD. RATE TO BE VERIFY</t>
  </si>
  <si>
    <t>ANANTAPUR</t>
  </si>
  <si>
    <t>UDYAM-AP-01-0020890</t>
  </si>
  <si>
    <t>90023308087631</t>
  </si>
  <si>
    <t>F_7406121</t>
  </si>
  <si>
    <t>SRI MARUTHI GRUHA NIRMANA SUPPLIERS</t>
  </si>
  <si>
    <t>NEAREST DOOR NO. 3/1085, SY. NO. 735-A, 735-B, PLOT NO. 18, WARS NO. 3, YELLANURU ROAD, TAILORS COLONY RESIDENTIAL AREA, TADIPATHRI VILLAGE TADIPARTHI TOWN, ANANTPUR, DISTRICT ANDRA PRADESH</t>
  </si>
  <si>
    <t>20000/ SQ. YARD</t>
  </si>
  <si>
    <t>LAND AREA IN SQ. YARD. RATE TO BE VERIFY. APPROVED PLAN IS NOT PROVIDED</t>
  </si>
  <si>
    <t>UDYAM-AP-01-0055536</t>
  </si>
  <si>
    <t>70023627004315</t>
  </si>
  <si>
    <t>F_6928619</t>
  </si>
  <si>
    <t>NATWAR LAL</t>
  </si>
  <si>
    <t>2597_MASS LAP_RETAIL_RAJ_SIKAR</t>
  </si>
  <si>
    <t>KHASRA NO. 872, VILLAGE - DANTA, THE - DANTRAMGARH, DISTT - SIKAR, RAJASTHAN</t>
  </si>
  <si>
    <t>SIKAR</t>
  </si>
  <si>
    <t>UDYAM-RJ-30-0032206</t>
  </si>
  <si>
    <t>50014173450358</t>
  </si>
  <si>
    <t>F_6802818</t>
  </si>
  <si>
    <t>JITENDRA KUMAR</t>
  </si>
  <si>
    <t>2597_LAP RETAIL_RETAIL_RAJ_SIKAR</t>
  </si>
  <si>
    <t>PLOT NO. 744 - C, PATTA NO. 684 - A, KHASRA NO. 744, VILLAGE - GOKULPURA, SIKAR JAIPUR ROAD, TEHSIL &amp; DISTRICT SIKAR</t>
  </si>
  <si>
    <t>UDYAM-rj-30-0057468</t>
  </si>
  <si>
    <t>50035152288550</t>
  </si>
  <si>
    <t>F_5262581</t>
  </si>
  <si>
    <t>JAI HANUMAN INDUSTRIAL CORPORATION</t>
  </si>
  <si>
    <t>PARTNERSHIP</t>
  </si>
  <si>
    <t>2591_LAP RETAIL_PUN_JAL_LADOWALIRD</t>
  </si>
  <si>
    <t>EMM - AAR ASSOCIATES</t>
  </si>
  <si>
    <t>PLOT NO. 69, DADA COLONY JALANDHAR</t>
  </si>
  <si>
    <t>180000/ MARLA</t>
  </si>
  <si>
    <t>JALANDHAR</t>
  </si>
  <si>
    <t>INDUSTRIAL PROPERTY</t>
  </si>
  <si>
    <t>UDYAM-PB-10-0011470</t>
  </si>
  <si>
    <t>70029956688155</t>
  </si>
  <si>
    <t>F_7006884</t>
  </si>
  <si>
    <t>SHIVMATRA</t>
  </si>
  <si>
    <t>GIFT ITEMS AND HANDICRAFTS</t>
  </si>
  <si>
    <t>2583_MASS LAP_MP_UJJ_PEDNEKARSESTATE</t>
  </si>
  <si>
    <t>GA/JAN/2024</t>
  </si>
  <si>
    <t>GLOBAL ARCHITECT</t>
  </si>
  <si>
    <t>EAST &amp; WEST PART OF HOUSE NO. 191, WEST PART OF WARD NO. 32, MAHAKAL MARG UJJAIN, UJJAIN, TAH &amp; TEHSIL UJJAIN</t>
  </si>
  <si>
    <t>2787 / SQ. FT.</t>
  </si>
  <si>
    <t>UJJAIN</t>
  </si>
  <si>
    <t>UDYAM-mp-49-0044345</t>
  </si>
  <si>
    <t>80013165491335</t>
  </si>
  <si>
    <t>F_6285585</t>
  </si>
  <si>
    <t>SHREE JI RESTAURANT</t>
  </si>
  <si>
    <t>2583_LAP RETAIL_MP_UJJ_PEDNEKARSESTATE</t>
  </si>
  <si>
    <t>119-23-HOUSE-11-1CHAUBEES KHAMBA - UJJAIN / SMFG</t>
  </si>
  <si>
    <t>M. SUNIL &amp; CO.</t>
  </si>
  <si>
    <t>M P L HOUSE NO. 11/1, CHAUBBEES KHAMBA MARG, GALI NO. 1, TEHSIL &amp; DIST UJJAIN</t>
  </si>
  <si>
    <t>11200 AS PER CGL</t>
  </si>
  <si>
    <t>UDYAM-MP-49-0012484</t>
  </si>
  <si>
    <t>80095938482113</t>
  </si>
  <si>
    <t>F_5337938</t>
  </si>
  <si>
    <t>PATIDAR WAREHOUSE</t>
  </si>
  <si>
    <t>LLTV</t>
  </si>
  <si>
    <t>LLTV - LOW LTV</t>
  </si>
  <si>
    <t>148-22-COMM-S-NO-32-VILL-PARVATKHEDA-MAHIDPUR/FULLERTON</t>
  </si>
  <si>
    <t>SURVEY NO. 32, P H NO. 13, VILLAGE - PARVATKHEDA, TEHSIL MAHIDPUR, DIST UJJAIN</t>
  </si>
  <si>
    <t>600 AS PER CGL P H NO. 13</t>
  </si>
  <si>
    <t>LAYOUT PLAN &amp; DIVERSION IS NOT PROVIDED. RATE TO BE VERIFY</t>
  </si>
  <si>
    <t>UDYAM-mp-49-0002630</t>
  </si>
  <si>
    <t>90001284407303</t>
  </si>
  <si>
    <t>F_6924406</t>
  </si>
  <si>
    <t>BHUSHAN KESAR DASS</t>
  </si>
  <si>
    <t>2579_MASS LAP_HR_ SONIPAT</t>
  </si>
  <si>
    <t>R. BAJAJ &amp; ASSOCIATES</t>
  </si>
  <si>
    <t>WAR NO. 11 NAGAR PALIKA NEAR OLD VEGETABLE MARKET GOHANA TEHSIL GOHANA DISTT SONIPAT</t>
  </si>
  <si>
    <t>SONEPAT</t>
  </si>
  <si>
    <t>UDYAM-HR-18-0005476</t>
  </si>
  <si>
    <t>30064018891530</t>
  </si>
  <si>
    <t>F_5454876</t>
  </si>
  <si>
    <t>RAKESH RAJ SINGH</t>
  </si>
  <si>
    <t>2579_LAP RETAIL_HR_ SONIPAT</t>
  </si>
  <si>
    <t>RAJESH GOYAL</t>
  </si>
  <si>
    <t>KHEWAT NO. 1078, KHATA NO. 1278 TO 1280 WAKA MOJA KHARKHAUDA TEHSIL KHARKHAUDA DISTRICT SONIPAT</t>
  </si>
  <si>
    <t>10000/- SQ. FT. (COMMERCIAL) &amp; 5500/- SQ. FT. (RESIDENTIAL)</t>
  </si>
  <si>
    <t>UDYAM-HR-18-0010092</t>
  </si>
  <si>
    <t>40043361613572</t>
  </si>
  <si>
    <t>F_5600007</t>
  </si>
  <si>
    <t>RAKESH KUMAR</t>
  </si>
  <si>
    <t>2577_LAP RETAIL_PUN_PREMNGR</t>
  </si>
  <si>
    <t>AR. RAKESH KUMAR BANSAL</t>
  </si>
  <si>
    <t>KHEWAT / KHATA NO. 34 / 154, KHASRA NO. 760 LAND MEASURING 03 BIGHA 14 BISWA, 14 / 1480TH SHARE I.E. 00 BIGHA - 00 BISWA (10' x 33') 36.66 SQ. YARD VILLAGE BALTANA MC &amp; SUB TEHSIL ZIRAKPUR TEHSIL DERABASSI DISTT SAS NAGAR (MOHALI)</t>
  </si>
  <si>
    <t>MOHALI</t>
  </si>
  <si>
    <t>COMMERCIAL PROPERTY</t>
  </si>
  <si>
    <t>UDYAM-PB-00-0037545</t>
  </si>
  <si>
    <t>40038797315986</t>
  </si>
  <si>
    <t>F_7060740</t>
  </si>
  <si>
    <t>SAWARN SINGH</t>
  </si>
  <si>
    <t>TRANSPORT OPERATOR</t>
  </si>
  <si>
    <t>2577_MASS LAP_PUN_PREMNGR</t>
  </si>
  <si>
    <t>WARD NO. 6, KHEWAT KHATONI NO. 362/ 413 (PAGE NO. 337) KHASRA NO. 152/1/1(3-3) HADBAST NO. 46, JAMABANDI YEAR 2014 - 15, PARAMOUNT SOCIETY WAKIA MOJA LOHGARH SUB TEHSIL ZIRAKPUR, DISTT S A S NAGAR</t>
  </si>
  <si>
    <t>UDYAM-PB-20-0063482</t>
  </si>
  <si>
    <t>60000849731091</t>
  </si>
  <si>
    <t>F_7194118</t>
  </si>
  <si>
    <t>ANITA GUPTA</t>
  </si>
  <si>
    <t>2180_MICRO LAP_UP_VARANASI</t>
  </si>
  <si>
    <t>PART OF ARAZI NO. 133, MAUZA GAHIRA, PARGANA - KHANPUR TEHSIL SAIDPUR &amp; DISTRICT GHAZIPUR</t>
  </si>
  <si>
    <t>ARAZI PROPERTY</t>
  </si>
  <si>
    <t>GHAZIPUR</t>
  </si>
  <si>
    <t>UDYAM-Up-30-0021555</t>
  </si>
  <si>
    <t>10037024345411</t>
  </si>
  <si>
    <t>F_6929659</t>
  </si>
  <si>
    <t>SURESH SETH</t>
  </si>
  <si>
    <t>FI/18/24</t>
  </si>
  <si>
    <t>SATISH KUMAR SINGH</t>
  </si>
  <si>
    <t>ARAZI NO. 713, MAUZA AKATHA PARGANA SHIVPUR TEHSIL &amp; DIST VARANASI</t>
  </si>
  <si>
    <t>VARANASI</t>
  </si>
  <si>
    <t>udyam-uP-75-0031514</t>
  </si>
  <si>
    <t>20039694364735</t>
  </si>
  <si>
    <t>F_6275445</t>
  </si>
  <si>
    <t>SANDIP KUMAR</t>
  </si>
  <si>
    <t>FI/0019/2023</t>
  </si>
  <si>
    <t>ARAZI NO. 1783, MAUZA BELAWA, PARAGANA KOLASALA TEHSIL PINDRA DISTT VARANASI</t>
  </si>
  <si>
    <t>UDYAM-UP-75-0031776</t>
  </si>
  <si>
    <t>20039622358324</t>
  </si>
  <si>
    <t>F_7390107</t>
  </si>
  <si>
    <t>SHADAB RAO</t>
  </si>
  <si>
    <t>2179_MICRO LAP_UP_MEE_SHREERAMPLAZA</t>
  </si>
  <si>
    <t>SMFG INDIA /2024/06/1833</t>
  </si>
  <si>
    <t>BLACK OLIVE VENTURES PVT. LTD.</t>
  </si>
  <si>
    <t>A COMMERCIAL PRIVATE SHOP NO. 02, WHICH IS A PART OF PROPERTY NAGAR NIGAM OLD NUMBER 582, NEW NUMBER 69d PRAHLAD NAGAR MEERUT UTTAR PRADESH</t>
  </si>
  <si>
    <t>MEERUT</t>
  </si>
  <si>
    <t>ULAP - PURCHASE OF PROPERTY</t>
  </si>
  <si>
    <t>UDYAM-UP-56-0039047</t>
  </si>
  <si>
    <t>40003076900175</t>
  </si>
  <si>
    <t>F_7401912</t>
  </si>
  <si>
    <t>NAUSHAD ALI</t>
  </si>
  <si>
    <t>HOUSE N P D R NO. 43, A RESIDENTIAL PROPERTY SITUATED AT MOHALLA BAAN MANDI KASBA PARIKSHITGARH PARGANA KITHORE TEHSIL MAWANA DISTT - MEERUT</t>
  </si>
  <si>
    <t>7500 / SQ. M.</t>
  </si>
  <si>
    <t>UDYAM-UP-56-0054764</t>
  </si>
  <si>
    <t>30003702261027</t>
  </si>
  <si>
    <t>Original and MOD not received - BT</t>
  </si>
  <si>
    <t>F_7204056</t>
  </si>
  <si>
    <t>ABDUL AZIZ</t>
  </si>
  <si>
    <t>EEPAC/SMFG/APRIL/24/53/AC/MB</t>
  </si>
  <si>
    <t>HOUSE NO. 429/1, MOHALLA PURV ELAHI BAKSH MEERUT</t>
  </si>
  <si>
    <t>UDYAM-UP-56-0022346</t>
  </si>
  <si>
    <t>10040055308754</t>
  </si>
  <si>
    <t>F_6481083</t>
  </si>
  <si>
    <t>MO ABARAR</t>
  </si>
  <si>
    <t>FABRICATED METAL PRODUCT</t>
  </si>
  <si>
    <t>A OLD NO. 101/1 &amp; NEW NO. 218 (AS PER HTR) BUILT ON PLOT NO. 3, SITUATED AT MOHALLA MAWANA KALA, PARGANA HASTINAPUR, TEHSIL MAWANA KALA DISTRICT MEERUT</t>
  </si>
  <si>
    <t>MAWANA</t>
  </si>
  <si>
    <t>UDYAM-UP-56-0063183</t>
  </si>
  <si>
    <t>10054487374662</t>
  </si>
  <si>
    <t>F_6120024</t>
  </si>
  <si>
    <t>GAURAV SINGHAL</t>
  </si>
  <si>
    <t>WHEAT MILLING</t>
  </si>
  <si>
    <t>A GROUND FLOOR COMMERCIAL SHOP NO. B - 31, SITUATED AT MEERUT MALL DELHI ROAD MEERUT  UTTAR PRADESH</t>
  </si>
  <si>
    <t>UDYAM-UP-56-0057982</t>
  </si>
  <si>
    <t>60033963432182</t>
  </si>
  <si>
    <t>F_6012739</t>
  </si>
  <si>
    <t>SHUBHAM SANJAY SONKAR</t>
  </si>
  <si>
    <t>SMFG INDIA CREDIT COMPANY LIMITED/DL C P/ JUN/23/13/ANKIT SINGH/5382002</t>
  </si>
  <si>
    <t>PLOT NO. 27 A, ADARSH NAGAR CIVIL LINE NEAR TELEPHONE EXCHANGE BOUNDARY ROAD, MEERUT</t>
  </si>
  <si>
    <t>LAND AREA IN SQ. YARDS. RATE TO BE VERIFY.2 EXTRA FLOOR IS CONSTRUCTED ON SITE BUT THE SAME CONSTRUCTION COST IS NOT CONSIDERED IN VALUATION</t>
  </si>
  <si>
    <t>UDYAM-UP-56-0016385</t>
  </si>
  <si>
    <t>30031798111693</t>
  </si>
  <si>
    <t>F_7402205</t>
  </si>
  <si>
    <t>ABHAYA SHANKAR SINGH SHRINET</t>
  </si>
  <si>
    <t>2178_MICRO LAP_UP_GOR_GORAKHPUR</t>
  </si>
  <si>
    <t>GHARONDA GROUP - AR. VANDANA SRIVASTAVA</t>
  </si>
  <si>
    <t>PLOT NO. MIG - 39, PART OF GATA NO. 240/1 SITUATED AT MAUJA SIKTAUR TAPPA &amp; PARGANA HAWELI TEHSIL SADAR DISTT GORAKHPUR</t>
  </si>
  <si>
    <t>GORAKHPUR</t>
  </si>
  <si>
    <t>UDYAM-UP-32-0009920</t>
  </si>
  <si>
    <t>30076735061922</t>
  </si>
  <si>
    <t>F_5648016</t>
  </si>
  <si>
    <t>DHRUVE JI GUPTA</t>
  </si>
  <si>
    <t>ARAZI NO. 261, SITUATED AT MAUZA MAHUWA BUJURG TAPPA KEVTALI PARAGANA HAWELI TEHSIL CHAURI CHAURA DIST GORAKHPUR</t>
  </si>
  <si>
    <t>204.47/- @ 2019</t>
  </si>
  <si>
    <t>UDYAM-UP-32-0024536</t>
  </si>
  <si>
    <t>30056091468291</t>
  </si>
  <si>
    <t>F_7364217</t>
  </si>
  <si>
    <t>MANJIT PAWAR</t>
  </si>
  <si>
    <t>2170_MICRO LAP_RAJ_SIKAR</t>
  </si>
  <si>
    <t>SHOP NO. G7 WITHOUT ROOF RIGHTS, GROUND FLOOR, PARIS POINT COMPLEX, WARD NO. 27, KHATUA KA MOHHALLA , SIKAR, RAJASTHAN</t>
  </si>
  <si>
    <t>UDYAM-RJ-30-0035338</t>
  </si>
  <si>
    <t>10062254043060</t>
  </si>
  <si>
    <t>F_7380662</t>
  </si>
  <si>
    <t>RATAN LAL KUMAWAT</t>
  </si>
  <si>
    <t>BHATI &amp; ASSOCIATES</t>
  </si>
  <si>
    <t>PATTA NO. 9039, W. NO. 12, MOHALLA KUMHARON KA, DIST. SIKAR</t>
  </si>
  <si>
    <t>LAND AREA IN SQ. YARDS.</t>
  </si>
  <si>
    <t>UDYAM-RJ-30-0074393</t>
  </si>
  <si>
    <t>10016980097543</t>
  </si>
  <si>
    <t>F_7298202</t>
  </si>
  <si>
    <t>RAVI KUMAR NAYAK</t>
  </si>
  <si>
    <t>SMFG INDIA CREDIT COMPANY LTD.</t>
  </si>
  <si>
    <t xml:space="preserve">RESIDENTIAL PROPERTY SITUATED AT WARD NO. 10, NAYAKAN MOHALLA FATEHPUR, SHEKHAWATI, FATEHPUR SIKAR </t>
  </si>
  <si>
    <t>UDYAM-RJ-30-0022566</t>
  </si>
  <si>
    <t>30024721357740</t>
  </si>
  <si>
    <t>F_7038162</t>
  </si>
  <si>
    <t>VIJESH KUMAR SAINI</t>
  </si>
  <si>
    <t>SHOP NO. G1, SITUATED AT GF, PREM TOWER, PATTA NO. 13, VILLAGE - RANOLI, GP -- RANOLI, TEHSIL - DATARAMGARH DIST - SIKAR</t>
  </si>
  <si>
    <t>UDYAM-rj-30-0015428</t>
  </si>
  <si>
    <t>10090641413137</t>
  </si>
  <si>
    <t>F_6790053</t>
  </si>
  <si>
    <t>SURESH SAINI</t>
  </si>
  <si>
    <t>PROPERTY SITUATED KHASRA NO. 420 / 273, VILLAGE - SALAM SINGH DHANI CHANDPURA, IN WEST OF SANWALI CHORAHA, JAIPUR - BIKANER BY PASS, TEHSIL &amp; DIST. SIKAR</t>
  </si>
  <si>
    <t>UDYAM-RJ-30-0064143</t>
  </si>
  <si>
    <t>30058499657222</t>
  </si>
  <si>
    <t>F_6783561</t>
  </si>
  <si>
    <t>SAIKH MOHAMMAD SAHJID</t>
  </si>
  <si>
    <t>WARD NO. 06, VILLAGE - KHANDELA, TEHSIL - SRIMADHOPUR, DISTRICT - SIKAR, RAJASTHAN</t>
  </si>
  <si>
    <t>48 (rcc) &amp; 38 (SHED)</t>
  </si>
  <si>
    <t>KHANDELA</t>
  </si>
  <si>
    <t>UDYAM-rj-30-0011340</t>
  </si>
  <si>
    <t>10006747274188</t>
  </si>
  <si>
    <t>F_6499964</t>
  </si>
  <si>
    <t>MOHAMMED RAMZAN SHEKH</t>
  </si>
  <si>
    <t>FULLERTON INDIA CREDIT CO. LTD</t>
  </si>
  <si>
    <t>PATTA NO. 870, KHASRA NO. 1203, WARD NO. 31, NEAR BY FATEHPURI GATE BACK SIDE ON LAL MASJID SIKAR, TEHSIL &amp; DIST - SIKAR</t>
  </si>
  <si>
    <t>UDYAM-RJ-30-0042150</t>
  </si>
  <si>
    <t>40052690731935</t>
  </si>
  <si>
    <t>F_6232943</t>
  </si>
  <si>
    <t>JITENDRA CHOUHAN</t>
  </si>
  <si>
    <t>PATTA NO. F5/8315, MOHALLAH - NAYAKAN, WARD NO. 47, TEHSIL &amp; DISTRICT SIKAR</t>
  </si>
  <si>
    <t>UDYAM-RJ-30-0003994</t>
  </si>
  <si>
    <t>60040596845583</t>
  </si>
  <si>
    <t>F_5825642</t>
  </si>
  <si>
    <t>BODU RAM</t>
  </si>
  <si>
    <t>GALE TECHNICAL SERVICES PVT LTD</t>
  </si>
  <si>
    <t>PATTA NO. 14 &amp; 15, VILLAGE - RAMGARH, WARD NO. 17, NEW COLONY TEHSIL DANTA RAMGARH DISTRICT - SIKAR</t>
  </si>
  <si>
    <t>UDYAM-rj-30-0012381</t>
  </si>
  <si>
    <t>30006196468342</t>
  </si>
  <si>
    <t>F_5612791</t>
  </si>
  <si>
    <t>VINOD KUMAR PUROHIT</t>
  </si>
  <si>
    <t>FULLERTON INDIA CREDIT CO. LTD.</t>
  </si>
  <si>
    <t>SHOP NO. G - 06, GROUND FLOOR, SHIVAM MARKET, WARD NO. 8, MOHALLA BAADI CHOWK KE PASS, GRAM SALASAR, TEHSIL SUJANGARH, DISTT - CHURU</t>
  </si>
  <si>
    <t>DLC SIDE NOT WORKING</t>
  </si>
  <si>
    <t>CHURU</t>
  </si>
  <si>
    <t>UDYAM-UD-AM-0015082</t>
  </si>
  <si>
    <t>10075392489689</t>
  </si>
  <si>
    <t>F_7453200</t>
  </si>
  <si>
    <t>MUKESH SHARMA</t>
  </si>
  <si>
    <t>2169_MICRO LAP_RAJ_ALW_BUSSTANDRD</t>
  </si>
  <si>
    <t>ER. L. N. GUPTA</t>
  </si>
  <si>
    <t>PLOT NO. C - 246 (B) KHASRA NO. 153, VILLAGE - KHUDANPURI, ALWAR</t>
  </si>
  <si>
    <t>RESIDENTIAL PLOT</t>
  </si>
  <si>
    <t>UDYAM-rj-02-0079785</t>
  </si>
  <si>
    <t>30020924697440</t>
  </si>
  <si>
    <t>F_7424626</t>
  </si>
  <si>
    <t>UMESH VASHISTHA</t>
  </si>
  <si>
    <t>PROPERTY AT PATTA SERIAL NO. 3275, BOOK NO. 24, PLOT NO. 11, KHASRA NO. 2722, RAMANAND NAGAR, NEAR LAL DIGGI, ALWAR</t>
  </si>
  <si>
    <t>UDYAM-rj-02-0008044</t>
  </si>
  <si>
    <t>30028317302044</t>
  </si>
  <si>
    <t>F_7076499</t>
  </si>
  <si>
    <t>TILAK RAJ MEENA</t>
  </si>
  <si>
    <t>SJN/MAR/23-24/01</t>
  </si>
  <si>
    <t>PATTA NO. 285, MOHALLA NEAR DR. DEVYANI KALA KUAN ALWAR TEHSIL &amp; DISTT. ALWAR</t>
  </si>
  <si>
    <t>UDYAM-RJ-02-0024533</t>
  </si>
  <si>
    <t>60071474882393</t>
  </si>
  <si>
    <t>F_6917480</t>
  </si>
  <si>
    <t>MUKESH GUPTA</t>
  </si>
  <si>
    <t>NON METAL MINERAL PRODUCT</t>
  </si>
  <si>
    <t>PLOT NO. 03, KHASRA NO. 824, VILLAGE - THANARAJAJI, TEHSIL - RAJGARH, DIST - ALWAR</t>
  </si>
  <si>
    <t>AGRICULTURAL LAND &amp; LAND AREA IN SQ. YARDS</t>
  </si>
  <si>
    <t>UDYAM-rj-02-0079707</t>
  </si>
  <si>
    <t>10035566183846</t>
  </si>
  <si>
    <t>F_6780783</t>
  </si>
  <si>
    <t>JAI MAA NAHAR SHAKTI POLYBAG SUPPLIERS</t>
  </si>
  <si>
    <t>PATTA NO. 1200, PLOT NO. 340/6, BLOCK - A, KHASRA NO. 2361, 2362, VILLAGE - ALWAR NO. 01, DIST ALWAR</t>
  </si>
  <si>
    <t>UDYAM-RJ-02-0077594</t>
  </si>
  <si>
    <t>80065157790881</t>
  </si>
  <si>
    <t>PATTA NO. 1881, PLOT NO. 354/6-A, BLOCK - A, KHASRA NO. 2361, 2362, DURGA COLONY, VILLAGE - ALWAR NO. 01, DIST ALWAR</t>
  </si>
  <si>
    <t>F_6711294</t>
  </si>
  <si>
    <t>MUBEEN KHAN</t>
  </si>
  <si>
    <t>KHASRA NO. 1588, VILLAGE - BARODAMEO, TEHSIL - LAXMANGARH SITUATED ON ALWAR - BHARATPUR SH, DISTT. ALWAR</t>
  </si>
  <si>
    <t>UDYAM-RJ-02-0076041</t>
  </si>
  <si>
    <t>40046944213040</t>
  </si>
  <si>
    <t>F_5478195</t>
  </si>
  <si>
    <t>DAL CHAND PRAJAPAT</t>
  </si>
  <si>
    <t>SJN/NOV/22-23/01</t>
  </si>
  <si>
    <t>RECKON SOLUTIONS - PROP. SANJAY JAIN</t>
  </si>
  <si>
    <t>PATTA NO. 329, DELHI DARWAJA, INSIDE HINDU PADA, KUMHARO KI GALI ALWAR, TEHSIL &amp; DISTT ALWAR</t>
  </si>
  <si>
    <t>LAND AREA IS SQ. YARDS</t>
  </si>
  <si>
    <t>UDYAM-RJ-02-0042998</t>
  </si>
  <si>
    <t>60061305370764</t>
  </si>
  <si>
    <t>F_5484463</t>
  </si>
  <si>
    <t>TARUN KUMAR SONI</t>
  </si>
  <si>
    <t>SJN/NOV/22-23/02</t>
  </si>
  <si>
    <t xml:space="preserve">PATTA NO. 395, LAXMANGARH, TEHSIL LAXMMANGARH, DISTT - ALWAR, </t>
  </si>
  <si>
    <t>UDYAM-RJ-02-0042798</t>
  </si>
  <si>
    <t>60098178112952</t>
  </si>
  <si>
    <t>F_7381867</t>
  </si>
  <si>
    <t>VIPUL KOTHARI</t>
  </si>
  <si>
    <t>RUBBER AND RUBBER PRODUCTS</t>
  </si>
  <si>
    <t>2168_MICRO LAP_RAJ_AJM_INDIAMOTORCIRCLE_KUCH</t>
  </si>
  <si>
    <t>ER. JAI JINENDRA SINGHAL</t>
  </si>
  <si>
    <t>SHOP NO. G. F - 01, KH. NO. 738, KAHAN NAGAR, MADANGANJ KISHANGARH, DISTT - AJMER</t>
  </si>
  <si>
    <t>RATE ON BUA OF SHOP IS CONSIDERED FOR VALUATION</t>
  </si>
  <si>
    <t>AJMER</t>
  </si>
  <si>
    <t>UDYAM-RJ-01-0048275</t>
  </si>
  <si>
    <t>50001820548549</t>
  </si>
  <si>
    <t>F_7391516</t>
  </si>
  <si>
    <t>RAJESH SINGH</t>
  </si>
  <si>
    <t>PRATEEK AGARWAL</t>
  </si>
  <si>
    <t>PATTA NO. 15, VILLAGE - CHAWANDIYA, GP GANAHEDA, PUSHKAR, AJMER</t>
  </si>
  <si>
    <t>UDYAM-RJ-01-0094806</t>
  </si>
  <si>
    <t>60030706632015</t>
  </si>
  <si>
    <t>F_7177594</t>
  </si>
  <si>
    <t>SANJAY KHATRI</t>
  </si>
  <si>
    <t>PLOT NO. 72 - 73A, GOTA COLONY, REV VILLAGE BORAJ, AJMER, DISTT - AJMER</t>
  </si>
  <si>
    <t>UDYAM-RJ-01-0068941</t>
  </si>
  <si>
    <t>10088003744465</t>
  </si>
  <si>
    <t>F_6751331</t>
  </si>
  <si>
    <t>BHAGCHAND MALI</t>
  </si>
  <si>
    <t>PATTA NO. 11, VILL - TABIJI, GP - TABIJI, PS - PISANGAN, DISTT - AJMER</t>
  </si>
  <si>
    <t>LAND AREA IS SQ. YARDS, APPROACH ROAD IS JUST 5 FEET</t>
  </si>
  <si>
    <t>UDYAM-RJ-01-0081131</t>
  </si>
  <si>
    <t>50065693155958</t>
  </si>
  <si>
    <t>F_6211727</t>
  </si>
  <si>
    <t>KALU YADAV</t>
  </si>
  <si>
    <t>PROPERTY SITUATED AT 01, KHASRA NO. 535 &amp; 536, AGARWAL COLONY, NEAR R. R. COMMUNITY CENTER, R K LINK ROAD, MADANGANJ - KISHANGARH, AJMER</t>
  </si>
  <si>
    <t>LAND AREA IS SQ. YARDS,</t>
  </si>
  <si>
    <t>VACANT RESIDENTIAL- WITHIN CITY LIMIT</t>
  </si>
  <si>
    <t>UDYAM-RJ-01-0047269</t>
  </si>
  <si>
    <t>40057781153482</t>
  </si>
  <si>
    <t>F_6133456</t>
  </si>
  <si>
    <t>DILIP KUMAR KHEMNANI</t>
  </si>
  <si>
    <t>H. NO. 1/72, NEW HOUSING BOARD, AJAYNAGAR SCHEME OF RHB, AJMER, DISTT AJMER</t>
  </si>
  <si>
    <t>UDYAM-RJ-01-0068802</t>
  </si>
  <si>
    <t>50016627188449</t>
  </si>
  <si>
    <t>F_6154720</t>
  </si>
  <si>
    <t>TEJKARAN JAT</t>
  </si>
  <si>
    <t>KH NO. 2799/961, BORDI WALI DHANI, WARD NO. 06, VILL ARADKA, TH AJMER, DISTT AJMER</t>
  </si>
  <si>
    <t>UDYAM-RJ-01-0065921</t>
  </si>
  <si>
    <t>10072124287861</t>
  </si>
  <si>
    <t>F_5788157</t>
  </si>
  <si>
    <t>SUNITA CHOUDHARY</t>
  </si>
  <si>
    <t>LOW LTV PROGRAM (LLTV)</t>
  </si>
  <si>
    <t>PLOT NO. 181 - 182, BANDANWARA AJMER</t>
  </si>
  <si>
    <t>LAND AREA IS SQ. YARDS, COMMERCIAL CONVERSION CERTIFICATE &amp; APPROVED PLAN IS NOT PROVIDED</t>
  </si>
  <si>
    <t>UDYAM-rj-01-0032282</t>
  </si>
  <si>
    <t>50068297073115</t>
  </si>
  <si>
    <t>F_7103142</t>
  </si>
  <si>
    <t>MANGALA TRADERS</t>
  </si>
  <si>
    <t>ODISHA</t>
  </si>
  <si>
    <t>2167_MICRO LAP_ORS_BHUBANESHWAR</t>
  </si>
  <si>
    <t>SMFG/77/24</t>
  </si>
  <si>
    <t>M/S. PATNAIK CONSULTANCY PVT. LTD.</t>
  </si>
  <si>
    <t>C/O SRI. SANJEEV KUMAR JENA, C/O DR. PRAVAKAR MISHRA, PLOT NO. - 10/2CM-566/37 CDA SECTOR - 10, PO - BIDANASI, PS - MARKAT NAGAR, CUTTACK CITY, DIST - CUTTACK</t>
  </si>
  <si>
    <t>CUTTACK</t>
  </si>
  <si>
    <t>UDYAM-OD-13-0009046</t>
  </si>
  <si>
    <t>90049610485406</t>
  </si>
  <si>
    <t>F_5762392</t>
  </si>
  <si>
    <t>SHYAMAGHANA JENA</t>
  </si>
  <si>
    <t>CEMENT AND CEMENT PRODUCTS</t>
  </si>
  <si>
    <t>FULLY CONSTRUCTED</t>
  </si>
  <si>
    <t>S MOHANTY ASSOCIATES</t>
  </si>
  <si>
    <t>KHATA NO. 3636, PLOT NO. 1753 (AC.0.390 DECS, HOMESTEAD), MOUZA - BHUBANESWAR TOWN UNIT NO. 39 GADAKANA, TAHASIL - BHUBANESWAR, PS - BHUBANESWAR, DIST - KHURDA, ODISHA</t>
  </si>
  <si>
    <t>Approved Plan is not provided, IT IS UPTO THE SOLE DISCRETION OF FULLERTON INDIA TO CONSIDERED THE BUA VALUE OR NOT</t>
  </si>
  <si>
    <t>BHUBANESWAR</t>
  </si>
  <si>
    <t>UDYAM-OD-19-0012732</t>
  </si>
  <si>
    <t>50070146973111</t>
  </si>
  <si>
    <t>F_7307986</t>
  </si>
  <si>
    <t>SHIV SHAKTI RESTAURANT</t>
  </si>
  <si>
    <t>2166_MICRO LAP_MP_RATLAM</t>
  </si>
  <si>
    <t>KT/FULLERTON/AY-001/2024</t>
  </si>
  <si>
    <t>WN 24/25, HN 149/33, 149/31, BAMOHLLA SUBHASH MARG NAGAR PALIKA DHAR TEHSIL &amp; DIST DHAR</t>
  </si>
  <si>
    <t>2676/SQ. FT.</t>
  </si>
  <si>
    <t xml:space="preserve">AMALGAMATED PLOT </t>
  </si>
  <si>
    <t>DHAR</t>
  </si>
  <si>
    <t>UDYAM-MP-17-0013077</t>
  </si>
  <si>
    <t>70025797688175</t>
  </si>
  <si>
    <t>F_7169666</t>
  </si>
  <si>
    <t>JAKIR MOHAMMD</t>
  </si>
  <si>
    <t>AUTO COMPONENTS</t>
  </si>
  <si>
    <t>KT/SMFG/APR-001/2024</t>
  </si>
  <si>
    <t>HOUSE ON EAST PART OF PLOT NO. 06, WARD NO. 14, AADARSH NAGAR COLONY, PETLAWAD ROAD, BADNAWAR TEHSIL BADNAWAR, DIST DHAR</t>
  </si>
  <si>
    <t>594 / SQ. FT.</t>
  </si>
  <si>
    <t>APPROVED PLAN PERMISSION IS NOT PROVIDED</t>
  </si>
  <si>
    <t>BADNAWAR</t>
  </si>
  <si>
    <t>UDYAM-MP-17-0003208</t>
  </si>
  <si>
    <t>60012372205177</t>
  </si>
  <si>
    <t>F_6740819</t>
  </si>
  <si>
    <t>VARDICHAND PATIDAR</t>
  </si>
  <si>
    <t>INFINITY ENGINEERING SOLUTION</t>
  </si>
  <si>
    <t>HOUSE SITUATED ON PATWARI HALKA NO. 24, SURVEY NO. 641/1/18, GRAM ROJANA, TEHSIL JAORA AND DISTT RATLAM</t>
  </si>
  <si>
    <t>RATLAM</t>
  </si>
  <si>
    <t>UDYAM-MP-37-0002350</t>
  </si>
  <si>
    <t>30024556533550</t>
  </si>
  <si>
    <t>F_5872433</t>
  </si>
  <si>
    <t>ANAND KISHAN BAZAR</t>
  </si>
  <si>
    <t>2161_MICRO LAP_MP_UJJ_PEDNEKARSESTATE</t>
  </si>
  <si>
    <t xml:space="preserve">270-22-SHOP-KSHIPRA VIHAR YOJANA - UJJAIN - / FULLERTON </t>
  </si>
  <si>
    <t>SHOP NO. C - 3 / 7, KSHIPRA VIHAR YOJNA, DEWAS ROAD, TEHSIL &amp; DIST. UJJAIN</t>
  </si>
  <si>
    <t>39200 / SQ. M. FOR GF</t>
  </si>
  <si>
    <t>UDYAM-MP-49-0026607</t>
  </si>
  <si>
    <t>70024730092809</t>
  </si>
  <si>
    <t>F_7099404</t>
  </si>
  <si>
    <t>ARSHAD AMAN RAYEEN</t>
  </si>
  <si>
    <t>HARSHVARDHAN TIWARI</t>
  </si>
  <si>
    <t>EAST PART OF HOUSE NO. 04, GALI NO. 10, MAHAKAL MARG, KUNDLLA BAKHAL, TEHSIL &amp; DISTRICT - Ujjain</t>
  </si>
  <si>
    <t>771/ SQ. FT.</t>
  </si>
  <si>
    <t>UDYAM-mp-49-0037023</t>
  </si>
  <si>
    <t>70029874166188</t>
  </si>
  <si>
    <t>F_6840492</t>
  </si>
  <si>
    <t>BAIRAGI POWER SOLUTION</t>
  </si>
  <si>
    <t>INDUSTRIAL EQUIPMENT</t>
  </si>
  <si>
    <t>SMFG/2024/01/004</t>
  </si>
  <si>
    <t>REAL APPLE CONSULTANCY HOUSE - GAURAV AIRAN</t>
  </si>
  <si>
    <t>HOUSE NO. 45, WARD NO. 07, NAYAPURA, GANDHI MARG, TARANA, UJJAIN</t>
  </si>
  <si>
    <t>10000 / SQ. M.</t>
  </si>
  <si>
    <t>STRUCTURE VALUE IS NOT CONSIDERED BCZ RESIDUAL LIFE IS ZERO.</t>
  </si>
  <si>
    <t>UDYAM-MP-49-0022944</t>
  </si>
  <si>
    <t>80032150302930</t>
  </si>
  <si>
    <t>F_6783563</t>
  </si>
  <si>
    <t>ADARSH TRADERS</t>
  </si>
  <si>
    <t>--</t>
  </si>
  <si>
    <t>MU. HOUSE NO. 03, WARD NO. 13, GALA NO. 01, GOUTAN MARG UJJAIN, UJJAI, TAH &amp; DIST UJJAIN</t>
  </si>
  <si>
    <t>445 SQ. FT.</t>
  </si>
  <si>
    <t>UDYAM-MP-49-0000934</t>
  </si>
  <si>
    <t>70001438953216</t>
  </si>
  <si>
    <t>F_6024552</t>
  </si>
  <si>
    <t>MILAN FASHION</t>
  </si>
  <si>
    <t>LAND SURVEY NO. 26/2, WARD NO. 2, GRAM BHAISUNI, VIJYAGANJ MANDI, TEHSIL &amp; DIST DEWAS, MP</t>
  </si>
  <si>
    <t>278 / SQ. M.</t>
  </si>
  <si>
    <t>DIVERSION ORDER IS REQUIRED FOR COMMERCIAL USES</t>
  </si>
  <si>
    <t>UDYAM-MP-16-0004322</t>
  </si>
  <si>
    <t>70044597356266</t>
  </si>
  <si>
    <t>F_5830045</t>
  </si>
  <si>
    <t>MAA GAYATRI HARDWARE</t>
  </si>
  <si>
    <t>RES + COMMERCIAL HOUSE AT 148/3, PANWASA, WARD NO. 40, PAWASA - MAKSI ROAD, UJJAIN</t>
  </si>
  <si>
    <t>102 / SQ. FT/</t>
  </si>
  <si>
    <t>RATE TO BE VERIFY. ROAD WIDENING NOC SHOULD BE TAKEN AUTHORITY</t>
  </si>
  <si>
    <t>UDYAM-MP-49-0015126</t>
  </si>
  <si>
    <t>70059634153745</t>
  </si>
  <si>
    <t>F_4938191</t>
  </si>
  <si>
    <t>ROHIT MARKETING</t>
  </si>
  <si>
    <t>0450/0622/FULLER</t>
  </si>
  <si>
    <t>HOUSE NO. 16/2, NAGAR PANCHAYAT REG. PAGE NO. 148, SERIAL NO. 41, WARD NO. 15, PATWARI HALKA NO. 72, JAWAHAR MARG, TARANA, TEHSIL TARANA, DISTT UJJAIN</t>
  </si>
  <si>
    <t>16800 / SQ. M.</t>
  </si>
  <si>
    <t>UDYAM-MP-49-0016334</t>
  </si>
  <si>
    <t>70094482567372</t>
  </si>
  <si>
    <t>F_7306905</t>
  </si>
  <si>
    <t>BHARAT SHOE PALACE</t>
  </si>
  <si>
    <t>2160_MICRO LAP_MP_DEWAS</t>
  </si>
  <si>
    <t>P H NO. 21, WARD NO. 08, NAGAR PANCHAYAT TONK KHURD, TAH. TONK, DIST DEWAS</t>
  </si>
  <si>
    <t>743 / SQ. FT.</t>
  </si>
  <si>
    <t>DEWAS</t>
  </si>
  <si>
    <t>UDYAM-mp-16-0034659</t>
  </si>
  <si>
    <t>90014847111531</t>
  </si>
  <si>
    <t>F_6966676</t>
  </si>
  <si>
    <t>SONI ELECTRICALS</t>
  </si>
  <si>
    <t xml:space="preserve">COMMERCIAL SHOP SITUATED AT WARD NO. 03, SARAL NO. 2049, MAKAN NO. 332, M G ROAD, BHAWRASA, TEHSIL &amp; DISTRICT DEWAS </t>
  </si>
  <si>
    <t>1486 / SQ. FT.</t>
  </si>
  <si>
    <t>UDYAM-MP-16-0003549</t>
  </si>
  <si>
    <t>70098044806304</t>
  </si>
  <si>
    <t>F_6785974</t>
  </si>
  <si>
    <t>BHAVESH KIRANA STORE</t>
  </si>
  <si>
    <t>GA/DEC/2023</t>
  </si>
  <si>
    <t>SURVEY NO. 611/2, P H NO. 15 (SARAL NO. 987) GRAM BADIYAMANDU, TAH. HATPUPLYA, DISTT. DEWAS</t>
  </si>
  <si>
    <t>55 / SQ. FT.</t>
  </si>
  <si>
    <t>UDYAM-MP-16-0004161</t>
  </si>
  <si>
    <t>70014301176392</t>
  </si>
  <si>
    <t>F_6156900</t>
  </si>
  <si>
    <t>FRESH CHICKEN TRADING</t>
  </si>
  <si>
    <t>SEA FOOD</t>
  </si>
  <si>
    <t>GTP</t>
  </si>
  <si>
    <t>1729_LAP RETAIL_MH_BOM_ANDHERI</t>
  </si>
  <si>
    <t>GTP - GROSS TURNOVER PRODUCT</t>
  </si>
  <si>
    <t>ARCHVAL CONSULTANTS</t>
  </si>
  <si>
    <t xml:space="preserve">FLAT NO. 2801, 28TH FLOOR, BUILDING NO. 02, MANHATTAN TOWER, SAI WORLD CITY, NEAR PALASPE PHATA, OFF PANVEL MUMBAI ROAD, VILLAGE KOLHEM PANVEL, NAVI MUMBAI </t>
  </si>
  <si>
    <t>CA = 1153 + 220 &amp; SBUA = 1911, 4LAKH IS ADDED ON AMENITIES COST</t>
  </si>
  <si>
    <t>PANVEL</t>
  </si>
  <si>
    <t>UDYAM-mh-33-0115991</t>
  </si>
  <si>
    <t>PSL : Small Enterprises</t>
  </si>
  <si>
    <t>80028842600170</t>
  </si>
  <si>
    <t>F_5886851</t>
  </si>
  <si>
    <t>V SHARATH</t>
  </si>
  <si>
    <t>2159_MICRO LAP_KRN_MYS_VINODACOMPLEX</t>
  </si>
  <si>
    <t>JAN/FICCL/05</t>
  </si>
  <si>
    <t>DIVAKAR ASSOCIATES</t>
  </si>
  <si>
    <t xml:space="preserve">HUDCO HOUSE NO. LIG - 2-25, BOGADHI 1ST STAGE LAYOUT, MYSURU CITY </t>
  </si>
  <si>
    <t>3109.94 / SQ. FT.</t>
  </si>
  <si>
    <t>MYSORE</t>
  </si>
  <si>
    <t>UDYAM-KR-22-0042384</t>
  </si>
  <si>
    <t>60048763734647</t>
  </si>
  <si>
    <t>F_7118743</t>
  </si>
  <si>
    <t>SARIFABEN MULTANI</t>
  </si>
  <si>
    <t>2158_MICRO LAP_GUJ_VADODARA</t>
  </si>
  <si>
    <t>S D &amp; ASSOCIATES</t>
  </si>
  <si>
    <t>CITY SURVEY NO. 136, MOUJE VILLAGE AKOTA GAM, SUB. DIST. TAL. VADODARA VIBHAG - 3, DIST. VADODARA</t>
  </si>
  <si>
    <t>VADODARA</t>
  </si>
  <si>
    <t>HOUSE EXPANSION/RENOVATION</t>
  </si>
  <si>
    <t>UDYAM-GJ-24-0124682</t>
  </si>
  <si>
    <t>20024886999121</t>
  </si>
  <si>
    <t>F_7462018</t>
  </si>
  <si>
    <t>CHANDAN KUMAR GANGULY</t>
  </si>
  <si>
    <t>CONSTRUCTION AND CIVIL ENGINEERING</t>
  </si>
  <si>
    <t>2156_MICRO LAP_CG_BIL_GANDHI NAGAR</t>
  </si>
  <si>
    <t>BILASPUR</t>
  </si>
  <si>
    <t>UDYAM-CG-02-0036673</t>
  </si>
  <si>
    <t>50044105244382</t>
  </si>
  <si>
    <t>F_6771406</t>
  </si>
  <si>
    <t>GIRISH BHOJWANI</t>
  </si>
  <si>
    <t>RETAIL NORMAL PROGRAM (RNP)</t>
  </si>
  <si>
    <t>A. M. CONSULTANTS</t>
  </si>
  <si>
    <t>FLAT NO. BF-202, SECOND FLOOR, SADABAHAR APARTMENTS, MAUJA - JUNA BILASPUR, KHASRA NO. 114/8, 114/10, P. H. NO. 22, SHEET NO. 18, R N M BILAASSPUR, TEHSIL - BILASPUR, MUNICIPAL CORPORATION BILASPUR, WARD NO. 35, (MAHARANA PRATAP NAGAR), DISTRICT - BILASPUR</t>
  </si>
  <si>
    <t>2666 / SQ. FT.</t>
  </si>
  <si>
    <t>UDYAM-CG-02-0021774</t>
  </si>
  <si>
    <t>20031602300323</t>
  </si>
  <si>
    <t>F_7371293</t>
  </si>
  <si>
    <t>KAASHVIKHA ENTERPRISES</t>
  </si>
  <si>
    <t>2155_MICRO LAP_AP_VKP_SURYABAGH</t>
  </si>
  <si>
    <t>ER. V. MURALI PRASAD</t>
  </si>
  <si>
    <t>DOOR NO. 10 - 292/1/1, S. NO. 133/4, PLOT NO. 227, L. P. NO. 29/2018, SHIRIDI SAI VETERNIARY COLLEGE, CHINAGADILI VILLAGE, GREATER VISAKHAPATNAM MUNICIPAL CORPORATION, VISAKHAPATHAM DISTRICT</t>
  </si>
  <si>
    <t>42000 / SQ. M.</t>
  </si>
  <si>
    <t>VISAKHAPATNAM</t>
  </si>
  <si>
    <t>UDYAM-AP-10-0037997</t>
  </si>
  <si>
    <t>90046485805524</t>
  </si>
  <si>
    <t>F_6736965</t>
  </si>
  <si>
    <t>SRI SAI KIRAN ENGINEERING WORKS</t>
  </si>
  <si>
    <t>ENGINEERING</t>
  </si>
  <si>
    <t>26_VSK_SMFL_JAN</t>
  </si>
  <si>
    <t>H E M ASSOCIATION</t>
  </si>
  <si>
    <t>DOOR NO. 4 - 3, SURVEY NO. 46 / 27, NEAR KASTHURIBA SCHOOL, KOTHAVALASA - VIZIANAGARAM ROAD, KUMARAM VILLAGE, JAMI MANDAL, VIZIANAGARAM DISTRICT</t>
  </si>
  <si>
    <t>1300 / SQ. YARDS</t>
  </si>
  <si>
    <t>LAND AREA IN SQ. YARDS. AMENITIES AMOUNT OF 1.56 LAKHS IS ADDED IN MV. APPROVED PLAN IS NOT PROVIDED</t>
  </si>
  <si>
    <t>VIZIANAGARAM</t>
  </si>
  <si>
    <t>UDYAM-AP-11-0003579</t>
  </si>
  <si>
    <t>80092925593208</t>
  </si>
  <si>
    <t>F_6725758</t>
  </si>
  <si>
    <t>TOUCH INDIA</t>
  </si>
  <si>
    <t>UDYAM-mh-19-0085723</t>
  </si>
  <si>
    <t>90079741575065</t>
  </si>
  <si>
    <t>F_6779967</t>
  </si>
  <si>
    <t>CHAUDHARI TEXTILES</t>
  </si>
  <si>
    <t>FLAT NO. 301, 3RD FLOOR, B WING, SALIMAN APARTMENT, MUNICPAL HOUSE NO. 2590, WAFA COMPLEX, GAIBI NAGAR, NAGAON PART II, NEAR APNA HOSPITAL, OFF MAULANA AZAD ROAD, SURVEY NO. 98, HISSA NO. 14 (PT) AT VILLAGE  NAGAON, BHIWANDI, TALUKA BHIWANDI, DIST - THANE</t>
  </si>
  <si>
    <t>RATE ON BUA OF FLAT IS CONSIDERED FOR VALUATION. APPROVED PLAN &amp; OC IS NOT PROVIDED</t>
  </si>
  <si>
    <t>UDYAM-MH-33-0110794</t>
  </si>
  <si>
    <t>90046175031858</t>
  </si>
  <si>
    <t>GODOWN NO. 109, 2ND FLOOR, GRAM PANCHAYAT HOUSE NO. 923 / 109, DHARANI ARCADE PREMISES CO -OPERATIVE SOCIETY LIMITED, NEAR ANJURPHAT, OFF STATION ROAD, SURVEY NO. 131, HISSA NO. 1, PAIKI, VILLAGE RAHNAL, BHIWANDI, TALUKA BHIWANDI, DIST - THANE</t>
  </si>
  <si>
    <t>RATE ON BUA OF GODOWN IS CONSIDERED FOR VALUATION. APPROVED PLAN &amp; OC IS NOT PROVIDED</t>
  </si>
  <si>
    <t>GODOWN NO. 118 &amp; 119, 2ND FLOOR, GRAM PANCHAYAT HOUSE NO. 923 / 109, DHARANI ARCADE PREMISES CO -OPERATIVE SOCIETY LIMITED, NEAR ANJURPHAT, OFF STATION ROAD, SURVEY NO. 131, HISSA NO. 1, PAIKI, VILLAGE RAHNAL, BHIWANDI, TALUKA BHIWANDI, DIST - THANE</t>
  </si>
  <si>
    <t>GODOWN NO. C - 204, 2ND FLOOR, C WING, GRAM PANCHAYAT HOUSE NO. 1278/140, MANIBHADRA COMPLEX, BEHIND MARATHA HOTEL, OFF BHIWANDI ROAD, SURVEY NO. 159, HISSA NO. 5/1, VILLAGE RAHNAL, BHIWANDI, TALUKA BHIWANDI, DIST - THANE</t>
  </si>
  <si>
    <t>F_6847265</t>
  </si>
  <si>
    <t>ASHOK PATEL AND ASSOCIATES</t>
  </si>
  <si>
    <t>SHOP NO. 17, GROUND FLOOR, CITY GEM CSL, PLOT NO. E - 147, SECTOR 12, KHARGHAR, OPP. KOTAK MAHINDRA BANK, KHARGHAR, NAVI MUMBAI</t>
  </si>
  <si>
    <t>CA - 480 AS PER DOCUMENT &amp; SBUA - 720. RATE TO BE VERIFY</t>
  </si>
  <si>
    <t>UDYAM-MH-27-0003535</t>
  </si>
  <si>
    <t>70035367880073</t>
  </si>
  <si>
    <t>F_6971291</t>
  </si>
  <si>
    <t>JAGRUTI ENTERPRISES</t>
  </si>
  <si>
    <t>1729_MASS LAP_MH_BOM_ANDHERI</t>
  </si>
  <si>
    <t>FLAT NO. 38, 10TH FLOOR, D WING, CORAL, ANMOL'S NAYANTARA GOLD, SURVEY NO. 905/1+2/1b, NEXT TO HOTEL SEVEN HEAVEN, CHETANA NAGAR, MUMBAI AGRA HIGHWAY, NASHIK, SHIWAR</t>
  </si>
  <si>
    <t>CA - 1007, BUA - 1387, RATE ON BUA</t>
  </si>
  <si>
    <t>UDYAM-MH-19-0206062</t>
  </si>
  <si>
    <t>80056034426359</t>
  </si>
  <si>
    <t>FLAT NO. 57, 10TH FLOOR, E WING, DIAMOND, ANMOL'S NAYANTARA GOLD, SURVEY NO. 905/1+2/1b, NEXT TO HOTEL SEVEN HEAVEN, CHETANA NAGAR, MUMBAI AGRA HIGHWAY, NASHIK, SHIWAR</t>
  </si>
  <si>
    <t>CA - 766, BUA - 1034, RATE ON BUA</t>
  </si>
  <si>
    <t>FLAT NO. 59, 10TH FLOOR, E WING, DIAMOND, ANMOL'S NAYANTARA GOLD, SURVEY NO. 905/1+2/1b, NEXT TO HOTEL SEVEN HEAVEN, CHETANA NAGAR, MUMBAI AGRA HIGHWAY, NASHIK, SHIWAR</t>
  </si>
  <si>
    <t>F_6929359</t>
  </si>
  <si>
    <t>APTECH INDIA</t>
  </si>
  <si>
    <t>MOTOR VEHICLE AND BODY PRODUCT</t>
  </si>
  <si>
    <t>ROW HOUSE NO. 75, GROUND + 2ND FLOORS, PLOT NO. 75, RSC - 14, SURVEY NO. 263 (PT.) OF VILLAGE MALWANI, NEAR BELLACASA GROUND, INTERNAL ROAD, OFF RSC ROAD NUMBER 6, MALAD WEST, MUMBAI</t>
  </si>
  <si>
    <t>RATE ON BUA AS PER SANCTIONED PLAN IS CONSIDERED FOR VALUATION</t>
  </si>
  <si>
    <t>UDYAM-MH-18-0053210</t>
  </si>
  <si>
    <t>80076676896817</t>
  </si>
  <si>
    <t>F_7101895</t>
  </si>
  <si>
    <t>ANANTHA RESTAURANT BAR LODGING AND BOARDING</t>
  </si>
  <si>
    <t>SHOP NO. 10, 1ST FLOOR, BUILDING NO. 1, RAJAS APARTMENTS, SURVEY NO. 111, HISSA NO. B OF VILLAGE SARAVALI, NEAR VARAD MULTISPECIALITY HOSPITAL BOISAR, PALGHAR ROAD, BOISAR WEST, PLAGHAR</t>
  </si>
  <si>
    <t>RATE ON SBUA &amp; IT IS ON HIGHER SIDE. OC IS NOT PROVIDED</t>
  </si>
  <si>
    <t>PALGHAR</t>
  </si>
  <si>
    <t>UDYAM-mh-17-0047226</t>
  </si>
  <si>
    <t>70096539478259</t>
  </si>
  <si>
    <t>HOUSE NO. 1220, GUT NO. 30/3, PLOT NO. 8, VILLAGE - BOISAR, SHIGAON ROAD, NEAR SEVAPATI SADAN, BOISAR EAST, PLAGHAR</t>
  </si>
  <si>
    <t xml:space="preserve">RATE CONISERED ONLAND AREA &amp;  BUA MENTIONED ON INDEX II </t>
  </si>
  <si>
    <t>F_7365437</t>
  </si>
  <si>
    <t>SAI CONSTRUCTIONS</t>
  </si>
  <si>
    <t>2154_MICRO LAP_AP_RAJ_SEVIALANKARCMPLX</t>
  </si>
  <si>
    <t>71_RJY_SMFL_MAY</t>
  </si>
  <si>
    <t>BESIDE DOOR NO. 2 - 2-26/5, R. S. 835/5, NIDADAVOLU, NIDADAVOLI MUNICIPAL AREA, NIDADAVOLU MANDAL, WEST GODAVARI DISTRICT</t>
  </si>
  <si>
    <t>20000 / SQ. M.</t>
  </si>
  <si>
    <t>APPROVED PLAN IS NOT PROVIDED. UNIT ARE NOT SPECIFIED WHILE CONSIDERING THE RATE FOR VALUATION</t>
  </si>
  <si>
    <t>NIDADAVOLE</t>
  </si>
  <si>
    <t>UDYAM-AP-03-0026655</t>
  </si>
  <si>
    <t>70084134497189</t>
  </si>
  <si>
    <t>F_5692264</t>
  </si>
  <si>
    <t>MADALA DEVAKIRANI</t>
  </si>
  <si>
    <t>2151_MICRO LAP_AP_ELURU</t>
  </si>
  <si>
    <t>M. SATYA KALA</t>
  </si>
  <si>
    <t>SY. NO. 13/7, H. NO. 1-46, MAIN ROAD, BADARALA VILLAGE, LINGAPALEM MANDAL, ELURU, WEST GODAVARI DISTRICT</t>
  </si>
  <si>
    <t>WEST GODAVARI</t>
  </si>
  <si>
    <t>UDYAM-AP-19-0003510</t>
  </si>
  <si>
    <t>60073626283925</t>
  </si>
  <si>
    <t>F_6702183</t>
  </si>
  <si>
    <t>MAHI TRADERS</t>
  </si>
  <si>
    <t>2150_MICRO LAP_UP_NOIDA</t>
  </si>
  <si>
    <t>SMFG INDIA//2023/10/4853</t>
  </si>
  <si>
    <t>KHEWAT NO. 203, KHATONI NO. 248, MUSTATIL NO. 6, KILLA NO. 1(7 - 15), KHEWAT NO. 257/22 MIN, KHATONI NO. 326 MIN, MUSTATIL NO. 6, KILLA NO. 10 /2 (2-17) &amp; KHEWAT KHATA NO. 154/138, KHATONI NO. 182 MIN, MUSTATIL NO. 6, KILLA NO. 10/1(6-13), 9(8-0) &amp; 337/285, KHATONI NO. 417 MI, MUSTATIL NO. 3, KILLA NO. 21/1(0-15), 21/2(2-1), WAKA MAUJA BASELWA, TEHSIL &amp; DISTRICT FARIDABAD</t>
  </si>
  <si>
    <t>LAND AREA IN SQ. YARDS. APPROVED PLAN IS NOT PROVIDED</t>
  </si>
  <si>
    <t>FARIDABAD</t>
  </si>
  <si>
    <t>UDYAM-HR-03-0032833</t>
  </si>
  <si>
    <t>70043285731158</t>
  </si>
  <si>
    <t>SMFG INDIA//2023/10/4871</t>
  </si>
  <si>
    <t>KHASRA NO. 2//25, 26 &amp; 3//21/2,22, 27/1, 28, 6//1, 2,3,7,8,9,10,17/1, VILLAGE BASELWA, TEHSIL &amp; DISTRICT FARIDABAD</t>
  </si>
  <si>
    <t>F_7388673</t>
  </si>
  <si>
    <t>KAVYA ENTERPRISES</t>
  </si>
  <si>
    <t>SMFG INDIA/2024/05/7028</t>
  </si>
  <si>
    <t>PROPERTY NO.118, BLOCK - B, POCKET - 10, SECTOR - 23, DWARKA, NEW DELHI</t>
  </si>
  <si>
    <t>FLAT ON 3RD FLOOR (LEFT SIDE PORTION). PROPERTY FALLS UNDER AAI ZONE. SANCTIONED PLAN IS NOT PROVIDED</t>
  </si>
  <si>
    <t>UDYAM-DL-10-0037324</t>
  </si>
  <si>
    <t>70018124759834</t>
  </si>
  <si>
    <t>F_7427514</t>
  </si>
  <si>
    <t>RAMVEER RAJPUT</t>
  </si>
  <si>
    <t>SMFG INDIA/2024/06/2067</t>
  </si>
  <si>
    <t>KHASRA NO. 11, COLONY NAIPURA, HADBAST VILLAGE GHAROTI KHURD, PARGANA AND TEHSIL LONI, DISTRICT GHAZIABAD</t>
  </si>
  <si>
    <t>RERA SIDE - 8 YEARS &amp; FRONT SIDE - 17 YEARS</t>
  </si>
  <si>
    <t>RERA SIDE - 52 YEARS &amp; FRONT SIDE - 43 YEARS</t>
  </si>
  <si>
    <t>GHAZIABAD</t>
  </si>
  <si>
    <t>UDYAM-UP-29-0064499</t>
  </si>
  <si>
    <t>10021056762139</t>
  </si>
  <si>
    <t>F_7322795</t>
  </si>
  <si>
    <t>VINOD KUMAR</t>
  </si>
  <si>
    <t>EEPAC/SMFG/MAY/24/92/UC/MB</t>
  </si>
  <si>
    <t>KHASRA NO. 835 M, VILLAGE BARAULA, PARGANA &amp; TEHSIL DADRI, DISTRICT GAUTAM BUDH NAGAR</t>
  </si>
  <si>
    <t>NOIDA</t>
  </si>
  <si>
    <t>UDYAM-UP-28-0024453</t>
  </si>
  <si>
    <t>10031018317556</t>
  </si>
  <si>
    <t>F_7278720</t>
  </si>
  <si>
    <t>PRINCE BHATI</t>
  </si>
  <si>
    <t>KHET NO. 291 MIN, VILLAGE GULISTANPUR, PARGANA DADRI, TEHSIL &amp; DISTRICT GAUTAM BUDH NAGAR, GREATER NOIDA</t>
  </si>
  <si>
    <t>UDYAM-UP-28-0041754</t>
  </si>
  <si>
    <t>20074883350754</t>
  </si>
  <si>
    <t>F_7231282</t>
  </si>
  <si>
    <t>ENTERTAINMENT AND LEISURE</t>
  </si>
  <si>
    <t>EEPAC/FULLERTON/APRIL/24/32/UC/MB</t>
  </si>
  <si>
    <t>PLOT NO. 194, IN BLOCK - SK SECTOR - 116, NOIDA DISTRICT GAUTAM BUDH NAGAR</t>
  </si>
  <si>
    <t>LAND AREA IN SQ. M.</t>
  </si>
  <si>
    <t>UDYAM-UP-28-0053223</t>
  </si>
  <si>
    <t>30096323160683</t>
  </si>
  <si>
    <t>F_7220361</t>
  </si>
  <si>
    <t>RAFAKAT ALI</t>
  </si>
  <si>
    <t>KHET NO. 209, VILLAGE NAGLA GOVINDPURI, PARGANA &amp; TEHSIL SIKANDRABAD, DISTRICT BULANDSHAHR</t>
  </si>
  <si>
    <t>BULANDSHAHR</t>
  </si>
  <si>
    <t>UDYAM-up-18-0014709</t>
  </si>
  <si>
    <t>50081313326387</t>
  </si>
  <si>
    <t>F_7099556</t>
  </si>
  <si>
    <t>RAM VILASH</t>
  </si>
  <si>
    <t>EEPAC/SMFG/MARCH/24/64/UC</t>
  </si>
  <si>
    <t>KHASRA NO. 149, WAKE VILALGE SADARPUR PARGANA &amp; TEHSIL DADRI, DISTRICT GAUTAM BUDDHA NAGAR</t>
  </si>
  <si>
    <t>UDYAM-UP-28-0024822</t>
  </si>
  <si>
    <t>10083552096479</t>
  </si>
  <si>
    <t>F_6825537</t>
  </si>
  <si>
    <t>RAHISH KHAN</t>
  </si>
  <si>
    <t>PLOT NO. 10b, KHASRA NO. 34//8, WAKA MAUJA DABUA, TEHSIL BADKHAL, DISTRICT FARIBABAD</t>
  </si>
  <si>
    <t>UDYAM-HR-03-0041592</t>
  </si>
  <si>
    <t>10059489728728</t>
  </si>
  <si>
    <t>F_6717232</t>
  </si>
  <si>
    <t>SUNDAR SINGH</t>
  </si>
  <si>
    <t>EDIBLE OIL</t>
  </si>
  <si>
    <t>PLOT ON KHATA NO. 213 ON PART OF KHET NO. 1010, SITUATED AT PACHAUTA, PARAGANA BARAN &amp; TEHSIL &amp; DIST. BULANDSHAHR</t>
  </si>
  <si>
    <t>UDYAM-UP-18-0012942</t>
  </si>
  <si>
    <t>60006429893456</t>
  </si>
  <si>
    <t>F_6712977</t>
  </si>
  <si>
    <t>SONU BUILDERS</t>
  </si>
  <si>
    <t>SMFG INDIA/2023/12/4903</t>
  </si>
  <si>
    <t>KHASRA NO. 167, VILLAGE ANANDPUR PARGANA &amp; TEHSIL DADRI, DITRICT GAUTAM BUDDHA NAGAR</t>
  </si>
  <si>
    <t>DADRI</t>
  </si>
  <si>
    <t>UDYAM-UP-28-0059848</t>
  </si>
  <si>
    <t>70089813082905</t>
  </si>
  <si>
    <t>F_6261925</t>
  </si>
  <si>
    <t>RAM KISHOR</t>
  </si>
  <si>
    <t>0850 / 2023</t>
  </si>
  <si>
    <t>A K &amp; ASSOCIATES</t>
  </si>
  <si>
    <t>ENTIRE FIRST FLOOR, PART OF PLOT NO. C - 37, KHASRA NO. 684, NEW DEFENCE COLONY, VILLAGE - BRAHAMPUR ALIAS BHOPURA, PARGANA - LONI, GHAZIBADAD</t>
  </si>
  <si>
    <t>SBUA AREA CONSIDERED FOR VALUATION</t>
  </si>
  <si>
    <t>UDYAM-UP-29-0091428</t>
  </si>
  <si>
    <t>60055124858866</t>
  </si>
  <si>
    <t>F_6275367</t>
  </si>
  <si>
    <t>INDERAJ SINGH</t>
  </si>
  <si>
    <t>HEALTHCARE AND HEALTHCARE PROVIDERS</t>
  </si>
  <si>
    <t>EEPAC/FULLERTON/AUGUST/2023/36/MB</t>
  </si>
  <si>
    <t>Khewat No. 158, Khatoni No.187, Mu. No.20, Kila No.22(8-0), Khewat No.105, Khatoni No. 131 Mu. No.20, Kila No.20/1/1(2-10), Mu. No.21, Kila No.25/1/3(2-6), Mu. No.27, Kila No. 1/1(7-1), 2/1(4-0), Khewat No.38, Khatoni No.43, Mu. No.20, Kila No.21/2/1(2-8), Khewat No. 158, Khatoni No. 187, Mu. No.20, Kila No.22(8-0), Khewat No. 105, Khatoni No.131, Mu. No.27, Kila No.2/1(4-0), Khewat No.583, Khatoni No.695, Mu. No.20, Kila No.1/1(7-1), Khewat No.38, Khatoni No.43, Mu. No.20, Kila No.21/2(2-13), Mu. No.20, Kila No.22(8-0), Mu. No.20, Kila No.22(8-0), Mu. No.27, Kila No.2/1(4-0) Mu. No. 20Kila No. 19(8-0) &amp; Mu. No.20, Kila No.20/1/1(2-10), Mu. No.27, Kila No.1/1(7-1), Mu. No.20, Kila No.21/2(2-13), Waka Mauja Baselva Tehsil &amp; district Faridabad, Haryana</t>
  </si>
  <si>
    <t>UDYAM-HR-03-0017205</t>
  </si>
  <si>
    <t>40049086815860</t>
  </si>
  <si>
    <t>F_6115987</t>
  </si>
  <si>
    <t>JADOUN GARMENTS</t>
  </si>
  <si>
    <t>MOHALLA SIKANDRABAD ROAD, KAKOD PARGANA SIKANDRABAD, TEHSIL SIKANDRABAD, DITRICT BULANDSHAHR</t>
  </si>
  <si>
    <t>UDYAM-UP-18-0018257</t>
  </si>
  <si>
    <t>80039232046422</t>
  </si>
  <si>
    <t>F_6121952</t>
  </si>
  <si>
    <t>MOHD SHAKEEF</t>
  </si>
  <si>
    <t>SMFG INDIA/2023/06/5560</t>
  </si>
  <si>
    <t>COMMERCIAL SHOP NO. G - 101, GROUND FLOOR, (WITHOUT ROOF RIGHTS), SAPPHIRE NINETY / SAPPHIRE 90, VILLAGE NAWADA FATEHPUR, SECTOR 90, TEHSIL &amp; DISTRICT GURUGRAM</t>
  </si>
  <si>
    <t>UDYAM-HR-05-0069270</t>
  </si>
  <si>
    <t>10070746374812</t>
  </si>
  <si>
    <t>F_6092372</t>
  </si>
  <si>
    <t>LUNIA BATTERY</t>
  </si>
  <si>
    <t>BHUMI NO. 1641, VILALGE JAFARGARH, MAJRA KASBA JAHANGIRPUR, TEHSIL JEWAR, GAUTAM BUDH NAGAR</t>
  </si>
  <si>
    <t xml:space="preserve">LAND AREA IN SQ. YARD. </t>
  </si>
  <si>
    <t>GAUTAM BUDDHA NAGAR</t>
  </si>
  <si>
    <t>UDYAM-up-28-0076682</t>
  </si>
  <si>
    <t>70065808159019</t>
  </si>
  <si>
    <t>F_5698609</t>
  </si>
  <si>
    <t>TARUN AND SONS</t>
  </si>
  <si>
    <t>PLOT NO. 125, MU NO. 35, KILA NO. 16, WAKA MAUJA MUJESAR, TEHSIL BALLABGARH, DISTRICT FARIBADAD</t>
  </si>
  <si>
    <t>G + 3 STORIED PROPERTY. APPROVED PLAN IS NOT PROVIDED</t>
  </si>
  <si>
    <t>UDYAM-HR-03-0049990</t>
  </si>
  <si>
    <t>F_7103327</t>
  </si>
  <si>
    <t>EVEREST GROUP OF COMPANIES</t>
  </si>
  <si>
    <t>2148_MICRO LAP_WB_KOLKATA</t>
  </si>
  <si>
    <t>ARPAN DAS GUPTA</t>
  </si>
  <si>
    <t>MOUZA - KAMRABAD, J. L. NO. 41, L.R KHAITAN NO. 2221, 4321, L. R. DAG NO. 3312, P. S. SONARPUR, DISTRICT - SOUTH 24 PARGANAS, WARD NO. 4, UNDER - RAJPUR, SONARPUR MUNICIPALITY</t>
  </si>
  <si>
    <t>CGI SHED NOT CONISDERED FOR VALUATION. APPROVED PLAN IS NOT PROVIDED</t>
  </si>
  <si>
    <t>KOLKATA</t>
  </si>
  <si>
    <t>UDYAM-WB-18-0059056</t>
  </si>
  <si>
    <t>70047852260132</t>
  </si>
  <si>
    <t>F_5941228</t>
  </si>
  <si>
    <t>SUMIT CAP HOUSE</t>
  </si>
  <si>
    <t>1730_LAP RETAIL_DEL_CONNAUGHT PLACE</t>
  </si>
  <si>
    <t>NEW DELHI</t>
  </si>
  <si>
    <t>UDYAM-DL-02-0028655</t>
  </si>
  <si>
    <t>70061025389686</t>
  </si>
  <si>
    <t>F_6971445</t>
  </si>
  <si>
    <t>MAA SITALA AGENCY</t>
  </si>
  <si>
    <t>SMFG INDIA CREDIT COMPANY LIMITED/KOLKATA RASH BEHARI AVENUE / FEB/24/63/ANASUA/BABHUIYA/54233206</t>
  </si>
  <si>
    <t>Premises No. 4/3, A.N. Chatterjee Street, (Holding No. 88, Aditya Narayan Chatterjee Street), Mouza &amp; P.S. - Dakhineswar, Earlier P.S. - Belghoria, J.L. No. 4, Re. Sa. No. 1, Touzi Nos. 63, 163, 166, 168, 222, A.D.S.R.O. -Cossipore, Dum Dum Now Belghoria, Dag Nos. 554(R.S.), 734(L.R.), Khatian Nos. 244(R.S.), 201(L.R.), Ward No. 12, Under Kamarhati Municipality, City - Kolkata, Dist. - North 24 Parganas, Kolkata - 700 076</t>
  </si>
  <si>
    <t>UDYAM-WB-14-0092236</t>
  </si>
  <si>
    <t>90002827881072</t>
  </si>
  <si>
    <t>F_5438424</t>
  </si>
  <si>
    <t>LOKENATH TAILOR</t>
  </si>
  <si>
    <t>TEXTILE COTTON SPINNING</t>
  </si>
  <si>
    <t>ENTIRE LAND &amp; BUILDING, MOUZA - JYANGRA, J.L NO – 16, R.S KHATIAN NO -376, L.R KHATIAN NO – 967, R.S DAG NO – 1579, L.R DAG NO - 1630, HOLDING NO -R/G/M 15/5121 (O) R/G/M-9/1439 (N), WARD NO-16, P.S-RAJARHAT, DIST-24 PGS (N), KOLKATA - 700 059 UNDER RAJARHAT GOPALPUR MUNICIPALITY (OLD) BMC(NOW)</t>
  </si>
  <si>
    <t>UDYAM-wb-10-0009608</t>
  </si>
  <si>
    <t>70067203592481</t>
  </si>
  <si>
    <t>F_7364346</t>
  </si>
  <si>
    <t>DINESH BISHT</t>
  </si>
  <si>
    <t>UTTARAKHAND</t>
  </si>
  <si>
    <t>2147_MICRO LAP_UTC_DEH_RAJPURRD</t>
  </si>
  <si>
    <t>DEHRADUN</t>
  </si>
  <si>
    <t>UDYAM-UK-05-0070893</t>
  </si>
  <si>
    <t>30090728122338</t>
  </si>
  <si>
    <t>F_7332140</t>
  </si>
  <si>
    <t>BIMLA HANS RAJ</t>
  </si>
  <si>
    <t>TAILORING SERVICES</t>
  </si>
  <si>
    <t>USP/SMFG/778-05/2024</t>
  </si>
  <si>
    <t>KHATA KHATAUNI NO. 912,(FASLI YEAR 1399 TO 1404), KHASRA NO. 1025, SITUATED AT MAUZA RAIPUR, PARGANA PACHWA DOON, DISTT - DEHRADUN</t>
  </si>
  <si>
    <t>UDYAM-UK-05-0028666</t>
  </si>
  <si>
    <t>20031964170985</t>
  </si>
  <si>
    <t>F_7173303</t>
  </si>
  <si>
    <t>SHAH PARVEZ</t>
  </si>
  <si>
    <t>USP/SMFG/744 -04/2024</t>
  </si>
  <si>
    <t>NAGAR PANCHAYAT PROPERTY NO. 285 SITUATED AT MOHALLA - SADAKPAR (MIDDLE) KASBA - BEHAT, PARGANA - FAZIBABD TEHSIL BEHAT DISTTT SAHARANPUR</t>
  </si>
  <si>
    <t>UDYAM-UK-05-0024037</t>
  </si>
  <si>
    <t>10052534050423</t>
  </si>
  <si>
    <t>F_6867858</t>
  </si>
  <si>
    <t>CHHOTO DEVI</t>
  </si>
  <si>
    <t>PROPERTY BEARING KHATA KHATAUNI NO. 158, KHASRA NO. 465 KHA MIN JU SITUTAED AT MAUZA HARIPUR KALAN, TEHSIL RISHIKESH, DIST DEHRADUN</t>
  </si>
  <si>
    <t>UDYAM-UK-05-0066394</t>
  </si>
  <si>
    <t>20033849323358</t>
  </si>
  <si>
    <t>F_6886522</t>
  </si>
  <si>
    <t>CHANDRA PRAKASH</t>
  </si>
  <si>
    <t>PROPERTY BEARING KHASRA NO. 301 MIN., SITUATED AT MAUJA MISSARWALA KALA, DOIWALA, DEHRADUN</t>
  </si>
  <si>
    <t>11000 / SQ. M.</t>
  </si>
  <si>
    <t>DOIWALA</t>
  </si>
  <si>
    <t>UDYAM-UK-05-0052327</t>
  </si>
  <si>
    <t>10052323507616</t>
  </si>
  <si>
    <t>F_5735284</t>
  </si>
  <si>
    <t>RAVINDER SINGH RANA</t>
  </si>
  <si>
    <t>PROPERTY BEARING KHATA NO. 00283, KHASRA NO. 117 MI, SITUATED AT MAUZA CHIDDERWALA TEHSIL RISHIKESH, DEHRADUN</t>
  </si>
  <si>
    <t>8800 / SQ. M.</t>
  </si>
  <si>
    <t>UDYAM-UK-08-0005297</t>
  </si>
  <si>
    <t>50096515608414</t>
  </si>
  <si>
    <t>F_7399072</t>
  </si>
  <si>
    <t>APOORV KUMAR RASTOGI</t>
  </si>
  <si>
    <t>2146_MICRO LAP_UP_LUC_SAPRUMARG</t>
  </si>
  <si>
    <t>SHOP NO. LGF. B-14, LOCATED ON LGF AT ANTAS MALL BUILT OVER COMMERCIAL PLOT NO. CP-1/23, SECTOR 1, GOMTI NAGAR EXTENSION LUCKNOW</t>
  </si>
  <si>
    <t>LUCKNOW</t>
  </si>
  <si>
    <t>UDYAM-UP-50-0047902</t>
  </si>
  <si>
    <t>10006247195899</t>
  </si>
  <si>
    <t>F_7404219</t>
  </si>
  <si>
    <t>AQIB AHMED</t>
  </si>
  <si>
    <t>FLAT NO. 503, 5TH FLOOR, SITUATED AT TOWER T1 (LIG), SANSKRITI BLOCK D OMAXE INTEGRATED TOWNSHIP SARSAWAN (OMAXE CITY) LUCKNOW</t>
  </si>
  <si>
    <t>UDYAM-up-50-0094375</t>
  </si>
  <si>
    <t>60061047637191</t>
  </si>
  <si>
    <t>F_7070779</t>
  </si>
  <si>
    <t>JAGDISH PRASHAD SAREES</t>
  </si>
  <si>
    <t>1730_MASS LAP_DEL_CONNAUGHT PLACE</t>
  </si>
  <si>
    <t>NMA/SMFG/MAR-052/2024</t>
  </si>
  <si>
    <t>MEHTA &amp; ASSOCIATES</t>
  </si>
  <si>
    <t>PROPERTY NO. 48, BLOCK - B, SECTOR - 41, NOIDA, DISTT. GAUTAM BUDH NAGAR</t>
  </si>
  <si>
    <t>LAND AREA IN SQ. M. APPROVED PLAN IS NOT PROVIDED. G + 2 STOREY BLDG.</t>
  </si>
  <si>
    <t>UDYAM-DL-01-0015707</t>
  </si>
  <si>
    <t>80063532017973</t>
  </si>
  <si>
    <t>F_7108578</t>
  </si>
  <si>
    <t>ADITI ENTERPRISES</t>
  </si>
  <si>
    <t>SMFG INDIA/2024/03/9151</t>
  </si>
  <si>
    <t>PROPERTY NO. 1/6688, OLD MUNICIPAL NO. 1157/8, GROUND FLOOR (WITHOUT ROOF RIGHTS), KHASRA NO. 378/1, VILLAGE - ULDHAN PUR, EAST ROHTAS NAGAR, SHAHDARA, DELHI</t>
  </si>
  <si>
    <t>APPROVED PLAN IS NOT PROVIDED. ROAD WIDENING WILL DONE FROM BOTH SIDE ABT 27. SQ. FT.</t>
  </si>
  <si>
    <t>SELF-OCCUPIED COMMERCIAL PROPERTY- OUTSIDE CITY LIMIT</t>
  </si>
  <si>
    <t>UDYAM-DL-07-0002840</t>
  </si>
  <si>
    <t>90007997801486</t>
  </si>
  <si>
    <t>F_7200205</t>
  </si>
  <si>
    <t>SAMAGR ENTERPRISES</t>
  </si>
  <si>
    <t>PORTION OF PROPERTY MUNICIPAL NO. 517/1, BUILT ON PART OF PLOT NO. 58-b, OUT OF KHASRA NO. 451/443, VILLAGE JHILMIL TAHIRPUR, SHAHDARA INDUSTRIAL AREA (DILSHAD GARDEN CITY WEST BLOCK) Illaqa shahdara, delhi</t>
  </si>
  <si>
    <t>LAND AREA IN SQ. YARD. APPROVED PLAN IS NOT PROVIDED</t>
  </si>
  <si>
    <t>SELF-OCCUPIED- INDUSTRIAL PROPERTY</t>
  </si>
  <si>
    <t>UDYAM-DL-05-0001961</t>
  </si>
  <si>
    <t>F_7198091</t>
  </si>
  <si>
    <t>RAM GASES</t>
  </si>
  <si>
    <t>CRUDE PETROLEUM AND NATURAL GAS</t>
  </si>
  <si>
    <t>NMA/SMFG/APRIL-009/2024</t>
  </si>
  <si>
    <t>PROPERTY KHEWAT NO. 199/186, KHATONI NO. 315, MUST. NO. 28, KILLA NO. 12, 26/2 &amp; KHEWAT NO. 200, KHATONI NO. 316, MUST NO. 28, KILLA NO. 13, WAKA, MAUJA NANGLA GUJRAN, FARIBADAD</t>
  </si>
  <si>
    <t>REJECT DUE TO LANDLOCK PROPERTY</t>
  </si>
  <si>
    <t>UDYAM-HR-03-0028972</t>
  </si>
  <si>
    <t>90091781176095</t>
  </si>
  <si>
    <t>F_6815100</t>
  </si>
  <si>
    <t>MOHD ISRAEL</t>
  </si>
  <si>
    <t>PLOT NO. 1- A OF KHASRA NO. 89 MIN, SITUATED AT FAIZAULLAGANJ WARD - FAIZAULLAGANJ, TEHSIL &amp; DISTRICT - LUCKNOW</t>
  </si>
  <si>
    <t>UDYAM-UP-50-0120748</t>
  </si>
  <si>
    <t>30053297359002</t>
  </si>
  <si>
    <t>F_7253810</t>
  </si>
  <si>
    <t>YOURS BATH GALLERY</t>
  </si>
  <si>
    <t>SANITARY PRODUCTS</t>
  </si>
  <si>
    <t>UDYAM-HR-03-0021035</t>
  </si>
  <si>
    <t>90064476951577</t>
  </si>
  <si>
    <t>F_5738122</t>
  </si>
  <si>
    <t>MANMEET SINGH</t>
  </si>
  <si>
    <t>HOUSE NO. 551-KA/0-472 MOHALLA - OM NAGAR BHILAWA, WARD - OM NAGAR, LUCKNOW</t>
  </si>
  <si>
    <t>UDYAM-UP-50-0076489</t>
  </si>
  <si>
    <t>50009534712986</t>
  </si>
  <si>
    <t>F_7389737</t>
  </si>
  <si>
    <t>SURINDER MOHAN GUPTA</t>
  </si>
  <si>
    <t>METALS</t>
  </si>
  <si>
    <t>NMA/SMFG/APRIL-004/2024</t>
  </si>
  <si>
    <t>PROPERTY NO. 24-A/2, OUT OF KHASRA NO. 22, OLD LAL DORA ABADI, VILLAGE CHAUKHANDI, NEW DELHI</t>
  </si>
  <si>
    <t>REJECTED. LAND AREA IN SQ. YARD. RATE TO BE VERIFY. CONVERSION &amp; APPROVED PLAN IS NOT PROVIDED</t>
  </si>
  <si>
    <t>UDYAM-DL-11-0024947</t>
  </si>
  <si>
    <t>20093478451099</t>
  </si>
  <si>
    <t>F_7404750</t>
  </si>
  <si>
    <t>M D ENTERPRISES</t>
  </si>
  <si>
    <t>PETROL AND GAS</t>
  </si>
  <si>
    <t>UDYAM-DL-04-0040559</t>
  </si>
  <si>
    <t>80020472099190</t>
  </si>
  <si>
    <t>F_4632867</t>
  </si>
  <si>
    <t>NISHI TIWARI</t>
  </si>
  <si>
    <t>2146_LUCKNOW_MICRO LAP</t>
  </si>
  <si>
    <t>PART OF KHASRA NO. 741, WARD KANAUSI THANA KRISHNA NAGAR, LUCKNOW</t>
  </si>
  <si>
    <t>UDYAM-UP-50-0042489</t>
  </si>
  <si>
    <t>10089051390718</t>
  </si>
  <si>
    <t>F_7433851</t>
  </si>
  <si>
    <t>MANOJ PRAJAPATI</t>
  </si>
  <si>
    <t>2145_MICRO LAP_UP_KAN_GTRD</t>
  </si>
  <si>
    <t>MKS/SMFG ICCL</t>
  </si>
  <si>
    <t>ER. M. K. SRIVASTAVA</t>
  </si>
  <si>
    <t>HOUSE NO. 121/604 BUILT ON PLOT NO. 380, BLOCK HNS, SCHEME - 1, HARIHAR NATH SHASTRI NAGAR KANPUR</t>
  </si>
  <si>
    <t>KANPUR</t>
  </si>
  <si>
    <t>UDYAM-UP-43-0077799</t>
  </si>
  <si>
    <t>30081262882339</t>
  </si>
  <si>
    <t>F_7397014</t>
  </si>
  <si>
    <t>AMARPAL SINGH</t>
  </si>
  <si>
    <t>HOUSE NO. 123/495 FAZALGANJ KANPUR (OLD) SITUATED AT FF AND SF PVT PLOT NO. 11, 12, 13, 14 AND 123/896 d (New) FAZALGANJ, DIST. KANPUR</t>
  </si>
  <si>
    <t>UDYAM-UP-43-0095969</t>
  </si>
  <si>
    <t>50028670761501</t>
  </si>
  <si>
    <t>F_7235458</t>
  </si>
  <si>
    <t>MOHD ANAS</t>
  </si>
  <si>
    <t>HOUSE NO. b/15 MIN SITUATED AT LIG BLOCK, B - 15 D/S ON GROUND FLOOR, SCHEME NO. 40, BARRA - 6, DISTT. KANPUR NAGAR</t>
  </si>
  <si>
    <t>UDYAM-UP-43-0073283</t>
  </si>
  <si>
    <t>50009598961337</t>
  </si>
  <si>
    <t>F_7079721</t>
  </si>
  <si>
    <t>HIMANSHU GUPTA</t>
  </si>
  <si>
    <t>HOUSE NO. 553, EWS, GF, D/S, YOJANA NAUBASTA, KANPUR</t>
  </si>
  <si>
    <t>UDYAM-UP-43-0013529</t>
  </si>
  <si>
    <t>50078815751549</t>
  </si>
  <si>
    <t>F_6824012</t>
  </si>
  <si>
    <t>KAMAL KUMAR SHARMA</t>
  </si>
  <si>
    <t>HOUSE NO. E - 380/876, BLOCK NO. 876, SCH./MOHALLA - RATANPUR, PANKI. KANPUR</t>
  </si>
  <si>
    <t>UDYAM-UP-43-0091400</t>
  </si>
  <si>
    <t>40071504350034</t>
  </si>
  <si>
    <t>F_6737772</t>
  </si>
  <si>
    <t>VIMLA HEMRAJ BHAKOLIA</t>
  </si>
  <si>
    <t>MKS/FICCL</t>
  </si>
  <si>
    <t>PREMISES SITUATED AT ARAZI NO. 159, MAJARA PIPAR KHERA AHATMALI HADAHA SHUKLAGANJ</t>
  </si>
  <si>
    <t>UNNAO</t>
  </si>
  <si>
    <t>UDYAM-UP-74-0007154</t>
  </si>
  <si>
    <t>10008763169332</t>
  </si>
  <si>
    <t>F_5767029</t>
  </si>
  <si>
    <t>HAROON AZIZ</t>
  </si>
  <si>
    <t>GLASS AND GLASS PRODUCTS</t>
  </si>
  <si>
    <t>2144_MICRO LAP_UP_AGRA_SRIVRIDHAVAN</t>
  </si>
  <si>
    <t>FULT/502/771R/2023</t>
  </si>
  <si>
    <t>AKUL ASSOCIATES</t>
  </si>
  <si>
    <t>PROPERTY BEARING NAGAR PALIKA NO. 25, MOHALLA KATRA PATHANAM, TEHSIL &amp; DIST. FIROZABAD</t>
  </si>
  <si>
    <t>10000/ SQ. M.</t>
  </si>
  <si>
    <t>ROAD ACCESS TO PROPERTY IS FROM NARROW GALI</t>
  </si>
  <si>
    <t>AGRA</t>
  </si>
  <si>
    <t>UDYAM-UP-27-0011820</t>
  </si>
  <si>
    <t>40043984155539</t>
  </si>
  <si>
    <t>F_7349034</t>
  </si>
  <si>
    <t>NEEDS READYMADE GARMENTS WHOLESALE</t>
  </si>
  <si>
    <t>2143_MICRO LAP_AP_HYD_BEGUMPET</t>
  </si>
  <si>
    <t>SRIKANTH</t>
  </si>
  <si>
    <t>PART OF HOUSE BEARING NO. 20-3-123/1/B, SITAUTED AT SHIPLIGUNJ, HYDERABAD</t>
  </si>
  <si>
    <t>HYDERABAD</t>
  </si>
  <si>
    <t>UDYAM-TS-02-0168954</t>
  </si>
  <si>
    <t>90032570392975</t>
  </si>
  <si>
    <t>F_7082144</t>
  </si>
  <si>
    <t>SHILPA DIGITAL PHOTO AND VIDEO GRAPHY</t>
  </si>
  <si>
    <t>PHOTOGRAPHIC EQUIPMENT AND ALLIED PRODUCTS</t>
  </si>
  <si>
    <t>SMFG INDIA CREDIT CO LTD (FORMERLY FICCL)</t>
  </si>
  <si>
    <t>SURVEY NO. 15, PREMISES NO. 1-2-85, SITUATED AT DOMALGUDA LOCALITY, GAGANMAHAL VILALGE, HIMAYATNAGAR MANDAL, HYDERABAD</t>
  </si>
  <si>
    <t>UDYAM-TS-02-0091975</t>
  </si>
  <si>
    <t>80070399524849</t>
  </si>
  <si>
    <t>F_7104821</t>
  </si>
  <si>
    <t>KRISHNA SHAKTI SALES</t>
  </si>
  <si>
    <t>EEPAC/SMFG/FEB/2024/72/PP/MB</t>
  </si>
  <si>
    <t>KHASRA NO. 598, SITUATED WITHIN ABADI OF LAL DORA, VILLAGE DEVLIM TEHSIL MEHRAULI, NEW DELHI</t>
  </si>
  <si>
    <t>LAND AREA IN SQ. YARD. APPROVED PLAN IS NOT PROVIDED. B + G + 3</t>
  </si>
  <si>
    <t>UDYAM-DL-08-0025751</t>
  </si>
  <si>
    <t>80032359761469</t>
  </si>
  <si>
    <t>F_6415856</t>
  </si>
  <si>
    <t>JWALA LAKSHMI NARASIMHA SWAMY JEWELLERY WORKS</t>
  </si>
  <si>
    <t>UDYAM-TS-20-0036139</t>
  </si>
  <si>
    <t>90082355990538</t>
  </si>
  <si>
    <t>F_6411293</t>
  </si>
  <si>
    <t>TARUH ANCIENT FOOD PROCESSING UNIT</t>
  </si>
  <si>
    <t>LIG H. NO. 38, MUNICIPAL NO. 5 -3-90/38/ MEERPET VILLAGE, MOULALI HOUSING SCHEME, MOULALI HB COLONY, KAPRA MUNICIPALITY, RANGA REDDY DISTRICT</t>
  </si>
  <si>
    <t>12,600 / SQ. YARD</t>
  </si>
  <si>
    <t>UDYAM-TS-20-0046292</t>
  </si>
  <si>
    <t>90035020623906</t>
  </si>
  <si>
    <t>F_6836474</t>
  </si>
  <si>
    <t>MAHARASHTRA FOOD FLAVOURS</t>
  </si>
  <si>
    <t>HOTELS AND RESORTS</t>
  </si>
  <si>
    <t>1732_LAP RETAIL_MH_PUNE_YERWADA</t>
  </si>
  <si>
    <t>RH/2024/01/9407</t>
  </si>
  <si>
    <t>RED HAWK VALUER AND ADVISORS PVT. LTD.</t>
  </si>
  <si>
    <t>ENTIRE LAND AT GAT NO. 824, HISSA NO. 2, VILLAGE KHED SHIVAPUR - RAM NAGAR (BANDEWADI), TAL HAVELI, DIST PUNE</t>
  </si>
  <si>
    <t>PUNE</t>
  </si>
  <si>
    <t>PLOT PLUS CONSTRUCTION</t>
  </si>
  <si>
    <t>UDYAM-MH-26-0141054</t>
  </si>
  <si>
    <t>70016749242817</t>
  </si>
  <si>
    <t>F_7389013</t>
  </si>
  <si>
    <t>ARUN YALLAPPA DHOTRE</t>
  </si>
  <si>
    <t>CONTRACTORS</t>
  </si>
  <si>
    <t>1732_MASS LAP_MH_PUNE_YERWADA</t>
  </si>
  <si>
    <t>UDYAM-MH-26-0039893</t>
  </si>
  <si>
    <t>90039647488951</t>
  </si>
  <si>
    <t>F_7426130</t>
  </si>
  <si>
    <t>SHREE LAXMI CATERING SERVISES</t>
  </si>
  <si>
    <t>V. PCPL.PUNE.SMFG.0624.03</t>
  </si>
  <si>
    <t>PATWARDHAN CONSULTANTS PVT. LTD.</t>
  </si>
  <si>
    <t>SHOP NO. 004, GROUND FLOOR, SAFFRON MEGAPOLIS, PLOT NO. R - 1/1/A,R-1/1/C/C, R-1/2,R-1/3, HINJEWADI, PUNE</t>
  </si>
  <si>
    <t>11211 / SQ. FT.</t>
  </si>
  <si>
    <t>UDYAM-MH-26-0473233</t>
  </si>
  <si>
    <t>90005842843850</t>
  </si>
  <si>
    <t>F_5475994</t>
  </si>
  <si>
    <t>RATNA RESTAURANT</t>
  </si>
  <si>
    <t>1733_LAP RETAIL_AP_HYD_BEGUMPET</t>
  </si>
  <si>
    <t>SRA/FI/2022-23</t>
  </si>
  <si>
    <t>SRIRAM ASSOCIATES</t>
  </si>
  <si>
    <t>Portion of Ground Floor and entire First Floor, PTIN no. KUG06Z0072, Sai Ratna Complex, Plot no. B-1, SY no. 321/1/A (Part), Main Road, Kushaiguda, ECIL Cross Roads, under ward no. 1, Block no.1, Kapra Circle and Mandal, Medchal-Malkajgiri District</t>
  </si>
  <si>
    <t>APPROVED PLAN IS REQUIRED COMPULSORY FOR ACCEPTING THIS CASE</t>
  </si>
  <si>
    <t>UDYAM-TS-20-0024594</t>
  </si>
  <si>
    <t>70084868740711</t>
  </si>
  <si>
    <t>F_6836760</t>
  </si>
  <si>
    <t>SHUBHAVADANA PACKAGING</t>
  </si>
  <si>
    <t>1733_MASS LAP_AP_HYD_BEGUMPET</t>
  </si>
  <si>
    <t>UDYAM-ts-02-0114847</t>
  </si>
  <si>
    <t>70020376444150</t>
  </si>
  <si>
    <t>F_6891367</t>
  </si>
  <si>
    <t>TITAN STEELS</t>
  </si>
  <si>
    <t>STEEL PIG IRON SPONGE IRON</t>
  </si>
  <si>
    <t>UDYAM-TS-02-0090806</t>
  </si>
  <si>
    <t>80084118305691</t>
  </si>
  <si>
    <t>F_7077861</t>
  </si>
  <si>
    <t>SHIVANI PLY AND HARDWARE</t>
  </si>
  <si>
    <t>PLYWOOD AND LAMINATES</t>
  </si>
  <si>
    <t>UDYAM-TS-02-0156748</t>
  </si>
  <si>
    <t>90064386154323</t>
  </si>
  <si>
    <t>F_7302754</t>
  </si>
  <si>
    <t>PURAN MAL CHOUDHARY</t>
  </si>
  <si>
    <t>2140_MICRO LAP_RAJ_UDP_MAINRD</t>
  </si>
  <si>
    <t>PATTA NO. 04, ARAJI NO. 6338/2283, VILLAGE &amp; GPP KHERODA, PANCHAYAT SAMITI BHINDAR, DISTRICT - UDAIPUR</t>
  </si>
  <si>
    <t>UDAIPUR</t>
  </si>
  <si>
    <t>UDYAM-RJ-33-0015657</t>
  </si>
  <si>
    <t>30050553520014</t>
  </si>
  <si>
    <t>F_4598916</t>
  </si>
  <si>
    <t>MADAN LAL</t>
  </si>
  <si>
    <t>2139_JODHPUR_MICRO LAP</t>
  </si>
  <si>
    <t>MANGLAM ENGINEERS</t>
  </si>
  <si>
    <t>PLOT NO. 14, KH. NO. 59/1, GRAM NADARI, TH &amp; DIST JODHPUR</t>
  </si>
  <si>
    <t>JODHPUR</t>
  </si>
  <si>
    <t>UDYAM-RJ-22-0039401</t>
  </si>
  <si>
    <t>20067922168369</t>
  </si>
  <si>
    <t>F_7272229</t>
  </si>
  <si>
    <t>SODAN PRAJAPAT</t>
  </si>
  <si>
    <t>ARTISAN</t>
  </si>
  <si>
    <t>2138_MICRO LAP_RAJ_JPR_TONK ROAD</t>
  </si>
  <si>
    <t>PMC/VAL/2024/MAY/SMFG/17</t>
  </si>
  <si>
    <t>POINTMARK CONSULTANTS</t>
  </si>
  <si>
    <t>PATTA NO. 13, PRAJAPAT COLONY, VILLAGE - GAJSINGHPURA, HEERAPURA, AJMER ROAD, JAIPUR</t>
  </si>
  <si>
    <t>720.83 / SQ. FT.</t>
  </si>
  <si>
    <t>JAIPUR</t>
  </si>
  <si>
    <t>UDYAM-RJ-17-0074114</t>
  </si>
  <si>
    <t>20056885336046</t>
  </si>
  <si>
    <t>F_7288682</t>
  </si>
  <si>
    <t>REVAT SINGH BALODA</t>
  </si>
  <si>
    <t>LA/SMFG INDIA CREDIT CO. LTD/2024 - 25</t>
  </si>
  <si>
    <t>ER. ARVIND KUMAR AGARWAL</t>
  </si>
  <si>
    <t>SHOP NO. S - 61, S - 62, S - 63, S - 64, S - 65, SCHEME SHREE TIRUPATI MARKET, KHASRA NO. 4880/4718, VILLAGE - KALADERA, TEHSIL CHOMU, JAIPUR</t>
  </si>
  <si>
    <t>UDYAM-RJ-17-0331080</t>
  </si>
  <si>
    <t>50036283061430</t>
  </si>
  <si>
    <t>F_7157964</t>
  </si>
  <si>
    <t>SURESH KUMAR PRAJAPAT</t>
  </si>
  <si>
    <t>UDYAM-RJ-17-0036353</t>
  </si>
  <si>
    <t>50031651396180</t>
  </si>
  <si>
    <t>F_7166931</t>
  </si>
  <si>
    <t>RAKESH KUMAR SAINI</t>
  </si>
  <si>
    <t>UDYAM-rj-17-0003266</t>
  </si>
  <si>
    <t>40055907763511</t>
  </si>
  <si>
    <t>F_7203331</t>
  </si>
  <si>
    <t>PRAHALAD MEENA</t>
  </si>
  <si>
    <t>BAGRU</t>
  </si>
  <si>
    <t>UDYAM-RJ-17-0369908</t>
  </si>
  <si>
    <t>10066399064964</t>
  </si>
  <si>
    <t>F_7097316</t>
  </si>
  <si>
    <t>PRAMOD KUMAR SHARMA</t>
  </si>
  <si>
    <t>UDYAM-RJ-17-0297878</t>
  </si>
  <si>
    <t>30031396531689</t>
  </si>
  <si>
    <t>F_7097268</t>
  </si>
  <si>
    <t>MUSHTAQ AHMED</t>
  </si>
  <si>
    <t>UDYAM-RJ-17-0077354</t>
  </si>
  <si>
    <t>20065273550025</t>
  </si>
  <si>
    <t>F_7059501</t>
  </si>
  <si>
    <t>ADINATH TRADERS</t>
  </si>
  <si>
    <t>UDYAM-RJ-17-0086451</t>
  </si>
  <si>
    <t>70099202334870</t>
  </si>
  <si>
    <t>F_7045299</t>
  </si>
  <si>
    <t>ANIL KUMAR SAINI</t>
  </si>
  <si>
    <t>UDYAM-RJ-17-0356693</t>
  </si>
  <si>
    <t>50080738008684</t>
  </si>
  <si>
    <t>F_6877147</t>
  </si>
  <si>
    <t>LAXMAN SAINI</t>
  </si>
  <si>
    <t>UDYAM-RJ-17-0096362</t>
  </si>
  <si>
    <t>10097384093928</t>
  </si>
  <si>
    <t>F_6847218</t>
  </si>
  <si>
    <t>PREM KUMAR</t>
  </si>
  <si>
    <t>UDYAM-RJ-17-0336635</t>
  </si>
  <si>
    <t>10012147988812</t>
  </si>
  <si>
    <t>F_6783518</t>
  </si>
  <si>
    <t>RAHUL SONI</t>
  </si>
  <si>
    <t>UDYAM-rj-17-0326881</t>
  </si>
  <si>
    <t>50031766990765</t>
  </si>
  <si>
    <t>F_6739392</t>
  </si>
  <si>
    <t>LADI DEVI</t>
  </si>
  <si>
    <t>UDYAM-RJ-17-0275729</t>
  </si>
  <si>
    <t>10010554720770</t>
  </si>
  <si>
    <t>F_6469437</t>
  </si>
  <si>
    <t>SAEED KHAN</t>
  </si>
  <si>
    <t>UDYAM-RJ-17-0136888</t>
  </si>
  <si>
    <t>20066781792658</t>
  </si>
  <si>
    <t>F_6286596</t>
  </si>
  <si>
    <t>AMARCHAND CHITHARMAL</t>
  </si>
  <si>
    <t>UDYAM-rj-17-0283861</t>
  </si>
  <si>
    <t>70073781369238</t>
  </si>
  <si>
    <t>F_6277422</t>
  </si>
  <si>
    <t>MADAN LAL VIJAYVARGIA</t>
  </si>
  <si>
    <t>UDYAM-RJ-17-0293905</t>
  </si>
  <si>
    <t>20043490649631</t>
  </si>
  <si>
    <t>F_6268606</t>
  </si>
  <si>
    <t>HEMPAL GURJAR</t>
  </si>
  <si>
    <t>DDMO</t>
  </si>
  <si>
    <t>UDYAM-rj-17-0287668</t>
  </si>
  <si>
    <t>60011690510299</t>
  </si>
  <si>
    <t>F_6172201</t>
  </si>
  <si>
    <t>KARAN ARJUN FRUIT COMPANY</t>
  </si>
  <si>
    <t>UDYAM-RJ-17-0069135</t>
  </si>
  <si>
    <t>80033683411713</t>
  </si>
  <si>
    <t>F_6105472</t>
  </si>
  <si>
    <t>DINKAR MEHTA</t>
  </si>
  <si>
    <t>UDYAM-RJ-17-0266068</t>
  </si>
  <si>
    <t>40036731705066</t>
  </si>
  <si>
    <t>F_6099558</t>
  </si>
  <si>
    <t>ABDUL RAZAK</t>
  </si>
  <si>
    <t>UDYAM-RJ-17-0269957</t>
  </si>
  <si>
    <t>20036216796293</t>
  </si>
  <si>
    <t>F_6082357</t>
  </si>
  <si>
    <t>SHREE SHYAM ENTERPRISES</t>
  </si>
  <si>
    <t>UDYAM-RJ-17-0230459</t>
  </si>
  <si>
    <t>90036536006989</t>
  </si>
  <si>
    <t>F_6020303</t>
  </si>
  <si>
    <t>GANESH CHOUDHARY</t>
  </si>
  <si>
    <t>UDYAM-rj-17-0078960</t>
  </si>
  <si>
    <t>10088415472922</t>
  </si>
  <si>
    <t>F_5953624</t>
  </si>
  <si>
    <t>SURESH PRATAP SINGH</t>
  </si>
  <si>
    <t>UDYAM-RJ-17-0242969</t>
  </si>
  <si>
    <t>10019946837644</t>
  </si>
  <si>
    <t>F_5820551</t>
  </si>
  <si>
    <t>UDYAM-RJ-17-0234580</t>
  </si>
  <si>
    <t>30023744161080</t>
  </si>
  <si>
    <t>F_5840854</t>
  </si>
  <si>
    <t>ARUN KUMAR BHAGAT</t>
  </si>
  <si>
    <t>UDYAM-RJ-17-0223926</t>
  </si>
  <si>
    <t>40070257019426</t>
  </si>
  <si>
    <t>F_5741089</t>
  </si>
  <si>
    <t>RAJENDER KUMAR KUMAWAT</t>
  </si>
  <si>
    <t>CHOMU</t>
  </si>
  <si>
    <t>UDYAM-RJ-17-0065882</t>
  </si>
  <si>
    <t>40064485855534</t>
  </si>
  <si>
    <t>F_4887838</t>
  </si>
  <si>
    <t>INDRA RAMSWARUP</t>
  </si>
  <si>
    <t>UDYAM-RJ-17-0160685</t>
  </si>
  <si>
    <t>10003927911990</t>
  </si>
  <si>
    <t>F_4849677</t>
  </si>
  <si>
    <t>ANIL KUMAR LADHA</t>
  </si>
  <si>
    <t>COMMERCIAL</t>
  </si>
  <si>
    <t>UDYAM-RJ-17-0156671</t>
  </si>
  <si>
    <t>40082026132272</t>
  </si>
  <si>
    <t>F_4779613</t>
  </si>
  <si>
    <t>SAMAR GROUP OF INDUSTRIES</t>
  </si>
  <si>
    <t>UDYAM-RJ-17-0094943</t>
  </si>
  <si>
    <t>90083613383339</t>
  </si>
  <si>
    <t>F_4598660</t>
  </si>
  <si>
    <t>RAJDEEP AND SONS</t>
  </si>
  <si>
    <t>2138_JAIPUR_MICRO LAP</t>
  </si>
  <si>
    <t>UDYAM-RJ-17-0064015</t>
  </si>
  <si>
    <t>70044678766008</t>
  </si>
  <si>
    <t>F_6928377</t>
  </si>
  <si>
    <t>BALRAM GURDEV CHAND</t>
  </si>
  <si>
    <t>2137_MICRO LAP_PUN_LDN_CHANDIGARHRD</t>
  </si>
  <si>
    <t>LUDHIANA</t>
  </si>
  <si>
    <t>UDYAM-pb-12-0134129</t>
  </si>
  <si>
    <t>20073343209897</t>
  </si>
  <si>
    <t>F_6109833</t>
  </si>
  <si>
    <t>NABI HASAN</t>
  </si>
  <si>
    <t>UDYAM-PB-12-0120502</t>
  </si>
  <si>
    <t>10015146354238</t>
  </si>
  <si>
    <t>F_5896016</t>
  </si>
  <si>
    <t>GURPIYAR SINGH</t>
  </si>
  <si>
    <t>TEXTILE WEAVING KNITTING AND PROCESSING</t>
  </si>
  <si>
    <t>UDYAM-pb-12-0100244</t>
  </si>
  <si>
    <t>50060560750329</t>
  </si>
  <si>
    <t>F_5602751</t>
  </si>
  <si>
    <t>GOVINDER SINGH</t>
  </si>
  <si>
    <t>UDYAM-PB-12-0075388</t>
  </si>
  <si>
    <t>10094249288627</t>
  </si>
  <si>
    <t>F_7518039</t>
  </si>
  <si>
    <t>BALJIT MALRA</t>
  </si>
  <si>
    <t>UDYAM-pb-12-0139756</t>
  </si>
  <si>
    <t>40086451616335</t>
  </si>
  <si>
    <t>F_7510835</t>
  </si>
  <si>
    <t>SUNIL KUMAR GHAI</t>
  </si>
  <si>
    <t>UDYAM-pb-12-0185011</t>
  </si>
  <si>
    <t>10065646155086</t>
  </si>
  <si>
    <t>F_7403724</t>
  </si>
  <si>
    <t>UVAIS KHAN</t>
  </si>
  <si>
    <t>UDYAM-pb-12-0079486</t>
  </si>
  <si>
    <t>60029559487721</t>
  </si>
  <si>
    <t>F_7379927</t>
  </si>
  <si>
    <t>HARDEEP SINGH</t>
  </si>
  <si>
    <t>UDYAM-pb-12-0182365</t>
  </si>
  <si>
    <t>30097794579572</t>
  </si>
  <si>
    <t>F_7369633</t>
  </si>
  <si>
    <t>TEJINDER SINGH</t>
  </si>
  <si>
    <t>UDYAM-pb-12-0184673</t>
  </si>
  <si>
    <t>30013463238257</t>
  </si>
  <si>
    <t>F_7267837</t>
  </si>
  <si>
    <t>SUSHIL KUMAR GUPTA</t>
  </si>
  <si>
    <t>UDYAM-pb-12-0180107</t>
  </si>
  <si>
    <t>10032687719828</t>
  </si>
  <si>
    <t>F_7257567</t>
  </si>
  <si>
    <t>RAMAN KUMAR</t>
  </si>
  <si>
    <t>UDYAM-pb-12-0174312</t>
  </si>
  <si>
    <t>30033113274776</t>
  </si>
  <si>
    <t>F_7263016</t>
  </si>
  <si>
    <t>RAKESH JAIN</t>
  </si>
  <si>
    <t>UDYAM-pb-12-0077220</t>
  </si>
  <si>
    <t>30066221131226</t>
  </si>
  <si>
    <t>F_7261660</t>
  </si>
  <si>
    <t>AVTAR SINGH</t>
  </si>
  <si>
    <t>UDYAM-pb-12-0065668</t>
  </si>
  <si>
    <t>20015258491877</t>
  </si>
  <si>
    <t>F_7033732</t>
  </si>
  <si>
    <t>PARDEEP KUMAR</t>
  </si>
  <si>
    <t>UDYAM-pb-12-0023722</t>
  </si>
  <si>
    <t>50011323671925</t>
  </si>
  <si>
    <t>F_7052235</t>
  </si>
  <si>
    <t>JASWINDER SINGH</t>
  </si>
  <si>
    <t>UDYAM-pb-12-0160303</t>
  </si>
  <si>
    <t>60051876383592</t>
  </si>
  <si>
    <t>F_7046510</t>
  </si>
  <si>
    <t>DALIP KUMAR PATEL</t>
  </si>
  <si>
    <t>UDYAM-pb-12-0086707</t>
  </si>
  <si>
    <t>40032681051762</t>
  </si>
  <si>
    <t>F_7070193</t>
  </si>
  <si>
    <t>MANGAL SINGH SIDHU</t>
  </si>
  <si>
    <t>UDYAM-pb-12-0159399</t>
  </si>
  <si>
    <t>10014366873020</t>
  </si>
  <si>
    <t>F_7065617</t>
  </si>
  <si>
    <t>KAMAL BAJAJ</t>
  </si>
  <si>
    <t>UDYAM-pb-12-0167858</t>
  </si>
  <si>
    <t>20012393758150</t>
  </si>
  <si>
    <t>F_7004915</t>
  </si>
  <si>
    <t>INDERJIT KAUR</t>
  </si>
  <si>
    <t>REAL ESTATE</t>
  </si>
  <si>
    <t>FEROZEPUR</t>
  </si>
  <si>
    <t>UDYAM-pb-14-0028099</t>
  </si>
  <si>
    <t>20037695099521</t>
  </si>
  <si>
    <t>F_6825362</t>
  </si>
  <si>
    <t>SATISH KUMAR</t>
  </si>
  <si>
    <t>UDYAM-pb-12-0018301</t>
  </si>
  <si>
    <t>20074209609500</t>
  </si>
  <si>
    <t>F_6807648</t>
  </si>
  <si>
    <t>RAJIV KUMAR ARORA</t>
  </si>
  <si>
    <t>UDYAM-PB-12-0157498</t>
  </si>
  <si>
    <t>10050040666839</t>
  </si>
  <si>
    <t>F_6729115</t>
  </si>
  <si>
    <t>MUHAMAD HAFIJ</t>
  </si>
  <si>
    <t>SANGRUR</t>
  </si>
  <si>
    <t>UDYAM-PB-19-0000094</t>
  </si>
  <si>
    <t>30099064722119</t>
  </si>
  <si>
    <t>F_6710060</t>
  </si>
  <si>
    <t>KESHAV PARSAD</t>
  </si>
  <si>
    <t>UDYAM-PB-12-0106325</t>
  </si>
  <si>
    <t>30030259999211</t>
  </si>
  <si>
    <t>F_6484611</t>
  </si>
  <si>
    <t>SHUKANTLA RANI</t>
  </si>
  <si>
    <t>BICYCLES AND ACCESSORIES</t>
  </si>
  <si>
    <t>UDYAM-PB-12-0033081</t>
  </si>
  <si>
    <t>10028906118683</t>
  </si>
  <si>
    <t>F_6012926</t>
  </si>
  <si>
    <t>JAI PARKASH</t>
  </si>
  <si>
    <t>UDYAM-PB-12-0090354</t>
  </si>
  <si>
    <t>20085391764693</t>
  </si>
  <si>
    <t>F_5840792</t>
  </si>
  <si>
    <t>LAKHAVINDRA SINGH</t>
  </si>
  <si>
    <t>UDYAM-PB-12-0105397</t>
  </si>
  <si>
    <t>30090518815291</t>
  </si>
  <si>
    <t>F_5821043</t>
  </si>
  <si>
    <t>KULDEEP SINGH</t>
  </si>
  <si>
    <t>MOGA</t>
  </si>
  <si>
    <t>UDYAM-PB-14-0015937</t>
  </si>
  <si>
    <t>60056419614873</t>
  </si>
  <si>
    <t>F_5799694</t>
  </si>
  <si>
    <t>MANJEET SINGH</t>
  </si>
  <si>
    <t>UDYAM-PB-12-0100603</t>
  </si>
  <si>
    <t>50044220389963</t>
  </si>
  <si>
    <t>F_5733578</t>
  </si>
  <si>
    <t>LIPI SINHA</t>
  </si>
  <si>
    <t>UDYAM-pb-12-0013270</t>
  </si>
  <si>
    <t>40040038386609</t>
  </si>
  <si>
    <t>F_5593500</t>
  </si>
  <si>
    <t>SURINDERPAL SINGH</t>
  </si>
  <si>
    <t>UDYAM-PB-12-0089374</t>
  </si>
  <si>
    <t>60050083361556</t>
  </si>
  <si>
    <t>F_5583204</t>
  </si>
  <si>
    <t>KESHAV PARVESH KUMAR</t>
  </si>
  <si>
    <t>UDYAM-PB-12-0064624</t>
  </si>
  <si>
    <t>50085624865040</t>
  </si>
  <si>
    <t>F_7321889</t>
  </si>
  <si>
    <t>KEMPEGOWDA  ENTERPRISES</t>
  </si>
  <si>
    <t>OIL AND GAS ALLIED</t>
  </si>
  <si>
    <t>1734_MASS LAP_KRN_BANGALORE_JAYANAGAR</t>
  </si>
  <si>
    <t>BANGALORE</t>
  </si>
  <si>
    <t>UDYAM-KR-02-0013159</t>
  </si>
  <si>
    <t>80035073049485</t>
  </si>
  <si>
    <t>F_5078471</t>
  </si>
  <si>
    <t>INDERJIT SINGH</t>
  </si>
  <si>
    <t>ENGINEERING WORK</t>
  </si>
  <si>
    <t>UDYAM-PB-10-0035017</t>
  </si>
  <si>
    <t>60079842424129</t>
  </si>
  <si>
    <t>F_7429185</t>
  </si>
  <si>
    <t>VIPAN ARORA</t>
  </si>
  <si>
    <t>2136_MICRO LAP_PUN_JAL_LADOWALIRD</t>
  </si>
  <si>
    <t>UDYAM-pb-10-0067222</t>
  </si>
  <si>
    <t>10040788497172</t>
  </si>
  <si>
    <t>F_7429325</t>
  </si>
  <si>
    <t>RAMANDEEP SINGH</t>
  </si>
  <si>
    <t>ART AND ENTERTAINMENT ACTIVITIES</t>
  </si>
  <si>
    <t>HOSHIARPUR</t>
  </si>
  <si>
    <t>UDYAM-pb-09-0022268</t>
  </si>
  <si>
    <t>60045526969488</t>
  </si>
  <si>
    <t>F_7423919</t>
  </si>
  <si>
    <t>UDAI BHANU SINGH</t>
  </si>
  <si>
    <t>UDYAM-PB-10-0094082</t>
  </si>
  <si>
    <t>30009935964198</t>
  </si>
  <si>
    <t>F_6814308</t>
  </si>
  <si>
    <t>DHARAM PAL</t>
  </si>
  <si>
    <t>KAPURTHALA</t>
  </si>
  <si>
    <t>UDYAM-PB-11-0025257</t>
  </si>
  <si>
    <t>30040548025231</t>
  </si>
  <si>
    <t>F_5738528</t>
  </si>
  <si>
    <t>MEENU PUAR</t>
  </si>
  <si>
    <t>UDYAM-pb-11-0014223</t>
  </si>
  <si>
    <t>20022738658253</t>
  </si>
  <si>
    <t>F_5621469</t>
  </si>
  <si>
    <t>JASPAL MASIH</t>
  </si>
  <si>
    <t>UDYAM-PB-10-0047876</t>
  </si>
  <si>
    <t>10052693259355</t>
  </si>
  <si>
    <t>F_6915086</t>
  </si>
  <si>
    <t>CHANDIGARH</t>
  </si>
  <si>
    <t>2135_MICRO LAP_CDG_MADHYAMARG</t>
  </si>
  <si>
    <t>UDYAM-PB-20-0063039</t>
  </si>
  <si>
    <t>20044250789512</t>
  </si>
  <si>
    <t>F_4585430</t>
  </si>
  <si>
    <t>RADHE SHYAM</t>
  </si>
  <si>
    <t>SALARIED</t>
  </si>
  <si>
    <t>GOVT</t>
  </si>
  <si>
    <t>2135_CHANDIGARH_MICRO LAP</t>
  </si>
  <si>
    <t>ASSET ACQUISITION</t>
  </si>
  <si>
    <t>UDYAM-PB-20-0019201</t>
  </si>
  <si>
    <t>10062974080281</t>
  </si>
  <si>
    <t>F_7421846</t>
  </si>
  <si>
    <t>UDYAM-PB-20-0058842</t>
  </si>
  <si>
    <t>10089431198066</t>
  </si>
  <si>
    <t>F_7392941</t>
  </si>
  <si>
    <t>GAUTAM JAIN</t>
  </si>
  <si>
    <t>UDYAM-pb-20-0075398</t>
  </si>
  <si>
    <t>20006807217633</t>
  </si>
  <si>
    <t>F_7395378</t>
  </si>
  <si>
    <t>AJIT KUMAR CHAUDHARY</t>
  </si>
  <si>
    <t>TRANSPORT VEHICLES AND EQUIPMENTS</t>
  </si>
  <si>
    <t>DERA BASSI</t>
  </si>
  <si>
    <t>UDYAM-pb-20-0003979</t>
  </si>
  <si>
    <t>30025277158495</t>
  </si>
  <si>
    <t>F_7238699</t>
  </si>
  <si>
    <t>RAENKEET KHAIRA</t>
  </si>
  <si>
    <t>UDYAM-pb-20-0071252</t>
  </si>
  <si>
    <t>50030351624985</t>
  </si>
  <si>
    <t>F_7194754</t>
  </si>
  <si>
    <t>ANUP SHARMA</t>
  </si>
  <si>
    <t>PANCHKULA</t>
  </si>
  <si>
    <t>UDYAM-HR-13-0011944</t>
  </si>
  <si>
    <t>40043599774625</t>
  </si>
  <si>
    <t>F_7192844</t>
  </si>
  <si>
    <t>LAKHBIR SINGH</t>
  </si>
  <si>
    <t>ROPAR</t>
  </si>
  <si>
    <t>UDYAM-PB-21-0016269</t>
  </si>
  <si>
    <t>10071677316187</t>
  </si>
  <si>
    <t>F_7089566</t>
  </si>
  <si>
    <t>HARMOHINDER SINGH</t>
  </si>
  <si>
    <t>UDYAM-PB-20-0068607</t>
  </si>
  <si>
    <t>40077495713585</t>
  </si>
  <si>
    <t>F_6828867</t>
  </si>
  <si>
    <t>SATINDER SINGH</t>
  </si>
  <si>
    <t>DDMS</t>
  </si>
  <si>
    <t>UDYAM-CH-01-0023754</t>
  </si>
  <si>
    <t>F_6802689</t>
  </si>
  <si>
    <t>HAZI MOHD RAHMATULLA</t>
  </si>
  <si>
    <t>NAYA GAON</t>
  </si>
  <si>
    <t>UDYAM-CH-01-0032704</t>
  </si>
  <si>
    <t>40069419641895</t>
  </si>
  <si>
    <t>F_6823105</t>
  </si>
  <si>
    <t>USHA SHARMA</t>
  </si>
  <si>
    <t>BALTANA</t>
  </si>
  <si>
    <t>UDYAM-HP-11-0018009</t>
  </si>
  <si>
    <t>60096704255703</t>
  </si>
  <si>
    <t>F_6486004</t>
  </si>
  <si>
    <t>AMRITVEER SINGH</t>
  </si>
  <si>
    <t>FATEHGARH SAHIB</t>
  </si>
  <si>
    <t>UDYAM-PB-05-0011275</t>
  </si>
  <si>
    <t>10032100954951</t>
  </si>
  <si>
    <t>F_6193186</t>
  </si>
  <si>
    <t>RANJIT SINGH</t>
  </si>
  <si>
    <t>UDYAM-PB-20-0050690</t>
  </si>
  <si>
    <t>40050248366008</t>
  </si>
  <si>
    <t>F_5773684</t>
  </si>
  <si>
    <t>VAKEEL CHAND</t>
  </si>
  <si>
    <t>UDYAM-PB-20-0014850</t>
  </si>
  <si>
    <t>30081976694421</t>
  </si>
  <si>
    <t>F_5758453</t>
  </si>
  <si>
    <t>RAHEESH AHMAD</t>
  </si>
  <si>
    <t>UDYAM-PB-20-0038345</t>
  </si>
  <si>
    <t>40050609977636</t>
  </si>
  <si>
    <t>F_5616151</t>
  </si>
  <si>
    <t>RAM CHANDER GUPTA</t>
  </si>
  <si>
    <t>UDYAM-PB-00-0035504</t>
  </si>
  <si>
    <t>50034651488630</t>
  </si>
  <si>
    <t>F_5597946</t>
  </si>
  <si>
    <t>DAVINDER KUMAR</t>
  </si>
  <si>
    <t>RAJPURA</t>
  </si>
  <si>
    <t>UDYAM-PB-70-0013291</t>
  </si>
  <si>
    <t>30013047349085</t>
  </si>
  <si>
    <t>F_5506413</t>
  </si>
  <si>
    <t>AMIT KUMAR</t>
  </si>
  <si>
    <t>UDYAM-HR-13-0011898</t>
  </si>
  <si>
    <t>60099826135397</t>
  </si>
  <si>
    <t>F_7377492</t>
  </si>
  <si>
    <t>KARTIK SRINIWASAN PANDIDHAR</t>
  </si>
  <si>
    <t>PARLOUR SPA AND SALOON</t>
  </si>
  <si>
    <t>2132_MICRO LAP_MH_BOM_ANDHERI</t>
  </si>
  <si>
    <t>UDYAM-mh-18-0348234</t>
  </si>
  <si>
    <t>20033733669846</t>
  </si>
  <si>
    <t>F_7002314</t>
  </si>
  <si>
    <t>PINKESH HANUMAN PATIL</t>
  </si>
  <si>
    <t>UDYAM-MH-33-0424781</t>
  </si>
  <si>
    <t>20010295635274</t>
  </si>
  <si>
    <t>F_7338176</t>
  </si>
  <si>
    <t>MOHAMMAD TAUSEEF SHAIKH</t>
  </si>
  <si>
    <t>MEDIA MOVIES AND ENTERTAINMENT</t>
  </si>
  <si>
    <t>UDYAM-MH-18-0233893</t>
  </si>
  <si>
    <t>20024222661377</t>
  </si>
  <si>
    <t>F_7307369</t>
  </si>
  <si>
    <t>DHANASHRI PRAKASH SAWANT</t>
  </si>
  <si>
    <t>UDYAM-mh-18-0264615</t>
  </si>
  <si>
    <t>60021401105557</t>
  </si>
  <si>
    <t>F_7201212</t>
  </si>
  <si>
    <t>PAYAL PAN BHANDAR</t>
  </si>
  <si>
    <t>1735_MASS LAP_RAJ_JPR_TONK ROAD</t>
  </si>
  <si>
    <t>UDYAM-RJ-17-0147640</t>
  </si>
  <si>
    <t>F_6118532</t>
  </si>
  <si>
    <t>CHANDRESH PRADEEP TIWARI</t>
  </si>
  <si>
    <t>UDYAM-mh-33-0183486</t>
  </si>
  <si>
    <t>40065665900303</t>
  </si>
  <si>
    <t>F_4970181</t>
  </si>
  <si>
    <t>DEMAN ENGINEERS</t>
  </si>
  <si>
    <t>UDYAM-MH-18-0127872</t>
  </si>
  <si>
    <t>F_7385944</t>
  </si>
  <si>
    <t>HOSTEL K 3</t>
  </si>
  <si>
    <t>RENTING AND LEASING SERVICES WITHOUT OPERATOR</t>
  </si>
  <si>
    <t>2131_MICRO LAP_ MP_IDR_CHAPPAN DUKAN AREA</t>
  </si>
  <si>
    <t>INDORE</t>
  </si>
  <si>
    <t>UDYAM-MP-23-0151070</t>
  </si>
  <si>
    <t>70092425832979</t>
  </si>
  <si>
    <t>F_7106504</t>
  </si>
  <si>
    <t>SHIV KRIPA ENTERPRISES</t>
  </si>
  <si>
    <t>UDYAM-MP-23-0018495</t>
  </si>
  <si>
    <t>70056481435398</t>
  </si>
  <si>
    <t>F_7049017</t>
  </si>
  <si>
    <t>JYOTILING  RATNARUDHRAX   KENDRA</t>
  </si>
  <si>
    <t>UDYAM-MP-27-0007540</t>
  </si>
  <si>
    <t>90003110084905</t>
  </si>
  <si>
    <t>F_7106713</t>
  </si>
  <si>
    <t>WINTECH AGRO CHEMICALS</t>
  </si>
  <si>
    <t>UDYAM-MP-23-0011443</t>
  </si>
  <si>
    <t>80008536348883</t>
  </si>
  <si>
    <t>F_7381328</t>
  </si>
  <si>
    <t>HOME GROWN ENTERPRISE</t>
  </si>
  <si>
    <t>UDYAM-mp-23-0139373</t>
  </si>
  <si>
    <t>90080320837728</t>
  </si>
  <si>
    <t>F_6013113</t>
  </si>
  <si>
    <t>MAA BHAGWATI DOODH AND KHALI BHANDAR</t>
  </si>
  <si>
    <t>SANWER</t>
  </si>
  <si>
    <t>RESI-PLOT</t>
  </si>
  <si>
    <t>UDYAM-MP-23-0091834</t>
  </si>
  <si>
    <t>80004591085004</t>
  </si>
  <si>
    <t>F_6069001</t>
  </si>
  <si>
    <t>SAKLECHA MEDICAL STORES</t>
  </si>
  <si>
    <t>MEDICAL AND OPTICAL INSTRUMENT</t>
  </si>
  <si>
    <t>UDYAM-MP-23-0070560</t>
  </si>
  <si>
    <t>90029094432651</t>
  </si>
  <si>
    <t>F_5704192</t>
  </si>
  <si>
    <t>BALAJI KRISHI SEWA KENDRA</t>
  </si>
  <si>
    <t>UDYAM-MP-17-0004412</t>
  </si>
  <si>
    <t>F_4339283</t>
  </si>
  <si>
    <t>ARSH POWDER COATING</t>
  </si>
  <si>
    <t>2131_INDORE_MICRO LAP</t>
  </si>
  <si>
    <t>UDYAM-MP-23-0036691</t>
  </si>
  <si>
    <t>70047330703642</t>
  </si>
  <si>
    <t>F_6803653</t>
  </si>
  <si>
    <t>SAI COLLECTION</t>
  </si>
  <si>
    <t>2130_MICRO LAP_MP_BHO_MANSAROVARCOMMCMPLX</t>
  </si>
  <si>
    <t>BHOPAL</t>
  </si>
  <si>
    <t>UDYAM-MP-10-0054823</t>
  </si>
  <si>
    <t>70060333976023</t>
  </si>
  <si>
    <t>F_7335841</t>
  </si>
  <si>
    <t>NEW BOMBAY COOLER KA MELA</t>
  </si>
  <si>
    <t>UDYAM-MP-10-0071760</t>
  </si>
  <si>
    <t>90035359419498</t>
  </si>
  <si>
    <t>F_6971311</t>
  </si>
  <si>
    <t>RAKESH TRADERS AND BUILDING MATERIAL SUPPLIER</t>
  </si>
  <si>
    <t>UDYAM-MP-10-0072312</t>
  </si>
  <si>
    <t>70058180207210</t>
  </si>
  <si>
    <t>F_6907842</t>
  </si>
  <si>
    <t>AYAN ROAD LINCE</t>
  </si>
  <si>
    <t>UDYAM-mp-10-0005856</t>
  </si>
  <si>
    <t>90031187348643</t>
  </si>
  <si>
    <t>F_5596892</t>
  </si>
  <si>
    <t>GYAN TRADERS</t>
  </si>
  <si>
    <t>1737_LAP RETAIL_MP_IDR_CHAPPAN DUKAN AREA</t>
  </si>
  <si>
    <t>UDYAM-MP-30-0074927</t>
  </si>
  <si>
    <t>70085368228712</t>
  </si>
  <si>
    <t>F_5869244</t>
  </si>
  <si>
    <t>CHHABRA ENTERPRISES</t>
  </si>
  <si>
    <t>UDYAM-mp-23-0077376</t>
  </si>
  <si>
    <t>80044268112678</t>
  </si>
  <si>
    <t>F_6939394</t>
  </si>
  <si>
    <t>UNNATI  STEEL</t>
  </si>
  <si>
    <t>1737_MASS LAP_MP_IDR_CHAPPAN DUKAN AREA</t>
  </si>
  <si>
    <t>UDYAM-MP-23-0094130</t>
  </si>
  <si>
    <t>80016603539470</t>
  </si>
  <si>
    <t>F_7141224</t>
  </si>
  <si>
    <t>APNA GLASSICS  AND  ALLUMINIUM WORKS</t>
  </si>
  <si>
    <t>UDYAM-mp-23-0060193</t>
  </si>
  <si>
    <t>90050563386724</t>
  </si>
  <si>
    <t>F_7448651</t>
  </si>
  <si>
    <t>YOGESH L</t>
  </si>
  <si>
    <t>2129_MICRO LAP_KRN_BANGALORE_JAYANAGAR</t>
  </si>
  <si>
    <t>UDYAM-KR-03-0408403</t>
  </si>
  <si>
    <t>60020579399413</t>
  </si>
  <si>
    <t>F_7414607</t>
  </si>
  <si>
    <t>MAHESHA S</t>
  </si>
  <si>
    <t>UDYAM-KR-03-0384520</t>
  </si>
  <si>
    <t>50086800860219</t>
  </si>
  <si>
    <t>F_7007981</t>
  </si>
  <si>
    <t>M MANI</t>
  </si>
  <si>
    <t>UDYAM-KR-03-0372952</t>
  </si>
  <si>
    <t>30095316316869</t>
  </si>
  <si>
    <t>F_6938381</t>
  </si>
  <si>
    <t>S SAMPATH RAJ</t>
  </si>
  <si>
    <t>KOLAR</t>
  </si>
  <si>
    <t>UDYAM-KR-28-0021558</t>
  </si>
  <si>
    <t>10055139861187</t>
  </si>
  <si>
    <t>F_6827116</t>
  </si>
  <si>
    <t>SHIVA RAJU</t>
  </si>
  <si>
    <t>UDYAM-KR-03-0352236</t>
  </si>
  <si>
    <t>10030423757752</t>
  </si>
  <si>
    <t>F_6661324</t>
  </si>
  <si>
    <t>PUTTASWAMY GOWDA</t>
  </si>
  <si>
    <t>UDYAM-KR-29-0018553</t>
  </si>
  <si>
    <t>10047379752495</t>
  </si>
  <si>
    <t>F_7069879</t>
  </si>
  <si>
    <t>N S TRADERS</t>
  </si>
  <si>
    <t>UDYAM-MP-23-0089646</t>
  </si>
  <si>
    <t>70026525541764</t>
  </si>
  <si>
    <t>F_7261572</t>
  </si>
  <si>
    <t>RACHNA TRADING  COMPANY</t>
  </si>
  <si>
    <t>UDYAM-MP-23-0133060</t>
  </si>
  <si>
    <t>90081345234670</t>
  </si>
  <si>
    <t>F_6070848</t>
  </si>
  <si>
    <t>YALLAPPA S V</t>
  </si>
  <si>
    <t>DEBT CONSOLIDATION</t>
  </si>
  <si>
    <t>UDYAM-KR-02-0049637</t>
  </si>
  <si>
    <t>20088575780652</t>
  </si>
  <si>
    <t>F_5506816</t>
  </si>
  <si>
    <t>SHIVASHANKAR G</t>
  </si>
  <si>
    <t>CONSUMPTION</t>
  </si>
  <si>
    <t>UDYAM-KR-03-0213341</t>
  </si>
  <si>
    <t>10042161453261</t>
  </si>
  <si>
    <t>F_7506205</t>
  </si>
  <si>
    <t>TAJINDER PAL SINGH</t>
  </si>
  <si>
    <t>2128_MICRO LAP_HYN_PAN_GTRD</t>
  </si>
  <si>
    <t>PANIPAT</t>
  </si>
  <si>
    <t>UDYAM-HR-14-0015442</t>
  </si>
  <si>
    <t>50055411871157</t>
  </si>
  <si>
    <t>F_7510522</t>
  </si>
  <si>
    <t>MUKESH RUHAL</t>
  </si>
  <si>
    <t>UDYAM-HR-14-0038269</t>
  </si>
  <si>
    <t>20017312815593</t>
  </si>
  <si>
    <t>F_7431791</t>
  </si>
  <si>
    <t>JAIBIR SAHAB SINGH</t>
  </si>
  <si>
    <t>UDYAM-HR-18-0026364</t>
  </si>
  <si>
    <t>40013509111132</t>
  </si>
  <si>
    <t>F_7400625</t>
  </si>
  <si>
    <t>KULWINDER KAPOOR</t>
  </si>
  <si>
    <t>CONSUMER GOODS AND SERVICES</t>
  </si>
  <si>
    <t>UDYAM-HR-14-0018996</t>
  </si>
  <si>
    <t>20022961845647</t>
  </si>
  <si>
    <t>F_7346136</t>
  </si>
  <si>
    <t>POONAM SAINI</t>
  </si>
  <si>
    <t>PLASTIC AND PLASTIC PRODUCTS</t>
  </si>
  <si>
    <t>UDYAM-HR-14-0010142</t>
  </si>
  <si>
    <t>50039173087911</t>
  </si>
  <si>
    <t>F_7305861</t>
  </si>
  <si>
    <t>RADHIKA DINESH VERMA</t>
  </si>
  <si>
    <t>UDYAM-HR-14-0039191</t>
  </si>
  <si>
    <t>10056590762652</t>
  </si>
  <si>
    <t>F_7148218</t>
  </si>
  <si>
    <t>KRISHAN PAL</t>
  </si>
  <si>
    <t>UDYAM-HR-14-0017334</t>
  </si>
  <si>
    <t>20066404849428</t>
  </si>
  <si>
    <t>F_6840154</t>
  </si>
  <si>
    <t>UDYAM-HR-14-0032162</t>
  </si>
  <si>
    <t>60030101097570</t>
  </si>
  <si>
    <t>F_6481180</t>
  </si>
  <si>
    <t>RAJBIR RAMESH</t>
  </si>
  <si>
    <t>UDYAM-HR-14-0027589</t>
  </si>
  <si>
    <t>40089831634725</t>
  </si>
  <si>
    <t>F_6449904</t>
  </si>
  <si>
    <t>SUMAN BILLU RAM</t>
  </si>
  <si>
    <t>UDYAM-HR-14-0033406</t>
  </si>
  <si>
    <t>10003763534629</t>
  </si>
  <si>
    <t>F_5819095</t>
  </si>
  <si>
    <t>NEELAM DEVI</t>
  </si>
  <si>
    <t>UDYAM-HR-14-0023177</t>
  </si>
  <si>
    <t>20023909678585</t>
  </si>
  <si>
    <t>F_4702561</t>
  </si>
  <si>
    <t>DHAWAN SINGH</t>
  </si>
  <si>
    <t>2128_PANIPAT_MICRO LAP</t>
  </si>
  <si>
    <t>UDYAM-HR-14-0019559</t>
  </si>
  <si>
    <t>50069209250356</t>
  </si>
  <si>
    <t>F_5714190</t>
  </si>
  <si>
    <t>MOHAN LAL</t>
  </si>
  <si>
    <t>2127_MICRO LAP_HYN_KAR_HUDAMKT</t>
  </si>
  <si>
    <t>KARNAL</t>
  </si>
  <si>
    <t>UDYAM-HR-10-0034913</t>
  </si>
  <si>
    <t>40067291574123</t>
  </si>
  <si>
    <t>F_5517280</t>
  </si>
  <si>
    <t>TANU RANI</t>
  </si>
  <si>
    <t>UDYAM-HR-10-0024023</t>
  </si>
  <si>
    <t>60049220542060</t>
  </si>
  <si>
    <t>F_5546925</t>
  </si>
  <si>
    <t>URMILA DEVI</t>
  </si>
  <si>
    <t>UDYAM-HR-18-0018236</t>
  </si>
  <si>
    <t>30011118844656</t>
  </si>
  <si>
    <t>F_7296089</t>
  </si>
  <si>
    <t>DEEARNA EXPORTS</t>
  </si>
  <si>
    <t>1743_MASS LAP_GUJ_SUR_PARAG HOUSE</t>
  </si>
  <si>
    <t>SURAT</t>
  </si>
  <si>
    <t>UDYAM-GJ-22-0383964</t>
  </si>
  <si>
    <t>70079099272388</t>
  </si>
  <si>
    <t>F_7262131</t>
  </si>
  <si>
    <t>ANKIT JIVANBHAI SOLANKI</t>
  </si>
  <si>
    <t>2125_MICRO LAP_GUJ_SUR_PARAG HOUSE</t>
  </si>
  <si>
    <t>RVCS/84569</t>
  </si>
  <si>
    <t>REAL VALUE CONSULTING SERVICES</t>
  </si>
  <si>
    <t>MOJE: KAMREJ, TAL KAMREJ, DIST. SURAT, BLOCK NO. 561/A, SURVEY NO. 615, 619</t>
  </si>
  <si>
    <t>4000 / SQ. M. &amp; BUA 14,250 / SQ. M.</t>
  </si>
  <si>
    <t>UDYAM-GJ-22-0339777</t>
  </si>
  <si>
    <t>40035089172689</t>
  </si>
  <si>
    <t>F_7086650</t>
  </si>
  <si>
    <t>RAVI DHARMESHKUMAR PATEL</t>
  </si>
  <si>
    <t>MAHAGAURI ENGINEERS</t>
  </si>
  <si>
    <t>MOJE VESU, RS NO. 28, 29/1 AND 34 NEW RS NO. 20/2, 22/1 AND 21, TPS NO. 1 (VESU), FP NO. 44, (AS PER TENATATIVE RECONSITUTION FP NO. 37), SWAMI GUNATITNAGAR CHSL, PLOT NO. 44, TAL. SURAT CITY (CHORYASI), DIST. SURAT</t>
  </si>
  <si>
    <t>UDYAM-GJ-22-0281116</t>
  </si>
  <si>
    <t>30034238175057</t>
  </si>
  <si>
    <t>F_7102207</t>
  </si>
  <si>
    <t>PUSHPA JARI</t>
  </si>
  <si>
    <t>RVCS/83568</t>
  </si>
  <si>
    <t>RUDRAPURA, SURAT, WARD NO. 2, NONDH NO. 2418/A/2</t>
  </si>
  <si>
    <t>LAND RATE - 39000/ SQ. M. &amp; BUA - 17250 / SQ. M</t>
  </si>
  <si>
    <t>UDYAM-GJ-22-0060066</t>
  </si>
  <si>
    <t>80067296738657</t>
  </si>
  <si>
    <t>RVCS/83569</t>
  </si>
  <si>
    <t>RUDRAPURA, SURAT, WARD NO. 2, NONDH NO. 2418/A/3</t>
  </si>
  <si>
    <t>F_7099902</t>
  </si>
  <si>
    <t>ANIL RAMLAL RIJVANI</t>
  </si>
  <si>
    <t>SHOP NO. 3, GROUND FLOOR, BALAJIKRUPA, WARD NO. 4, CITY SURVEY NO. 579, MAHIDHARPURA POST OFFICE MAIN ROAD, RANA STREET, BEGAMURA, SUB DIST. SURT CITY, DIST. SURAT</t>
  </si>
  <si>
    <t>UDYAM-GJ-22-0358016</t>
  </si>
  <si>
    <t>40003628803670</t>
  </si>
  <si>
    <t>F_5896324</t>
  </si>
  <si>
    <t>LAXMAN KASHIRAM AHIRE</t>
  </si>
  <si>
    <t>EVALUATION EXPERTZ CONSULTING SERVICES - PRINCE MISTRY</t>
  </si>
  <si>
    <t>AS PER SUDA PLAN PLOT NO, 186, 187, 188/A, SURVEY NO. 348, BLOCK NO. 525, MOJE DINDOLI, TALUKA CHORYASI, DIST. SURAT</t>
  </si>
  <si>
    <t>UDYAM-GJ-22-0229146</t>
  </si>
  <si>
    <t>20064734186163</t>
  </si>
  <si>
    <t>F_6780714</t>
  </si>
  <si>
    <t>SHARDA PRODUCT</t>
  </si>
  <si>
    <t>1745_RETAIL_UP_KAN_MORT</t>
  </si>
  <si>
    <t>HOUSE NO. 130/233, BAGAHI, KANPUR</t>
  </si>
  <si>
    <t>UDYAM-UP-43-0088416</t>
  </si>
  <si>
    <t>70065914494331</t>
  </si>
  <si>
    <t>F_7052927</t>
  </si>
  <si>
    <t>KANTILAL KALAVADIYA</t>
  </si>
  <si>
    <t>2124_MICRO LAP_GUJ_RAJKOT</t>
  </si>
  <si>
    <t>FI/2023-24/02/416</t>
  </si>
  <si>
    <t>R S NO. 307/1/P, HOUSE NO. 133, GUJARAT GRAM GRUH NIRMAN BOARD, (GUJARAT RURAL HOUSING BOARD - GANDHINAGAR), LIG HOUSING SCHEME, AT VILLAGE - VERAVAL (SHAPAR), TALUKA - KOTDA SANGANI, DIST. RAJKOT</t>
  </si>
  <si>
    <t>RAJKOT</t>
  </si>
  <si>
    <t>UDYAM-GJ-20-0168421</t>
  </si>
  <si>
    <t>50064492984481</t>
  </si>
  <si>
    <t>F_7409073</t>
  </si>
  <si>
    <t>MANNAN SHEIKH</t>
  </si>
  <si>
    <t>2123_MICRO LAP_GUJ_AHM_VASTRAPUR</t>
  </si>
  <si>
    <t>R-006/05/2024</t>
  </si>
  <si>
    <t>MULYANKAN SEVA</t>
  </si>
  <si>
    <t>PLOT NO. 68/1, SURVEY NO. 121 PAIKKI, (OLD SURVEY NO. 121, 122, 123/1), T.P. NO. 38/1, CHIRAG PARK, MOUJE DANILIMDA, TAL. AHMEDABAD, DIST. AHMEDABAD</t>
  </si>
  <si>
    <t>AHMEDABAD</t>
  </si>
  <si>
    <t>UDYAM-GJ-01-0191133</t>
  </si>
  <si>
    <t>50021656185747</t>
  </si>
  <si>
    <t>F_5544184</t>
  </si>
  <si>
    <t>LAXMIBEN UMESH SUTHAR</t>
  </si>
  <si>
    <t>SHOP NO. E - 21, 1ST FLOOR, MANTHAN - 222, SUR. NO. 1159, KHATA NO, 1455, TPS NO. 128, F. P. NO. 222, MOUJE VATVA, TALUKA - CITY, DIST. AHMEDABAD</t>
  </si>
  <si>
    <t>UDYAM-GJ-01-0063337</t>
  </si>
  <si>
    <t>50002109498519</t>
  </si>
  <si>
    <t>F_4523529</t>
  </si>
  <si>
    <t>MAGANLAL CHAVLA</t>
  </si>
  <si>
    <t>2123_AHMEDABAD_MICRO LAP</t>
  </si>
  <si>
    <t>GUNJAN CHOKSI</t>
  </si>
  <si>
    <t>SUR. NO. 22 + 24, TPS NO. 9, FP NO. 22, MOJE GOMTIPUR, T. A CITY, DIST. AHMEDABAD</t>
  </si>
  <si>
    <t>UDYAM-GJ-01-0087522</t>
  </si>
  <si>
    <t>10006440263254</t>
  </si>
  <si>
    <t>F_7318169</t>
  </si>
  <si>
    <t>WRAPPERS AND PACKERS</t>
  </si>
  <si>
    <t>1863_RETAIL_WB_KOLKATA_2</t>
  </si>
  <si>
    <t>SMFG INDIA CREDIT COMPANY LIMITED/KOLKATA RASH BEHARI/ AVENUE/APR/24/13/SAGAR SINHA/54257509</t>
  </si>
  <si>
    <t>MOUZA - PIRAGACHA GRAM, J. L. NO. 107, RE. SA. NO. 170, R. S. DAG NO. 217, 222, 223, R. S. KHAITAN NO. 241, 56, 95, L. R. KHAITAN NO. 171/1, TOUJI NO. 146, A. D. S. R - KODOMBOGACHI, P. S. BARASAT, DIST. NORTH 24 PARGANAS</t>
  </si>
  <si>
    <t>COMMERCIAL OFFICE</t>
  </si>
  <si>
    <t>UDYAM-WB-14-0021883</t>
  </si>
  <si>
    <t>90043676795006</t>
  </si>
  <si>
    <t>F_5350350</t>
  </si>
  <si>
    <t>GOPAL SHARMA</t>
  </si>
  <si>
    <t>2122_MICRO LAP_DEL_CONNAUGHT PLACE</t>
  </si>
  <si>
    <t>FULLERTON INDIA CREDIT CO. LTD/CP/SEP/2022/48/RAVI RANJAN</t>
  </si>
  <si>
    <t>KHASRA NO. 465, RAJEEV VIHAR COLONY, VILLAGE KHORA, PARGANA LONI, TEHSIL &amp; DISTT. GHAZIABAD</t>
  </si>
  <si>
    <t>BULANDSHAHAR</t>
  </si>
  <si>
    <t>UDYAM-UP-28-0042393</t>
  </si>
  <si>
    <t>40013264773302</t>
  </si>
  <si>
    <t>F_4780962</t>
  </si>
  <si>
    <t>RANJEET MAHTO</t>
  </si>
  <si>
    <t>PAPER &amp; PULP</t>
  </si>
  <si>
    <t>FULLERTON INDIA CREDIT CO. LTD/CP/APR/2022/51/RAVI RANJAN</t>
  </si>
  <si>
    <t>WAKA MAUJA SARAI KAWAJA TEHSIL DITT. ONE KITA TADATI 8 MAUJA KILA NO. 8 (3-0) 2 (0-2) 3 (0-7) MUNDRAJA KHEWAT KHATA NO. 28/29, FARIDABAD</t>
  </si>
  <si>
    <t>UDYAM-HR-03-0009711</t>
  </si>
  <si>
    <t>10074205255089</t>
  </si>
  <si>
    <t>F_7319939</t>
  </si>
  <si>
    <t>MANISH SINGLA</t>
  </si>
  <si>
    <t>EEPAC/SMFG IND/MAY/2024/129/AP/MB</t>
  </si>
  <si>
    <t>ONE SHOP ON GROUND FLOOR SHOP NO. 04 WITHOUT ROOF RIGHTS, KHASRA NO. 128, GALI NO. 7, VILLAGE - GHONDLI, RAJGARH COLONY, GANDHI NAGAR, IIIAQA - SHAHDARA, DELHI</t>
  </si>
  <si>
    <t>UDYAM-DL-02-0070493</t>
  </si>
  <si>
    <t>20019688286870</t>
  </si>
  <si>
    <t>F_7528630</t>
  </si>
  <si>
    <t>JAI BABA BALA DAS ENTERPRISES</t>
  </si>
  <si>
    <t>NMA/SMFG/MAY-013/2024</t>
  </si>
  <si>
    <t>PROPERTY, KHEWAT NO. 1931, KHATONI NO. 1969, MUST NO. 54, KILLA NO. 17/1/13, WAKA MAUJA SARAN, TEHSIL BADKHAL, DIST. FARIDABAD</t>
  </si>
  <si>
    <t>UDYAM-hr-05-0080347</t>
  </si>
  <si>
    <t>70032774233166</t>
  </si>
  <si>
    <t>F_7403938</t>
  </si>
  <si>
    <t>SHRI BALAJI MILK POINT</t>
  </si>
  <si>
    <t>KHASRA NO. 726, GATA NO. 645, VILLAGE BAMWAD, TEHSIL DADRI, GAUTAM BUDH NAGAR</t>
  </si>
  <si>
    <t>UDYAM-UP-28-0083897</t>
  </si>
  <si>
    <t>80030074822686</t>
  </si>
  <si>
    <t>F_7433321</t>
  </si>
  <si>
    <t>LUCKY TRADING CORPORATION</t>
  </si>
  <si>
    <t>STATIONARY AND OTHER SUPPLIES</t>
  </si>
  <si>
    <t>EEPAC/SMFG/JUN/24/115/RM/MB</t>
  </si>
  <si>
    <t>PART OF PROPERTY MUNICIPAL NO. 222 ON ENTIRE THIRD FLOOR (WITHOUT ROOF RIGHTS) SITUATED AT CHAWRIBAZAR, WARD NO. IX, DELHI</t>
  </si>
  <si>
    <t>UDYAM-DL-01-0008856</t>
  </si>
  <si>
    <t>80072954210330</t>
  </si>
  <si>
    <t>F_7431221</t>
  </si>
  <si>
    <t>KASIF ALI</t>
  </si>
  <si>
    <t>EEPAC/SMFG/JUN/24/108/RM/MB</t>
  </si>
  <si>
    <t>PROPERTY NO. 156, KHASRA NO. 349K &amp; 356G, WARD NO. 5, RAJIV NAGAR, PARGANA AND TEHSIL GARHMUKTESHWAR, HAPUR, DISTRICT GHAZIABAD</t>
  </si>
  <si>
    <t>UDYAM-UP-76-0024163</t>
  </si>
  <si>
    <t>10018357965550</t>
  </si>
  <si>
    <t>F_7399024</t>
  </si>
  <si>
    <t>RAVI SINGH</t>
  </si>
  <si>
    <t>NMA/SMFG/JUNE-040/2024</t>
  </si>
  <si>
    <t>KHEWAT NO. 1, KHATONI NO. 24, MUST. NO. 6, KILLA NO. 24 95-2), MUST NO. 13, KILLA NO. 4 (7 -18), 5/1 (3-7), 6/3 (2-0), 7 (7-18), 13 (4 -7), 14 (8-18), 17 (5-3), 18 (8-13), WAKA MAUJA ISMAILPUR, TEHSIL &amp; DIST. FARIDABAD</t>
  </si>
  <si>
    <t>UDYAM-dl-08-0071858</t>
  </si>
  <si>
    <t>20047195922890</t>
  </si>
  <si>
    <t>F_7380979</t>
  </si>
  <si>
    <t>GAYYUR IMAMUDDIN</t>
  </si>
  <si>
    <t>PRINTING AND ADVERTISING</t>
  </si>
  <si>
    <t>SMFG INDIA/2024/06/3543</t>
  </si>
  <si>
    <t>PART OF PLOT NO. 26, OUT OF KHASRA NO. 1341/4 MIN, SITUATED IN BLOCK - E, TYAGI MARKET VILLAGE LONI PARGANA &amp; TEHSIL LONI, DISTRICT GHAZIABAD</t>
  </si>
  <si>
    <t>LONI</t>
  </si>
  <si>
    <t>UDYAM-UP-29-0130005</t>
  </si>
  <si>
    <t>20084790918200</t>
  </si>
  <si>
    <t>F_7279772</t>
  </si>
  <si>
    <t>SATISH RAM SINGH</t>
  </si>
  <si>
    <t>EEPAC/SMFG/FEB/2024/103/MR/MB</t>
  </si>
  <si>
    <t>KHET NO. 196, VILLAGE HATEWA, PARGANA DANKAUR, TEHSIL &amp; DISTRICT GAUTAM BUDH NAGAR</t>
  </si>
  <si>
    <t>DANKAUR</t>
  </si>
  <si>
    <t>UDYAM-UP-28-0114027</t>
  </si>
  <si>
    <t>60075945824834</t>
  </si>
  <si>
    <t>F_7317739</t>
  </si>
  <si>
    <t>SHAHNAWAZ PARVEZ</t>
  </si>
  <si>
    <t>EEPAC/FULLERTON/MAY/24/85/IS/SU</t>
  </si>
  <si>
    <t>BUILT UP 3RD FLOOR, WITHOUT ROOF RIGHTS, BEARING PROPERTY NO. 4875-D, OLD PROPERTY NO. IX/4875, KHASRA NO. 698/442, VILLAGE SEELAMPUR, GALI NO. 01, EAST OLD SEELAMPURM ILLAWA SHAHDARA, DELHI</t>
  </si>
  <si>
    <t>UDYAM-DL-02-0033995</t>
  </si>
  <si>
    <t>60001849714046</t>
  </si>
  <si>
    <t>F_7296229</t>
  </si>
  <si>
    <t>DILIP KUMAR GAUTAM</t>
  </si>
  <si>
    <t>TRANSPORT AND LOGISTICS</t>
  </si>
  <si>
    <t>USP/SMFG INDAI/745-04/2024</t>
  </si>
  <si>
    <t>AGRICULTURAL LAND</t>
  </si>
  <si>
    <t>HARIDWAR</t>
  </si>
  <si>
    <t>UDYAM-UK-06-0045129</t>
  </si>
  <si>
    <t>10073047081629</t>
  </si>
  <si>
    <t>F_7288846</t>
  </si>
  <si>
    <t>YUSUF ALI</t>
  </si>
  <si>
    <t>EEPAC/SMFG/MARCH/24/17/AP/MB</t>
  </si>
  <si>
    <t>OUT OF KHASRA NO. 502, MAUJA AND GRAM -  GAUNA, TEHSIL - KHEKDA, JILLA - BAGHPAT</t>
  </si>
  <si>
    <t>BAGHPAT</t>
  </si>
  <si>
    <t>UDYAM-up-09-0020278</t>
  </si>
  <si>
    <t>10025080454995</t>
  </si>
  <si>
    <t>F_7433179</t>
  </si>
  <si>
    <t>NILACHAL COSMATIC</t>
  </si>
  <si>
    <t>1892_RETAIL MORTGAGE_ BHUBANESHWAR BRANCH</t>
  </si>
  <si>
    <t>SMFG/86/24</t>
  </si>
  <si>
    <t>C/o Sri. Basanta Kumar Bisoyei S/o Sri. Banamali Bisoyei Plot No- 1529, Badadanda Sahi Lingaraj Nagar, Old Town Po- Old Town, Ps- Lingaraj Police Station Bhubaneswar City, Dist- Khordha</t>
  </si>
  <si>
    <t>OTHER COST OF 400000 IS ADDED IN MV. APPROVED PLAN IS NOT PROVIDED</t>
  </si>
  <si>
    <t>ULAP - PROPERTY CONSTRUCTION OR RENOVATION</t>
  </si>
  <si>
    <t>UDYAM-OD-19-0047314</t>
  </si>
  <si>
    <t>70027761300079</t>
  </si>
  <si>
    <t>F_7278858</t>
  </si>
  <si>
    <t>SHYAM PAL SINGH</t>
  </si>
  <si>
    <t>SMFG INDIA/2024/05/5323</t>
  </si>
  <si>
    <t>PLOT NO. 81, SITUATED AT VILLAGE JAITPUR VASHPUR, PARGANA DADRI, TEHSIL / DISTRICT GAUTAM BUDH NAGAR</t>
  </si>
  <si>
    <t>UDYAM-UP-28-0019811</t>
  </si>
  <si>
    <t>30094468096295</t>
  </si>
  <si>
    <t>F_7189519</t>
  </si>
  <si>
    <t>NARENDRA BRAHAM</t>
  </si>
  <si>
    <t>SMFG INDIA/ 2024/04/2748</t>
  </si>
  <si>
    <t>KHASRA NO. 516, VILLAGE BEEL AKBARPUR PARGANA &amp; TEHSIL DADRI, DISTRICT GAUTAM BUDH NAGAR</t>
  </si>
  <si>
    <t>UDYAM-UP-28-0108623</t>
  </si>
  <si>
    <t>40070164847510</t>
  </si>
  <si>
    <t>F_7192186</t>
  </si>
  <si>
    <t>RASEED KHAN</t>
  </si>
  <si>
    <t>KHASRA NO. 667, VILLAGE SADULLAPUR, PARGANA &amp; TEHSIL DADRI, DISTRICT GAUTAM BUDH NAGAR</t>
  </si>
  <si>
    <t>UDYAM-UP-28-0069940</t>
  </si>
  <si>
    <t>30021933559125</t>
  </si>
  <si>
    <t>F_7321751</t>
  </si>
  <si>
    <t>PHANSIDEWA LITTLE FLOWER SCHOOL</t>
  </si>
  <si>
    <t>1895_RETAIL MORTGAGE_ SILIGURI BRANCH</t>
  </si>
  <si>
    <t>SMFG INDIA CREDIT COMPANY LIMITED/KOLKATA RASH BEHARI AVENUE/ MAY/24/19/SAYAN ROY/54272345</t>
  </si>
  <si>
    <t>MOUZA BANDARGACHH, J L NO. 94, R D=S KHAITAN NO. 487, L R KHAITAN NO. 1305, R S PLOT NO. 333, L R PLOT NO. 619, P S PHASIDEWA, A D S R O SILIGURI LII, DISTRICT DARJEELING</t>
  </si>
  <si>
    <t>UDYAM-WB-06-0032407</t>
  </si>
  <si>
    <t>70066369981266</t>
  </si>
  <si>
    <t>F_7167424</t>
  </si>
  <si>
    <t>SHASHI BHUSHAN</t>
  </si>
  <si>
    <t>USP/SMFG/412-03/2024</t>
  </si>
  <si>
    <t>OLD HOUSE NO 118, WARD NO 2, NEW HOUSE NO 423, SITUATED AT WORD NO 1, OPPCRR PLAZA, RAWAJI MARKET, RAVI GAUTAM WALI GALI, MOHLLA GAUTAMPURI, KASWA DADRI PARGANA &amp; TEHSIL DADRI DISTT-GAUTAM BUDH NAGAR</t>
  </si>
  <si>
    <t>UDYAM-UP-28-0047145</t>
  </si>
  <si>
    <t>20074609609235</t>
  </si>
  <si>
    <t>F_7066530</t>
  </si>
  <si>
    <t>MANOJ KUMAR</t>
  </si>
  <si>
    <t>NMA/SMFG/MAR-046/2024</t>
  </si>
  <si>
    <t>PROPERTY NO. C - 12, MUST. NO. 33, KILLA NO. 22M WAKA MAUJA GAUNCHI (SANJAY COLONY), FARIDABAD</t>
  </si>
  <si>
    <t>UDYAM-HR-03-0084752</t>
  </si>
  <si>
    <t>30097496245890</t>
  </si>
  <si>
    <t>F_7066501</t>
  </si>
  <si>
    <t>OM NARAYAN SARASWAT</t>
  </si>
  <si>
    <t>SMFG INDIA CREDIT CO. LTD./CP/MAR/2024/004/SHIVAM</t>
  </si>
  <si>
    <t>KHASRA NO. 306, VILLAGE - CHHAPRAULA, DADRI, GAUR=TAM BUDDHA NAGAR</t>
  </si>
  <si>
    <t>UDYAM-UP-28-0051127</t>
  </si>
  <si>
    <t>10039933789441</t>
  </si>
  <si>
    <t>F_7068519</t>
  </si>
  <si>
    <t>SURENDRA SHARMA</t>
  </si>
  <si>
    <t>KHET NO. 32, KHATA NO. 000094, VILLAGE JAMALPUR, PARGANA SIKANDRABAD, TEHSIL &amp; DISTRICT GAUTAM BUDH NAGAR</t>
  </si>
  <si>
    <t>UDYAM-up-28-0080668</t>
  </si>
  <si>
    <t>30079209485424</t>
  </si>
  <si>
    <t>F_6971384</t>
  </si>
  <si>
    <t>TEJVEER SINGH</t>
  </si>
  <si>
    <t>SMFG INDIA/2024/02/3503</t>
  </si>
  <si>
    <t>GATA / PLOT NO. 225, VILLAGE - KHANGODA, PARGANA DASNA, TEHSIL - DADRI, DISTRICT - GAUTAM BUDH NAGAR</t>
  </si>
  <si>
    <t>UDYAM-up-76-0020089</t>
  </si>
  <si>
    <t>20018616406270</t>
  </si>
  <si>
    <t>F_6969107</t>
  </si>
  <si>
    <t>EESHVAR SINGH</t>
  </si>
  <si>
    <t>WEST PART OF PLOT NO. 16 &amp; 17, A RESIDENTIAL PROPERTY SITUATED AT MOHALAL SUBHASH NAGAR, WARD NO. 05, PARGANA &amp; TEHSIL HAPUR, DIST. GHAZIABAD</t>
  </si>
  <si>
    <t>5500 / SQ. M.</t>
  </si>
  <si>
    <t>HAPUR</t>
  </si>
  <si>
    <t>UDYAM-UP-76-0021935</t>
  </si>
  <si>
    <t>50079776772146</t>
  </si>
  <si>
    <t>F_6959681</t>
  </si>
  <si>
    <t>MOHD RASHID</t>
  </si>
  <si>
    <t>2045 / 2024</t>
  </si>
  <si>
    <t>A. K. ASSOCIATES</t>
  </si>
  <si>
    <t>PART OF PLOT NO. G - 14, SECTOR - 2 &amp; 3, TYAGI MARKET COLONY VILLAGE - LONI, PARGANA &amp; TEHSIL - LONI, GHAZIABAD</t>
  </si>
  <si>
    <t>MORE THAN 20 YEARS</t>
  </si>
  <si>
    <t>UDYAM-up-29-0058106</t>
  </si>
  <si>
    <t>30028810113207</t>
  </si>
  <si>
    <t>F_6941559</t>
  </si>
  <si>
    <t>SUNIL SINGH AND CO</t>
  </si>
  <si>
    <t>1911_MASS LAP_UP_LUC_SAPRUMARG</t>
  </si>
  <si>
    <t xml:space="preserve">STHAYITVA </t>
  </si>
  <si>
    <t>PLOT NO. B2/64, MOHALLA - VIBHUTI KHAND, GOMTI NAGAR YOJANA, WARD - CHINHAT, DIST - LUCKNOW</t>
  </si>
  <si>
    <t>APPROVED PLAN IS NOT PROVIDED. VALUATION IS INCREASED AS PER CONSULT WITH THE BANK</t>
  </si>
  <si>
    <t>UDYAM-UP-50-0033674</t>
  </si>
  <si>
    <t>90025298751245</t>
  </si>
  <si>
    <t>F_6952301</t>
  </si>
  <si>
    <t>MS OMKAR MAL VIMAL KUMAR</t>
  </si>
  <si>
    <t>HOUSE NO. 240/1-2, VILLAGE - MUTUZA HUSAIN ROAD, WARD - YAHIYAGANJ, DISTT/ LUCKNOW</t>
  </si>
  <si>
    <t>UDYAM-UP-50-0110998</t>
  </si>
  <si>
    <t>90033352795532</t>
  </si>
  <si>
    <t>F_7052811</t>
  </si>
  <si>
    <t>KHUSHI ENTERPRISES</t>
  </si>
  <si>
    <t>IMITATION JEWELLERY</t>
  </si>
  <si>
    <t>UDYAM-up-50-0005116</t>
  </si>
  <si>
    <t>70058010520807</t>
  </si>
  <si>
    <t>F_7087880</t>
  </si>
  <si>
    <t>RISHI ENTERPRISES</t>
  </si>
  <si>
    <t>UDYAM-UP-50-0003399</t>
  </si>
  <si>
    <t>90098441619539</t>
  </si>
  <si>
    <t>F_7152689</t>
  </si>
  <si>
    <t>RIA COLLECTION</t>
  </si>
  <si>
    <t>UDYAM-up-50-0028122</t>
  </si>
  <si>
    <t>80050765610010</t>
  </si>
  <si>
    <t>F_7187882</t>
  </si>
  <si>
    <t>MS MANSA SAREES</t>
  </si>
  <si>
    <t>UDYAM-UP-50-0046992</t>
  </si>
  <si>
    <t>90020218730100</t>
  </si>
  <si>
    <t>F_6847388</t>
  </si>
  <si>
    <t>AMIT GAUTAM</t>
  </si>
  <si>
    <t>UDYAM-UP-29-0097882</t>
  </si>
  <si>
    <t>20020463293714</t>
  </si>
  <si>
    <t>F_6816339</t>
  </si>
  <si>
    <t>HARI MOHAN</t>
  </si>
  <si>
    <t>UDYAM-UP-28-0090022</t>
  </si>
  <si>
    <t>10062933554970</t>
  </si>
  <si>
    <t>F_6780966</t>
  </si>
  <si>
    <t>DHARMVEER PAIMA</t>
  </si>
  <si>
    <t>UDYAM-up-76-0020380</t>
  </si>
  <si>
    <t>10022317655893</t>
  </si>
  <si>
    <t>F_6691195</t>
  </si>
  <si>
    <t>MITHLESH PATHAK</t>
  </si>
  <si>
    <t>UDYAM-UP-18-0011068</t>
  </si>
  <si>
    <t>20009550894949</t>
  </si>
  <si>
    <t>F_6644907</t>
  </si>
  <si>
    <t>MUKAMUDDEEN YAHAYA</t>
  </si>
  <si>
    <t>UDYAM-UP-09-0020098</t>
  </si>
  <si>
    <t>50072823690838</t>
  </si>
  <si>
    <t>F_5582570</t>
  </si>
  <si>
    <t>S K JEWELLERS</t>
  </si>
  <si>
    <t>1912_LAP RETAIL_CDG_MADHYAMARG</t>
  </si>
  <si>
    <t>UDYAM-CH-01-0014216</t>
  </si>
  <si>
    <t>80022633994725</t>
  </si>
  <si>
    <t>F_5658373</t>
  </si>
  <si>
    <t>RAGHAV OVERSEAS</t>
  </si>
  <si>
    <t>UDYAM-PB-20-0035101</t>
  </si>
  <si>
    <t>90016961367655</t>
  </si>
  <si>
    <t>F_6484345</t>
  </si>
  <si>
    <t>NASEEM ALAM</t>
  </si>
  <si>
    <t>UDYAM-DL-03-0037459</t>
  </si>
  <si>
    <t>40051327968582</t>
  </si>
  <si>
    <t>F_7106849</t>
  </si>
  <si>
    <t>1912_MASS LAP_CDG_MADHYAMARG</t>
  </si>
  <si>
    <t>UDYAM-CH-01-0025259</t>
  </si>
  <si>
    <t>60065071176906</t>
  </si>
  <si>
    <t>F_7045607</t>
  </si>
  <si>
    <t>HAPPY ELECTRONICS</t>
  </si>
  <si>
    <t>UDYAM-pb-20-0002040</t>
  </si>
  <si>
    <t>90083866179769</t>
  </si>
  <si>
    <t>F_5763026</t>
  </si>
  <si>
    <t>SANDEEP KUMAR</t>
  </si>
  <si>
    <t>UDYAM-UP-28-0060298</t>
  </si>
  <si>
    <t>40042228127270</t>
  </si>
  <si>
    <t>F_5637696</t>
  </si>
  <si>
    <t>SUNNY ELECTRICALS</t>
  </si>
  <si>
    <t>UDYAM-DL-02-0039619</t>
  </si>
  <si>
    <t>80069897881584</t>
  </si>
  <si>
    <t>F_5628275</t>
  </si>
  <si>
    <t>ROHIT COMMUNICATION</t>
  </si>
  <si>
    <t>GREATER NOIDA</t>
  </si>
  <si>
    <t>UDYAM-UP-28-0058998</t>
  </si>
  <si>
    <t>70032504662489</t>
  </si>
  <si>
    <t>F_5887162</t>
  </si>
  <si>
    <t>HARSHA TEXTILES</t>
  </si>
  <si>
    <t>TEXTILE HOME FURNISHING</t>
  </si>
  <si>
    <t>1913_LAP RETAIL_PANIPAT</t>
  </si>
  <si>
    <t>UDYAM-HR-14-0016978</t>
  </si>
  <si>
    <t>F_7272832</t>
  </si>
  <si>
    <t>VENKATA KRISHNA  ENGINEERING WORKS</t>
  </si>
  <si>
    <t>2121_MICRO LAP_AP_VIJ_LABBIPET</t>
  </si>
  <si>
    <t>VIJAYAWADA</t>
  </si>
  <si>
    <t>UDYAM-AP-20-0003532</t>
  </si>
  <si>
    <t>70084649572442</t>
  </si>
  <si>
    <t>F_6801217</t>
  </si>
  <si>
    <t>HINDUSTAN TIMBER</t>
  </si>
  <si>
    <t>UDYAM-hr-14-0032697</t>
  </si>
  <si>
    <t>80016192303959</t>
  </si>
  <si>
    <t>F_7453470</t>
  </si>
  <si>
    <t>MUSHRAF AIJAZ HAKIM</t>
  </si>
  <si>
    <t>2115_MASS LAP_KRN_BELGAUM</t>
  </si>
  <si>
    <t>BELGAUM</t>
  </si>
  <si>
    <t>UDYAM-KR-04-0072963</t>
  </si>
  <si>
    <t>10024511543724</t>
  </si>
  <si>
    <t>F_7376934</t>
  </si>
  <si>
    <t>SANJAY JOREKAR</t>
  </si>
  <si>
    <t>UDYAM-kr-04-0029286</t>
  </si>
  <si>
    <t>10006813673452</t>
  </si>
  <si>
    <t>F_7151074</t>
  </si>
  <si>
    <t>RAEES AHMED ABDUL LATEEF MOMIN</t>
  </si>
  <si>
    <t>UDYAM-kr-04-0104625</t>
  </si>
  <si>
    <t>20059716402263</t>
  </si>
  <si>
    <t>F_7172260</t>
  </si>
  <si>
    <t>MUSHTAQ AHMED SHAIKH</t>
  </si>
  <si>
    <t>COAL</t>
  </si>
  <si>
    <t>UDYAM-kr-04-0012136</t>
  </si>
  <si>
    <t>30034088920394</t>
  </si>
  <si>
    <t>F_5340893</t>
  </si>
  <si>
    <t>MANJUNATH KUSALAPUR</t>
  </si>
  <si>
    <t>2115_LAP RETAIL_KRN_BELGAUM</t>
  </si>
  <si>
    <t>UDYAM-KR-04-0046276</t>
  </si>
  <si>
    <t>20091725419862</t>
  </si>
  <si>
    <t>F_5957215</t>
  </si>
  <si>
    <t>YASH KUMAR PACHORI</t>
  </si>
  <si>
    <t>1915_LAP RETAIL_UDAIPUR</t>
  </si>
  <si>
    <t>UDYAM-RJ-33-0021051</t>
  </si>
  <si>
    <t>60012371030642</t>
  </si>
  <si>
    <t>F_7014429</t>
  </si>
  <si>
    <t>SURUCHI IYER</t>
  </si>
  <si>
    <t>1916_MASS LAP_RAIPUR</t>
  </si>
  <si>
    <t>UDYAM-CG-14-0070764</t>
  </si>
  <si>
    <t>60028870901213</t>
  </si>
  <si>
    <t>F_7279128</t>
  </si>
  <si>
    <t>RENAISSANCE INFOTECH</t>
  </si>
  <si>
    <t>1918_MASS LAP_MH_NAGPUR</t>
  </si>
  <si>
    <t>NAGPUR</t>
  </si>
  <si>
    <t>ULAS - GENERAL BUSINESS PURPOSE</t>
  </si>
  <si>
    <t>UDYAM-MH-20-0194212</t>
  </si>
  <si>
    <t>90043919904650</t>
  </si>
  <si>
    <t>F_7416013</t>
  </si>
  <si>
    <t>THE RAJ ROYALE LAWN AND HALL</t>
  </si>
  <si>
    <t>UDYAM-MH-20-0105151</t>
  </si>
  <si>
    <t>70071691396069</t>
  </si>
  <si>
    <t>F_7382312</t>
  </si>
  <si>
    <t>OMKAR SHAMSHER SINGH</t>
  </si>
  <si>
    <t>2111_MASS LAP_UTC_HARIDWAR</t>
  </si>
  <si>
    <t>ROORKEE</t>
  </si>
  <si>
    <t>UDYAM-UK-06-0038624</t>
  </si>
  <si>
    <t>50045517810050</t>
  </si>
  <si>
    <t>F_7289235</t>
  </si>
  <si>
    <t>ADITYA CHAUHAN</t>
  </si>
  <si>
    <t>UDYAM-UK-06-0009588</t>
  </si>
  <si>
    <t>50050074086523</t>
  </si>
  <si>
    <t>F_7239902</t>
  </si>
  <si>
    <t>NEELAM OMPRAKASH BHARTI</t>
  </si>
  <si>
    <t>UDYAM-UK-06-0046089</t>
  </si>
  <si>
    <t>50032797369637</t>
  </si>
  <si>
    <t>F_7053479</t>
  </si>
  <si>
    <t>MONU KUMAR</t>
  </si>
  <si>
    <t>UDYAM-UK-06-0040404</t>
  </si>
  <si>
    <t>40083165010176</t>
  </si>
  <si>
    <t>F_7040536</t>
  </si>
  <si>
    <t>KRISHAN KANT SHARMA</t>
  </si>
  <si>
    <t>UDYAM-UP-58-0014411</t>
  </si>
  <si>
    <t>10030023276805</t>
  </si>
  <si>
    <t>F_7090831</t>
  </si>
  <si>
    <t>RAJ KUMAR SAH</t>
  </si>
  <si>
    <t>UDYAM-UK-06-0042609</t>
  </si>
  <si>
    <t>30086681779634</t>
  </si>
  <si>
    <t>F_6406308</t>
  </si>
  <si>
    <t>SANJEEV KUMAR</t>
  </si>
  <si>
    <t>2111_LAP RETAIL_UTC_HARIDWAR</t>
  </si>
  <si>
    <t>UDYAM-UK-06-0016766</t>
  </si>
  <si>
    <t>60093165759630</t>
  </si>
  <si>
    <t>F_4855299</t>
  </si>
  <si>
    <t>ARJUN TIPPA</t>
  </si>
  <si>
    <t>UDYAM-UK-06-0013689</t>
  </si>
  <si>
    <t>10093582548717</t>
  </si>
  <si>
    <t>F_7205632</t>
  </si>
  <si>
    <t>AD CONSTRUCTIONS</t>
  </si>
  <si>
    <t>UDYAM-uk-05-0037360</t>
  </si>
  <si>
    <t>F_7288918</t>
  </si>
  <si>
    <t>MUNISH KUMAR</t>
  </si>
  <si>
    <t>2110_MICRO LAP_HYN_SONIPAT</t>
  </si>
  <si>
    <t>SONIPAT</t>
  </si>
  <si>
    <t>UDYAM-HR-18-0029484</t>
  </si>
  <si>
    <t>40099198593879</t>
  </si>
  <si>
    <t>F_7062303</t>
  </si>
  <si>
    <t>RAKESH SURESH</t>
  </si>
  <si>
    <t>UDYAM-HR-14-0051203</t>
  </si>
  <si>
    <t>40056170864381</t>
  </si>
  <si>
    <t>F_6968680</t>
  </si>
  <si>
    <t>BALBIR JAIL SINGH</t>
  </si>
  <si>
    <t>UDYAM-HR-18-0010309</t>
  </si>
  <si>
    <t>30012454848954</t>
  </si>
  <si>
    <t>F_7394007</t>
  </si>
  <si>
    <t>JAGDISH KUMAR</t>
  </si>
  <si>
    <t>2109_MICRO LAP_PUN_PREMNGR</t>
  </si>
  <si>
    <t>AMBALA</t>
  </si>
  <si>
    <t>UDYAM-HR-01-0037630</t>
  </si>
  <si>
    <t>40084926340064</t>
  </si>
  <si>
    <t>F_7426406</t>
  </si>
  <si>
    <t>UDYAM-HR-13-0022855</t>
  </si>
  <si>
    <t>30012480439570</t>
  </si>
  <si>
    <t>F_7362566</t>
  </si>
  <si>
    <t>PANKAJ SHARMA</t>
  </si>
  <si>
    <t>UDYAM-hr-01-0005206</t>
  </si>
  <si>
    <t>20014458894519</t>
  </si>
  <si>
    <t>F_6962296</t>
  </si>
  <si>
    <t>RAJ KUMAR YADAV</t>
  </si>
  <si>
    <t>UDYAM-HR-01-0036393</t>
  </si>
  <si>
    <t>20076097506486</t>
  </si>
  <si>
    <t>F_5571273</t>
  </si>
  <si>
    <t>VINEY KUMAR JAIN</t>
  </si>
  <si>
    <t>KURUKSHETRA</t>
  </si>
  <si>
    <t>UDYAM-HR-01-0016248</t>
  </si>
  <si>
    <t>20001754326756</t>
  </si>
  <si>
    <t>F_7301062</t>
  </si>
  <si>
    <t>MAHADEV TRADERS</t>
  </si>
  <si>
    <t>1976_MASS LAP_PUN_LDN_CHANDIGARHRD</t>
  </si>
  <si>
    <t>UDYAM-PB-12-0171509</t>
  </si>
  <si>
    <t>80030838149341</t>
  </si>
  <si>
    <t>F_7186742</t>
  </si>
  <si>
    <t>OM TRADING CO</t>
  </si>
  <si>
    <t>UDYAM-pb-12-0049463</t>
  </si>
  <si>
    <t>00000000009039</t>
  </si>
  <si>
    <t>F_7423585</t>
  </si>
  <si>
    <t>CLASSIC SHAWLS</t>
  </si>
  <si>
    <t>UDYAM-pb-12-0040762</t>
  </si>
  <si>
    <t>90090136856009</t>
  </si>
  <si>
    <t>F_7286408</t>
  </si>
  <si>
    <t>P K OIL AND GENERAL MILLS</t>
  </si>
  <si>
    <t>KHANNA</t>
  </si>
  <si>
    <t>UDYAM-pb-05-0020031</t>
  </si>
  <si>
    <t>F_7244169</t>
  </si>
  <si>
    <t>786 AGARBATTI AND PERFUMES</t>
  </si>
  <si>
    <t>UDYAM-PB-10-0038057</t>
  </si>
  <si>
    <t>80058844246632</t>
  </si>
  <si>
    <t>F_6951814</t>
  </si>
  <si>
    <t>SOHAM TRADING CO</t>
  </si>
  <si>
    <t>UDYAM-pb-12-0160304</t>
  </si>
  <si>
    <t>80002255454895</t>
  </si>
  <si>
    <t>F_5953657</t>
  </si>
  <si>
    <t>SAI ROHIT KUMAR TRADERS</t>
  </si>
  <si>
    <t>1924_LAP RETAIL_VIJAYWADA</t>
  </si>
  <si>
    <t>UDYAM-AP-06-0024123</t>
  </si>
  <si>
    <t>80024852455213</t>
  </si>
  <si>
    <t>F_6095374</t>
  </si>
  <si>
    <t>HAPPY SILK STORE</t>
  </si>
  <si>
    <t>1976_LAP RETAIL_PUN_LDN_CHANDIGARHRD</t>
  </si>
  <si>
    <t>UDYAM-PB-12-0068354</t>
  </si>
  <si>
    <t>80002010167491</t>
  </si>
  <si>
    <t>F_6103377</t>
  </si>
  <si>
    <t>PRERAK SINGLA</t>
  </si>
  <si>
    <t>UDYAM-PB-19-0009338</t>
  </si>
  <si>
    <t>40068688646775</t>
  </si>
  <si>
    <t>F_7385938</t>
  </si>
  <si>
    <t>KAMAL HOSPITALITY SERVICES</t>
  </si>
  <si>
    <t>1967_MASS LAP_UTC_DEH_RAJPURRD</t>
  </si>
  <si>
    <t>UDYAM-UK-05-0059728</t>
  </si>
  <si>
    <t>70031442472517</t>
  </si>
  <si>
    <t>F_5050250</t>
  </si>
  <si>
    <t>VISHWANATH DIVATE</t>
  </si>
  <si>
    <t>1926_LAP RETAIL_HUBLI</t>
  </si>
  <si>
    <t>HUBLI</t>
  </si>
  <si>
    <t>UDYAM-KR-13-0001573</t>
  </si>
  <si>
    <t>40034270620764</t>
  </si>
  <si>
    <t>F_7278509</t>
  </si>
  <si>
    <t>SHANOOR AHMED HAVERI</t>
  </si>
  <si>
    <t>1926_MASS LAP_HUBLI</t>
  </si>
  <si>
    <t>UDYAM-KR-13-0037379</t>
  </si>
  <si>
    <t>20097952286517</t>
  </si>
  <si>
    <t>F_7416409</t>
  </si>
  <si>
    <t>5 STARS TAILORS</t>
  </si>
  <si>
    <t>1925_MASS LAP_GUNTUR</t>
  </si>
  <si>
    <t>GUNTUR</t>
  </si>
  <si>
    <t>UDYAM-AP-22-0017642</t>
  </si>
  <si>
    <t>80062034529204</t>
  </si>
  <si>
    <t>F_6945055</t>
  </si>
  <si>
    <t>RAJESAB KALEBAG</t>
  </si>
  <si>
    <t>SAVANUR</t>
  </si>
  <si>
    <t>UDYAM-kr-17-0025742</t>
  </si>
  <si>
    <t>40046660981756</t>
  </si>
  <si>
    <t>FORMULAC ENGINEERS PVT. LTD</t>
  </si>
  <si>
    <t>PROPERTY BUILT ON PLOT NO 51, 51B, 52, 53, 54 PART OF KHASRA NO 62SA SITUATED AT RAHIMNAGAR DUDAULI WARD FAIZULLAGANJ LUCKNOW</t>
  </si>
  <si>
    <t>PROPERTY SITUATED ON PLOT NO 21, PART OF KHASR NO 62S, YOJANA ANTARGAT, RAHIM NAGAR, DADAULI WARD - FAIZULLAGANJ, LUKHNOW</t>
  </si>
  <si>
    <t>60 AFTER 100% COMPLETION</t>
  </si>
  <si>
    <t xml:space="preserve">COMMERCIAL GODOWN BUILT ON PLOT NO B-1/198 SITUATED AT VINEET KHAND GOMATI NAGAR WARD RAJIV GANDHI LUCKNOW </t>
  </si>
  <si>
    <t>APPROVED PLAN NOT PROVIDED, COMMERCIAL TAX RECIEPT, SANCTIONED PLAN, LEGAL CLEARANCE NEEDS TO BE CHECKED PRIOR DISBURSEMENT</t>
  </si>
  <si>
    <t xml:space="preserve">STHAYITVA, ARCHITECTS </t>
  </si>
  <si>
    <t>SHOP NO 69, F IN BUILDING PRAGATI KENDRA BLOCK NO 3, KAPOORTHALA ALIGANJ LUCKNOW</t>
  </si>
  <si>
    <t>HOUSE NO 1/274 IS SITUATED AT MOHALLA VIKRAM KHAND, GOMTI NAGAR, WARD - RAJIV GANDHI, TEH  DIST - LUCKNOW</t>
  </si>
  <si>
    <t>VALUATION HAS BEEN RELEASED AS PER BANK CONFIRMATION</t>
  </si>
  <si>
    <t>EEPAC/SMFG IND/ JAN/24/063/PP/MB</t>
  </si>
  <si>
    <t>EEPAC INDIA PVT LTD</t>
  </si>
  <si>
    <t>KHASRA NO 74 VILLAGE PATNA, KIRPAL VATIKA, PARGANA &amp; TEHSIL  DIST HAPUR</t>
  </si>
  <si>
    <t>LAND AREA IS IN SQ, YARDS</t>
  </si>
  <si>
    <t>SMFG INDIA/2024/01/2220</t>
  </si>
  <si>
    <t>BLACK OLIVE VENTURES</t>
  </si>
  <si>
    <t>KHET NO 73D, VILLAGE HABIBPUR PARGANA DADRI, TEHSIL &amp; DIST GAUTAM BUDH NAGAR</t>
  </si>
  <si>
    <t>EEPAC/SMFG/DECEMBER/2023/29/DC/MB</t>
  </si>
  <si>
    <t>KHATA NO 133, KHASRA NO 387, VILLAGE LUHARI, PARGANA POOTH, TEHSIL GARH MUKTESHWAR</t>
  </si>
  <si>
    <t>LAND AREA IS IN SQ. YARDS</t>
  </si>
  <si>
    <t>SMFGINDIA/2023/12/4073</t>
  </si>
  <si>
    <t>KHET NO 1644, VILLAGE KAKOD, PARGANA  TEHSIL - SIKANDARABAD, DISTRICT - BULANDSHAHAR</t>
  </si>
  <si>
    <t>KHASRA NO 503, A RESIDENTIAL PLOT SITUATED AT VILLAGE LUHARA, TEH  DIST - BAGHPAT</t>
  </si>
  <si>
    <t>BOOTH NO 182, SECTOR NO 35-D, CHANDIGARH</t>
  </si>
  <si>
    <t>House NO 199, EKTA VIHAR, VILLAGE BALTANA, MC &amp; SUB - TEHSIL ZIRAKPUR, DIST - SAS NAGAR MOHALI</t>
  </si>
  <si>
    <t>APPROVED PLAN NOT PROVIDED</t>
  </si>
  <si>
    <t>SMFG INDIA/2023/10/2088</t>
  </si>
  <si>
    <t xml:space="preserve">PROPERTY NO R-304 &amp; OLD NO 229, 2ND FLOOR RECT NO 57, KILLA NO 17(57/17) 3 EXTENSION KNOWN AS RAMESH PARK, LAXMI NAGAR, VILLAGE KHUREJI KHAS, ILLAQA SHAHDARA </t>
  </si>
  <si>
    <t>ADR-2024/MAR/07</t>
  </si>
  <si>
    <t>COMMERCIAL DCO/PLOT NO 1133, TDI CITY SOUTH EX - 1, SECTOR 118, MOHALI, DISTRICT SAS NAGAR MOHALI</t>
  </si>
  <si>
    <t>40000 PER SQ. YARDS</t>
  </si>
  <si>
    <t>AR.RAKESH KUMAR BANSAL</t>
  </si>
  <si>
    <t>KHEWAT NO 438/668, KHASRA NO 15/22/1(9-18), 13/3(4-9), 17/2(4-4), 18(7-0), 19(6-12), 21(6-16), 23(5-14), 13/1/2(0-19), 24(8-0) PLOT NO 35, DESHMESH COLONY LOHGARGH, HADBAST NO 46, SUB TEHSIL ZIRAKPUR DIST NAGAR MOHALI</t>
  </si>
  <si>
    <t>KHEWAT NO 442/663, KHASRA NO 8/9/3(2-7), 12/2(0-19), 18/1(3-0), 18/2/2(2-12), 23/2(1-2), 23/3(0-8), &amp; KHEWAT NO. 128/143, KHASRA NO 17/5/2(2-3), 18/1/1(3-8), 10/1/(4-81), 9/4/(0-13), 10/1(0-15) SCO NO 1 GREEN PARK COLONY LOHGARH ROARD, ZIRAKPUR, TEHSIL DERABASSI</t>
  </si>
  <si>
    <t>KHATA NO 554/802, KHASRA NO 18/12/3(6-13), 18/3(2-3), 19/1(3-12), SHOP NO 11, GREEN ENCLAVE, LOHGARH ROAD, OPPOSITE DEFENCE ENCLAVE, LOHGARH MC ZIRAKPUR, TEHSIL DERABASSI, NAGAR MOHALI</t>
  </si>
  <si>
    <t>ADR-2024/MAR/02</t>
  </si>
  <si>
    <t>SCO NO 35, DESHMESH COLONY, LOHGARH ZIRAKPUR</t>
  </si>
  <si>
    <t>14487 PER MARLE</t>
  </si>
  <si>
    <t>ADR-2019/JUNE/108</t>
  </si>
  <si>
    <t>SCO NO 11, GREEN ENCLAVE, LOHGARH ZIRAKPUR</t>
  </si>
  <si>
    <t>8500 PER SQ. YARDS</t>
  </si>
  <si>
    <t>KHASRA NO 863, VILLAGE CHHAPRAULA, PARGANA &amp; TAHSIL DADRI, DISTRICT GAUTAM BUDDHA NAGAR</t>
  </si>
  <si>
    <t>NMA/FULLERTON/DEC-033/2022</t>
  </si>
  <si>
    <t>MEHTA &amp; ASSOCIATES / NMA</t>
  </si>
  <si>
    <t>PROPERTY NO A-19, ENTIRE UPPER GROUN FLOOR OUT OF KHASRA NO 1876/71, GALLI NO 2, OLD ARJUN NAGAR, VILLAGE KARKARDOOMA, ILLAQA SHAHDARA, DELHI</t>
  </si>
  <si>
    <t>FULLERTON INDIA/2022/12/4853</t>
  </si>
  <si>
    <t>KHATA NO 00008, KHASRA NO 111 (0.1140), VILLAGE AMNABAD, PARGANA  &amp; TAHSIL DADRI, DISTRICT GAUTAM BUDH NAGAR</t>
  </si>
  <si>
    <t>LAND AREA IS IN SQ,. YARDS</t>
  </si>
  <si>
    <t>HOUSE NO 355, SECTOR - 6, HUDA PANIPAT</t>
  </si>
  <si>
    <t>45-50 YEARS</t>
  </si>
  <si>
    <t>15000 PER SQ YARDS</t>
  </si>
  <si>
    <t>140_VJY_SMFL_APR</t>
  </si>
  <si>
    <t>H.E.M. ASSOCIATES</t>
  </si>
  <si>
    <t>DOOR NO 12-12-53, TS NO 12, OLD ASST NO 9431, NBEW ASST NO. 65481, MUNICIPALTY WARD NO 12A, REVENUE WARD NO 5, BLOCK NO 1, PADI VADHI GANDHINAGAR, VIJAYWADA MUNICIPLA CORPORATION, VIJAYEWADA</t>
  </si>
  <si>
    <t>COMPLETED</t>
  </si>
  <si>
    <t>MEW PROPERTY ID 1GP59TY6 &amp; OLD PROPERTY ID P03703020236, KHEWAT NO 640, KHASRA NO 5160/2/2 (2-7), 5160/2/4 (1-10) WAKA PATTI INSAR, UNDER NAGAR NIGAM PANIPAT</t>
  </si>
  <si>
    <t>5-6 YEARS</t>
  </si>
  <si>
    <t>V8F-YIL3-VZ5</t>
  </si>
  <si>
    <t>CCB PLOT NO 18, PID NO 166110, R S NO 1077, HISSA NO 2A, SITUATED AT HARMONY COLONY TALUKA &amp; DISTRICT BRELAGAUM</t>
  </si>
  <si>
    <t>1486 PER SQ. FT</t>
  </si>
  <si>
    <t>600000 AMENITIES CHARGES</t>
  </si>
  <si>
    <t>2XHG-VL9</t>
  </si>
  <si>
    <t>G.P. NO 1098/1, SWATTIN NO 150400301400100928 SITUATED AT UCHAGAON VILLAGE CHAGAON, GRAM PANCHAYAT TALUKA &amp; DISTRICT BELAGAUM</t>
  </si>
  <si>
    <t>510 ON SQ. FT</t>
  </si>
  <si>
    <t>AMENITIES CHARGES 200000</t>
  </si>
  <si>
    <t xml:space="preserve">NORTHERN PORTION O PROPERTY BEARING PLOT NO 326, R. S. NO 1018/1, SHIVAJI NAGAR, BELGAVI, </t>
  </si>
  <si>
    <t>AMENITIES CHARGES 125000</t>
  </si>
  <si>
    <t>PLOT NO 38, R. S. NO 1093/6, AMAN NAGAR (NEW GANDHI NAGAR) TALUKA  &amp; DISTRICT BELGAUM</t>
  </si>
  <si>
    <t>BUILDING IS HAVING AC SHEET ROOF AND POOR IN CONDITION HENCE BUILDING VALUE STANDS FOR ZERO ONLY</t>
  </si>
  <si>
    <t>PROPERTY BEARING PLOT NO 21 &amp; 22 TMC NO 733/29/3P-21 &amp; 733/29/3/P-22 BACK SIDE OF MAHADEVASWAMY MATH, HOSUR ROAD, BAILAHONGALA TMC, BAILAHONGALA TALUKA BELGAVI</t>
  </si>
  <si>
    <t>371 PER SQ. FT</t>
  </si>
  <si>
    <t>200000 FOR TOTAL AMENITIES CHARGES WHEN WE ADD THIS AMOUNT THE TOTAL VALUE IS 9874000</t>
  </si>
  <si>
    <t>UPENDRA TATER</t>
  </si>
  <si>
    <t>PLOT NO 646, LAND WITH KHASRA NOS. 455, 460 TO 464, 466 TO 469, 473, 474 SHAHI COMPLEX REV VILL SAVINA KHEDA TEHSIL GIRWA, UDAIPUR</t>
  </si>
  <si>
    <t>Around 10 years old</t>
  </si>
  <si>
    <t>&gt;around 40</t>
  </si>
  <si>
    <t>2992 PER SQ.T</t>
  </si>
  <si>
    <t>PLAN PROVIDED</t>
  </si>
  <si>
    <t>NARESH CHAND TIKARIHA</t>
  </si>
  <si>
    <t>SHOP NO 110, UPPER GROUND FLOOR OF ESKAY PLAZA CONDOMINIUM, KH NO 2/14, 44/2, 2/76, 2/77 HAWALDAR ABDUL HAMID WARD NO 36, NEAR ANAND ARCADE, MOUDHAPARA</t>
  </si>
  <si>
    <t>KH NO. 1185/1, 112/1, 1320/1, PH NO. 40, FLAT NO 159, FORTH FLOOR, HOUSING BOARD COLONY, KACHNA RAIPUR</t>
  </si>
  <si>
    <t>KH NO 15008/1, PH NO. 109/39/44, WARD NO 26, PLOT NO F-09, SECTOR 1, VIP CITY, VILLAGE SADDU, RAIPUR</t>
  </si>
  <si>
    <t>FLAT NO. LIG. 159, BLOCK NO 07, 4TH FLOOR, PART O KH NO 1185/1-TH, 1211/1-K, 1320/1-K, PH NO 40, MAUJA KACHANA KHAMHARDIH,COLONY HOUSING BOARD KACHANA, KUSHBHAU THAKRE WARD NO 26, R N M RAIPUR</t>
  </si>
  <si>
    <t>SHOP NO 110, GROUND FLOOR, KH NO 2/14, 44/2, 2/76, 2/77 ESKAY PLAZA, MOUDHAPARA, NEAR ANAND TAKIES ROAD, HAWALDAR ABDUL HAMID WARD 36, TAHSIL  &amp; DISTRICT RAIPUR</t>
  </si>
  <si>
    <t>TENEMENT NO M-5, AT 127, TENEMENT UNDER MIGH SCHEME KH NO. 7, 9, 10/1 &amp; 10/2 MOUJA INDORA, TAHSIL &amp; DISTRICT NAGPUR</t>
  </si>
  <si>
    <t>APPROVED PLAN NOT PROVIDED,</t>
  </si>
  <si>
    <t>KH NO 54/1, MOUZA YERKHEDA, PH NO 16, NAGPUR JABALPUR HIGHWAY NO 7, TAHSIL &amp; DISTRICT NAGPUR 441001</t>
  </si>
  <si>
    <t xml:space="preserve">APPROVED PLAN IS NOT PROVIDED BY BANK, PROVIDED PLAN IS APPROVED BY GRAMPANCHAYAT WHICH IS NOT A COMPETENT AUTHORITY </t>
  </si>
  <si>
    <t>PROPERTY BEARING SITUATED AT WAKE ABADI GRAM SIMLI, PARAGANA MANGLORE, TEHSIL ROORKEE, DISTRICT SAHARANPUR</t>
  </si>
  <si>
    <t>4100 PER SQ. M.</t>
  </si>
  <si>
    <t>Area MISMATCHED ON DOCUMENTS AREA 972 SQ. FT &amp; ON SITE AREA 1624 SQ.FT</t>
  </si>
  <si>
    <t>USP/SMFG/MAY/20/2024</t>
  </si>
  <si>
    <t>USP VALUATION</t>
  </si>
  <si>
    <t>PROPERTY SITUATED AT KHASRA NO. 1208 MIN &amp; 1209 MIN MOHALLA NEHRU NAGAR ROORKEE PARAGANA ROORKEE, TEHSIL &amp; DISTRICT HARIDWAR</t>
  </si>
  <si>
    <t>PROPERTY BEARING PART O KHASRA NO 104M, SITUATED AT GRAM SALEMPUR BAKKAAL NO. 1 AMBEDKAR NAGAR, NAGAR PALIKA PARISHAD LAKSAR, PARGANA MANGALORE, TEHSIL LAKSAR, DISTRICT HARIDWAR</t>
  </si>
  <si>
    <t>USP/SMFG/691-02/2024</t>
  </si>
  <si>
    <t>PLOT NO 4, KHASRA NO 1366 SITUATED AT SHAKTI NAGAR PHASE 2, VILLAGE SALEMPUR, MEHDOOD - 11, PARGANA ROORKEE, TEHSIL &amp; DISTRICT HARIDWAR</t>
  </si>
  <si>
    <t>USP/SMFG/MAR-20/2024</t>
  </si>
  <si>
    <t xml:space="preserve">USP VALUATION </t>
  </si>
  <si>
    <t>HOUSE OF ROOF RIGHTS ON PLOT NO S. G. 1/104A, KHASRA NO 798M SITUATED AT SHIVALIK GANGA FARM, VILLAGE SALEMPUR MEHDOOD WARD NO 13OTHER AREA INSIDE NAGAR PALIKA PARISHAD SHIALIK NAGAR HARIDWAR</t>
  </si>
  <si>
    <t>USP/SMFG/MAR-13</t>
  </si>
  <si>
    <t>PART OF PLOT NO 19, KHASRA NO 65, SITUATED AT VILLAGE DADUPUR, GOVINDPUR PARGANA ROORKEE, TEHSIL &amp; DISTRICT HARIDWAR</t>
  </si>
  <si>
    <t>USP/FICCL/OCT-10/2023</t>
  </si>
  <si>
    <t>KHASRA NO 168, PLOT NO B-16, VILLAGE - JAMALPUR, KALAN, PATRGANA - JWALAPUR, TEHSIL &amp; DISTRICT HARIDWAR</t>
  </si>
  <si>
    <t>USP/FICCL/MAY-346/2022</t>
  </si>
  <si>
    <t>PROPERTY SITUATED AT CHAK NO 1383, GATH NO 2006, MIN, KASBA  MANGLOR, PARGANA MANGALOR, TEHSIL ROORKEE, HARIDWAR</t>
  </si>
  <si>
    <t>PROPERTY BEARING MUNICIPAL NO 46/35/35C, SITUATED AT CHAUHAN MARKET, CHANDER NAGAR, DISTRICT DEHRADUN</t>
  </si>
  <si>
    <t>96000 PER SQ. METER</t>
  </si>
  <si>
    <t>WAKA SITUATED AT BARHAM COLONY INSIDE M. C. LIMIT SONIPAT TEHSIL &amp; DISTRICT SONIPAT</t>
  </si>
  <si>
    <t>PROPERTY ID 8AAQ6VO2, KHEWAT NO 1505, KHASRA NO 19/11/2 (0-7), 12/2/3/1 (3-13) 19/2(5-12) 20 (0-9) 28/2 (1-2) WAKA SAMALKHA ADARSH NAGAR INSIDE M.C. LIMIT SAMALKA 132101</t>
  </si>
  <si>
    <t>KHEWAT NO 529, 454, 226, KHATA NO 624, 308, PLOT NO 78/30/2(0-8)  PLOT NO 78/30/3(0-7) &amp; PLOT NO 78/305(0-4), 30/6(0-4), 30/7(0-5), 30/8(0-4), 30/9(0-4) WAKA RAKBA VILLAGE DODWA, TEHSIL &amp; DISTRICT SONIPAT</t>
  </si>
  <si>
    <t>1800 PER SQ. YARDS</t>
  </si>
  <si>
    <t>DESIGNO GRAPH</t>
  </si>
  <si>
    <t>PPID NO - 150C288U245, NEW PPID NO - 3AP9UNC3, KHATA NO 553/586, KHASARA NO 8/23, HANDAST NO 101, VAKA VILLAGE KHOJKIPUR, POOJA VIHAR, AMBALA CANTT</t>
  </si>
  <si>
    <t>PLOT AREA IS IN SQ. YARDS</t>
  </si>
  <si>
    <t>SHOP NO. 213, PPID NO. 3AF94TL1, RANDHAWA MARKET, AMBALA</t>
  </si>
  <si>
    <t>KHEWAT NO 105, KHATONI NO 134, KHASRA NO 18/22(8-00), 23/2/(5-00), 24(8-00), 25/2(2-01), JAMABHANDI YEAR 2013-14, HADBAST NO 22, WAKIA MOUJA KAKRALI, TEHSIL - BARWALA DISTRICT PANCHKULA</t>
  </si>
  <si>
    <t>PPID NO 150C288U245, NEW PPID NO 3AP9UNC3, KHATA NO 553/586, KHASARA NO 8/23, HADBAST NO 101, VAKA VILLAGE KHOJKIPUR, POOJA VIHAR, AMBALACANTT</t>
  </si>
  <si>
    <t>PLOT NO 6, KHASRA NO 15/25, VASKA MAUJA  VILLAGE NAGGAL, TEHSIL &amp; DISTRICT - AMBALA - 133001</t>
  </si>
  <si>
    <t>LAND AREA IS IN SQ. YARDS, APPROVED PLAN NOT PROVIDED</t>
  </si>
  <si>
    <t>2223/1202</t>
  </si>
  <si>
    <t>B-n-B ASSOCIATES</t>
  </si>
  <si>
    <t>KHEWAT NO 1960/2423, KHASARA NO 111/23/1, SINGHPURA MOHALLA, BARARA, TEHSIL BARARA, DISTRICT - AMBALA</t>
  </si>
  <si>
    <t>MAAS ARCHITECTS</t>
  </si>
  <si>
    <t>B-9-1702/1/1 AND B-9-1702/1 OLD AND NEW NUMBER B-9-1702/1/1 + 1702/1 + 1702/1/2 (AS PER ATS) PROPERTY NO B-9-1702/1, VAKIYA CITY LUDHIANA ABADI GALLI TELIYAN MINI GURMANDI, TALAB MANDIR ROAD TEHSIL AND DISTRICT LUDHIANA</t>
  </si>
  <si>
    <t>APPROVED PLAN NOT PROVIDED, LAND AREA IS IN SQ. YARDS</t>
  </si>
  <si>
    <t>AS PER DEED - KHATA NO 37/41, 36/40, KHASRA NO. 1922/672, WAKIA RAKBA TARAF SAIDA, HADBAST NO. 172, ABADI KIRPAL NAGAR TAHSIL  DISTRICT LUDHIANA.AS PER ATS - H.  NO. B-24-1496, KHATA NO 37/41, KHASRA NO. 1922/672, WAKIA RAKBA TARAF SAIDA, HADBAST NO. 172, ABADI KIRPAL NAGAR TEHSIL &amp; DISTT LUDHIANA</t>
  </si>
  <si>
    <t>PART PROPERTY NO B-25-1327/1327/1, KHASARA NO. 213/215-213/115 MIN - 214/115 MIN - 214/115 MIN, KHATA NO. 66/79, 80, 67/81, 82 JAMABANDI YEAR 2014-2015 MOJA VILLAGE TARF KAZI HADBAST NO 173, LUDHIANA ABADI PRITAMPURI LUDHIANA</t>
  </si>
  <si>
    <t>LAND AREA IN SQ. YARDS, ELECTRICITY IS NOT AVAILABLE ON SITE AS PER SITE VISIT, DIMENSIONS &amp; DIRECTION MISSMATCHED WITH SALE DEED</t>
  </si>
  <si>
    <t>ER. A. S. CHAWLA &amp; ASSOCIATES</t>
  </si>
  <si>
    <t>KHEWATI NO 1467, KHATONI NO. 2052, 2053, 2054, KHASRA NO 2444 (0-6), 3040 (1-7), 3039 (1-13), JAMABAND, YEAR 2011-12, WAKIYA RAKBA KHANNA KALAN, TEHSIL KHANNA LUDHIANA</t>
  </si>
  <si>
    <t>AS PER DEED NO ANY DIMENSION DIRECTION AND PROPERTY NOT IDENTIFY</t>
  </si>
  <si>
    <t>KEWATI NO 370/428, 514/635, 129/224, KHASARA NO 89/22/2(1-16), 22/4(0-5) 89/22/1(0-4), 89/22/3 (2-18), HADBAST NO. 31, WAKIA RAKBA NAKODAR 1</t>
  </si>
  <si>
    <t>Approved plan is not provided</t>
  </si>
  <si>
    <t>KHEWATI / KHATONI NO 3710/4554, 826/1064, KHASRA NO 89/23/2 (2-12), HADBAST NO 31, WAKIA RAKBA NKODRA</t>
  </si>
  <si>
    <t>PLOT NO 4 KHASARA NO. 18/16-25/1, KHATA NO 71/78, JAMABANDI YEAR 2012-20 VAKIYA VILLAGE BAJRA HADBAST NO 76, ABADI BAJRA TEHSIL AND DISTRICT LUDHIANA</t>
  </si>
  <si>
    <t>LAND AREA IS IN SQ. YARDS, CIRCLE RATE IS IN ALSO SQ. YARDS, VALUATION GIVEN AS PER BANK INSTRUCTION, POSITIVE LEGAL OPINION TAKEN, PROPERT LIES OUTSIDE MC LIMITS</t>
  </si>
  <si>
    <t>38_MAY_FICCL</t>
  </si>
  <si>
    <t>D. NO. 6-1327A, N.T.S. NO. 169/8/A, REVENUE WARD , MUNICIPAL WARD 6, NEW MUNICIPAL WARD NO 7A, BLOCK NO 1JODI BOMMALA CENTER TAILOR PETA, VIJAYWADA MUNICIPAL CORPORATION, VIJAYWADA MANDAL, KRISHNA DISTRICT PRESENTLY IN NTR DISTRICT - 520001</t>
  </si>
  <si>
    <t>LAND AREA IS IN SQ. YARDS, CIRCLE RATE IS IN ALSO SQ. YARDS</t>
  </si>
  <si>
    <t>REV/FULLERTONINDIA-JULY/23/09</t>
  </si>
  <si>
    <t>RAI ENGINEERS AND VALUER</t>
  </si>
  <si>
    <t>WAKIYA PIND TARAF JODHEWAL, HADBAST NO 77, KHASARA NO 1608/1231/709/377 (0-0-18) KHEVAT NO 144, KHTOUNI NO 145 OR JAMABHANDI YEAR 2010-2011, ABADI BASTI MANI SINGH, MAIN ROAD, LUDHIANA</t>
  </si>
  <si>
    <t xml:space="preserve">7-8 YEARS </t>
  </si>
  <si>
    <t>42-43 YEARS</t>
  </si>
  <si>
    <t>LAND AREA IN SQ. YARDS, CIRCLE VALUE RATE IS PER SQ. YARDS</t>
  </si>
  <si>
    <t>AMARGARH TEHSIL MALERKOTLA DIST. SANGRUR KHASRA KHATA NUMBE NOT MENTION IN SALE DEED SAMADHNABHA - MALERKOTLA ROAD, AMARGARH SANGRUR- 148022</t>
  </si>
  <si>
    <t>LAND AREA IN SQ. YARDS. PROPERTY LOCATED LIES WITHIN MC LIMIT SALE DEED WASIKA NUMBER 738 DATED 26/10/2016</t>
  </si>
  <si>
    <t>USP/SMFG/561-06/2024</t>
  </si>
  <si>
    <t>ALL THGE PROPERTIES SITUATED AT B-178, PRAKASH NAGAR, IDGAH, DEHRADUN FORMING PART OF PROPERTY BEARING MUNICIPAL NO 102/89, IDGAH - 2, PRAKASH NAGAR, DEHRADUN, COMPRISING OF LAND BEARING KHASRA NO 47/2, SITUATED AT MAUZA CHUKKHUWALA, PARGANA PACHHWA DOON, DIST - DEHRADUN</t>
  </si>
  <si>
    <t>PROPERTY CAN BE IDENTIIED WITH THE HELP OF CONTACT PERSON LOCAL ENQIRY &amp; E BILL</t>
  </si>
  <si>
    <t>PROPERTY BEARING SHOP NO GF -1, GROUND FLOOR, CTS NO. 3757/2, KRISHNENDRA COMPLEX-1, KHILLE ROAD, OLD HUBALI, HDMC LIMITS, HUBALI TALUK, DHARWAD DISTRICT 580024</t>
  </si>
  <si>
    <t>Circle rate IS IN PER SQ.M., THE SUBJECT PROPERTY IS NOT NUMBERED BUT DEMARCATED IDENTIFIED THROUGH EC BILL  &amp; CUSTOMER INORMATION, UDS AREA AS PER DOCUMENTS IS 44.62 SQ. FT</t>
  </si>
  <si>
    <t>V08-YZX2-VXB</t>
  </si>
  <si>
    <t>PROPERTY BEARING, PID MO 63-4-501-63/3672, WARD NO 63, SY NO 51B, PLOT NO 45, ASSESSMENT NO 45, OLD PROPERTY NO 63/3672, AYODHYA NAGAR, HUBALI TALUKA, DHARWAD DISTRICT 580024</t>
  </si>
  <si>
    <t>THE SUBJECTED PROPERTY IS NOT NUMBERED BUT ACTUALLY DEMARCATED AND SUBJECTED PROPERTY IS IDENTIFIED THROUGH THE EC BILL IN THE NAME OWNERS MOHAMMAD YUSUF HAVERI AND NAME BOARD</t>
  </si>
  <si>
    <t>243_GNT_SMFL_JUN</t>
  </si>
  <si>
    <t>DOOR NO 10-80 (AS PER DEED), SURVEY NO. 256/A-1A2, ASST NO 2747, AMARAVATI VILLAGE AND GRAM PANCHAYAT, AMARAVATI MANDAL, PALANDU, DISTRICT, ANDHRA PRADESH - 522020</t>
  </si>
  <si>
    <t>LAND AREA IN SQ. YARDS, STRUCTURE AREA IS BUILT UP AREA</t>
  </si>
  <si>
    <t>PROPETY NO. 35, PID NO 15170060042108, TEGGIHALLI, VILLAGE - TEGGIHALLI, VILLAGE - PANCHAYATH, SAVANURU TALUK - HAVERI DISTRICT</t>
  </si>
  <si>
    <t>LA/SMFG Credit Company td/2024 -2025</t>
  </si>
  <si>
    <t>Er. Arvind Kumar Agarwal</t>
  </si>
  <si>
    <t>Plot No. 61 Ganesh Vihar, Mahapura, Ajmer Road, Jaipur</t>
  </si>
  <si>
    <t>VGAE/VAL/SMFGICCL/APR/2024/11</t>
  </si>
  <si>
    <t>Pradeep Singh</t>
  </si>
  <si>
    <t>Plot No. 156, Shri Ram ViharA, Village Nandkishorpura Urf Manyawas, New Sanganer Road, Mansarovar, Jaipur</t>
  </si>
  <si>
    <t>42 /SQ M</t>
  </si>
  <si>
    <t>VP7-F3AM--V8K</t>
  </si>
  <si>
    <t>Arvind Kumar Agarwal</t>
  </si>
  <si>
    <t>Residentia Plot as per Nagar Palika Patta Serial No 1402, Meeno Ka Mohalla, Gram Bagru, Tehsil Sanganer, Jaipur</t>
  </si>
  <si>
    <t>In this proerty only Tin Shed Structure Constructed on GF but Cost of Tin She not Considered in this report roperty being used for Cattle Yard</t>
  </si>
  <si>
    <t>PMC/Val/2024/March./FICCL/02</t>
  </si>
  <si>
    <t>Pointmark Consultants</t>
  </si>
  <si>
    <t>West Part of Plot No. 28 at Khasra No. 179/2 Hanuman Vatika, Sapura, Jamwaramgarh Road, Jaipur</t>
  </si>
  <si>
    <t>5508 Sq. Yard</t>
  </si>
  <si>
    <t>VGAE/VAL/SMFGICCL/MAR/2024/10</t>
  </si>
  <si>
    <t>V.G. Architects &amp; Engineers</t>
  </si>
  <si>
    <t>Plot No. 16, Shyam Encave-C, Village Bakshawala, Sanganer</t>
  </si>
  <si>
    <t>523/- per Sq. Mtr.</t>
  </si>
  <si>
    <t>GR. + 1 Residential Property, Society not approved as per market survey</t>
  </si>
  <si>
    <t>LA/SMFG India Co. Ltd/2023-24/0</t>
  </si>
  <si>
    <t>Plot No. 4, Priya Nagar-4th, Sarana Dunger, Ricco Area, Jaipur</t>
  </si>
  <si>
    <t>Permission / Plans &amp; Land use Conversion reuired but not provided</t>
  </si>
  <si>
    <t>VGAE/VAL/SMFGICCL/MAR/2024/12</t>
  </si>
  <si>
    <t>Plot No. D-534, Jagdamba Nagar-D, Girdharipura, Ajmer Road, Jaipur</t>
  </si>
  <si>
    <t>7592/- PER Sq Mtr</t>
  </si>
  <si>
    <t>Residentia use, First Floor, TIN Shed not considered</t>
  </si>
  <si>
    <t>BG/SMFG/Valuation/JAN/2024/27</t>
  </si>
  <si>
    <t>B.G Associates</t>
  </si>
  <si>
    <t>Plot No. 26, Kirti Sagar-R, Village-Badarwas, Ajmer Bye Pass Road, Jaipur</t>
  </si>
  <si>
    <t>1 or 2</t>
  </si>
  <si>
    <t>Residential Property</t>
  </si>
  <si>
    <t>LA/SMFG India Credit Co. Ltd., 2023-24/0</t>
  </si>
  <si>
    <t>Plot No 02, Jay Jagdamba Nagar-A,Harnathpura Kalwa Road Jaipur</t>
  </si>
  <si>
    <t>Ground Floor 3 BHK</t>
  </si>
  <si>
    <t>VGAE/VAL/SMFGICCL/DEC/2024/16</t>
  </si>
  <si>
    <t>Plot No A-9, (North Part), Aazad Nagar-A, Tonk Road, Sanganer, Jaipur</t>
  </si>
  <si>
    <t>7 or 8</t>
  </si>
  <si>
    <t>Residential Gr + 1</t>
  </si>
  <si>
    <t>VGAE/VAL/SMFGICCL/DEC/2024/11</t>
  </si>
  <si>
    <t>Plot No. 26, Laxmi Colony Borala Ki Dhani, Village Harmara, Badharna Road, Sikar Road, Jaipur</t>
  </si>
  <si>
    <t>Sq Yards</t>
  </si>
  <si>
    <t>VGAE/SMFGICCL/VAL/OCT/2023/10</t>
  </si>
  <si>
    <t>Plot No. N-1 to N-5, Gomti Vihar-VI Extension, Jaisinghprua Khor Jaipur</t>
  </si>
  <si>
    <t>Single Storey big factory shed constructed on 5 adjoining pots of total area is 746.4 Sq, Yards, Plot is inter connected, can be separable easily</t>
  </si>
  <si>
    <t>LA/SMFG India Credit Co. Ltd/2023-24/0</t>
  </si>
  <si>
    <t>Shop No. B-50 (Without Roof Right), Including Platform, Block-B, Goan Mandi Yard (F &amp; V), Kasba Chomu, District Jaipur</t>
  </si>
  <si>
    <t>Shop</t>
  </si>
  <si>
    <t>BG/SMFG/VALUATION/JULY/2023/11</t>
  </si>
  <si>
    <t>B. G Associates</t>
  </si>
  <si>
    <t>Plot No. 40, Shivaji Nagar, Brahampuri, Jaipur</t>
  </si>
  <si>
    <t>23 or 24</t>
  </si>
  <si>
    <t>Patta of Property is Residential</t>
  </si>
  <si>
    <t>VGAE/SMFGICCL/VAL/AUG/2023/10</t>
  </si>
  <si>
    <t>Plot No. 17, Balaji Dham, Badharna Road, Keriyo Ki Dhani, Harmada Jaipur</t>
  </si>
  <si>
    <t>10 or 12</t>
  </si>
  <si>
    <t>According to applicant said property construction is merged with adjoining plot No. 18</t>
  </si>
  <si>
    <t>BG/SMFG/VAUATION/JULY/2023/18</t>
  </si>
  <si>
    <t>Shop No.A-84, Krishi Upaj Sabji Mandi, Shahapura, Delhi Road, Jaipur</t>
  </si>
  <si>
    <t>11 or 12</t>
  </si>
  <si>
    <t>Sq. Yards</t>
  </si>
  <si>
    <t>VGAE/SMFGICCL/VAL/JUNE/2023/21</t>
  </si>
  <si>
    <t>Plot No. A-11, Acharya Vinobha Bahve, Nagar, Vaishali Nagar, Jaipur</t>
  </si>
  <si>
    <t>14  or 15</t>
  </si>
  <si>
    <t>PMC/Val/2023/June/FICCL/11</t>
  </si>
  <si>
    <t>Plot No. 1-A, C.R.G Colony, Near Shikariyan Ki Mori, Outside Char Darwaja, Jaipur</t>
  </si>
  <si>
    <t>6120 Per Sq. M.</t>
  </si>
  <si>
    <t>VGAE/SMFGICCL/VAL/JULY/2023/02</t>
  </si>
  <si>
    <t>House No. 3669, Dinanath Ji Ki Gali, Chowkri Purani Basti, Chandpole Bazar, Nahargarh Road, Jaipur</t>
  </si>
  <si>
    <t>Sq Yard.</t>
  </si>
  <si>
    <t>VGAE/FI/SMFG/VAL/JUNE/2023/9</t>
  </si>
  <si>
    <t>Plot No. 65, Ganesh Vihar Colony, Mahapura, Tehsil Sanganer, Jaipur</t>
  </si>
  <si>
    <t>GF+FF, being used for Residentia Cum Commercia Purpose</t>
  </si>
  <si>
    <t>VGAE/FICCL/VAL/MAY/2023/08</t>
  </si>
  <si>
    <t>Plot No 30-B, Scheme-D-Narayana Vihar-1st, Village Jagannathpura, Tehsil Sanganer, Jaipur</t>
  </si>
  <si>
    <t>8 or 10</t>
  </si>
  <si>
    <t>PMC/Val/2023/Feb/FICCL/15</t>
  </si>
  <si>
    <t>Plot No 01, Shri Ridi Sidi Vistar, Ward No 4, Aasiwalo Ki Dhani, Chomu, Jahota Road, Jaipur</t>
  </si>
  <si>
    <t>Sq Ft</t>
  </si>
  <si>
    <t>LA/FUERTON INDIA/2022-23/426</t>
  </si>
  <si>
    <t>Shop No. 25/S/28, Sector No. 2, Zone - 25, Mansarovar Scheme, Jaipur</t>
  </si>
  <si>
    <t>Shop, Rate on Sq Ft.</t>
  </si>
  <si>
    <t>Vauation Report Not Found</t>
  </si>
  <si>
    <t>PMC/Val/2022/MAY/FICCL/10</t>
  </si>
  <si>
    <t>Plot No. 05, Scheme No. 13 GA, Malpura Gate, Diggi, Road, Sanganer, Jaipur</t>
  </si>
  <si>
    <t>Sq. Yards, Gr. + 1 Residential Structure</t>
  </si>
  <si>
    <t>VGAE/FICCL/VAL/May/2022/1</t>
  </si>
  <si>
    <t>Plot No. 41, Shri Om Vatika-I, Govindpura, Kalwar Road, Jaipur</t>
  </si>
  <si>
    <t>Sq. Yards.</t>
  </si>
  <si>
    <t>BGA/FICCL/APRIL/2022/11</t>
  </si>
  <si>
    <t>B. G. Associates</t>
  </si>
  <si>
    <t>Flat No. 607, 6th Foor, Block No. 27, Grandeur Apartment, Eden Garden Group Housing Complex Sikar Road, Jaipur</t>
  </si>
  <si>
    <t>Rate Considered on BUA of the Flat</t>
  </si>
  <si>
    <t>BGA/FICCL/APRIL/2022/19</t>
  </si>
  <si>
    <t>Flat No. 608, 6th Foor, Block No. 27, Grandeur Apartment, Eden Garden Group Housing Complex Sikar Road, Jaipur</t>
  </si>
  <si>
    <t>0/02/2022</t>
  </si>
  <si>
    <t>BG/FICCL/VALUATION/FEB/2022/08</t>
  </si>
  <si>
    <t>Plot No. B-42-G, Vidhan Sabha Nagar, Patrakar-Muhan Link Road, Dholai Sanganer, Jaipur</t>
  </si>
  <si>
    <t>Patta of the Property is Residential, Commecia use - Shop, Commercial Conversion of land is required</t>
  </si>
  <si>
    <t>Maas Architects</t>
  </si>
  <si>
    <t xml:space="preserve">Plot No. 40, Khasra No. 583/1, Khewat No. 1790/1780, Khatoni No. 2180, Jamabandi, Year 2016-2017, Vakiya Village Barewa Awana Hadbast No. 15 Abadi Dairy Complex, Part-B Tehsil and District Ludhiana </t>
  </si>
  <si>
    <t>ER A.S. CHAWLA &amp; ASSOCIATES</t>
  </si>
  <si>
    <t>Khasra No. 22/19/3-19/4-19/7-19/8-19/9-19/10 Khata No 199/204 Jamabandi Year 2023-04 Wakiya Sherpur Kalan Hadbast No 176 Ludhiana</t>
  </si>
  <si>
    <t>REV/Fullerton India-May-23-03</t>
  </si>
  <si>
    <t>Rai Engineers And Valuers</t>
  </si>
  <si>
    <t>Wakia Village Kakowal, Hadbast No. 80, Abadi Vishal Nagar, Tehsil &amp;  District Ludhiana, Khasra No. 15/6-7-28-16/10/1-1/2/1-9/1-2/2-1/1-10/2, Khata No. 53/53-425/443, for Jamabandi Year 2005-2006</t>
  </si>
  <si>
    <t>The Property No. has not display</t>
  </si>
  <si>
    <t>REV/Fullerton India-Dec-22-08</t>
  </si>
  <si>
    <t>Wakia Village Giaspura, Hadbast No. 261, Abadi Guru Amardass Colony, Tehsil &amp; District Ludhiana, Khasra No. 21//3-4, Khata No. 487/496-488/497, Jamabandi Year  2008-2009</t>
  </si>
  <si>
    <t>2900/- per Sq. Yards</t>
  </si>
  <si>
    <t>Khata No. 556/567, Khata No. 32//21/2, 33//24/2, 25/2, 34//4, 5, 6, 7, 13/1, 14/1, 15/1, 35//1, 2/1, 9/2/3, 10, 11/1 12/1/1, Haadbast No. 261, Wakia Giaspura, Abadi Near Gagan Coony, Tehsil and District - Ludhiana</t>
  </si>
  <si>
    <t>Rate on Sq. Ft.</t>
  </si>
  <si>
    <t>Approved Map &amp; Property Tax not provided</t>
  </si>
  <si>
    <t>Prop. Corporation No. B-XXXIV-6627/5-C, Khasra No. 46//14, Khewat No. 490, 494, Khatoni No 504, Hadbast No. 101, Jamabandi Year 2007-2008, Waka Village  Jassain, Abadi Tarsem Colony, Tehsil &amp; Dist. - Ludhiana</t>
  </si>
  <si>
    <t>Residential Gr. + 1, Rate on BUA, Approved Map &amp; Layout plan, Property Tax not provided</t>
  </si>
  <si>
    <t>HE-LDH-2024-June-04</t>
  </si>
  <si>
    <t>Homeland Engineers</t>
  </si>
  <si>
    <t>Situated at Prop No. B-35-540/3-a, UID No. B035-06633, Wakya Sunet, Abadi Andrun Lal Lakir, Tehsil &amp; Dist. Ludhiana</t>
  </si>
  <si>
    <t>Rate on Sq. Yards</t>
  </si>
  <si>
    <t>Plot No. 126, Khasra No. 85/4, 7, 8, 13, 77//17/1, 24/2, 85//15/2, 15/1, Khasra No. 519/579, 520/580, 598/1/688/1, 599/688, Jamabandi, Year 2015-16, Hadbast No. 225, Wakia Village Jandiala, Abadi, Jashan City Sub Tehsil Sahnewal Tehsi And Dist. Ludhiana</t>
  </si>
  <si>
    <t>Dimention and area and two side street directions are matching, Numbering was not abseved in the ocaity Approved Map, Layout Plan and mauka patwari report were not provied</t>
  </si>
  <si>
    <t>HE-LDH-2024-May-06</t>
  </si>
  <si>
    <t>Khasra No. 21/18/2(5-16, Khata / Khatoni No. 285/283-295, as per Jamabandi Yesr 2017-2018, Wakya Village Phullanwal, HB No. 278, Abadi Moti Bagh Colony, Tehsil &amp; Distict - Ludhiana</t>
  </si>
  <si>
    <t>Plan not provided</t>
  </si>
  <si>
    <t>Khasra No, 921-920/1, 92, Khata No. 223/253-224/254-225-255, as per Jamabandi Year 2009-2010, Wakya Village Lohara HB No. 260, Abadi Sukhdev Nagar Tehsi &amp; Dist. Ludhiana</t>
  </si>
  <si>
    <t>GR. + 3 Residentia cum Commercial</t>
  </si>
  <si>
    <t>House Plot No. 217Min, Khasra No. 27//17, 25/1, 38//5, 36//21/2/2, 35//24, 25, 37//1, 27//24, 35//5, 6, 14, 15, 16, 4, 7, 17 Khata No. 66/90-67/92-167/200, Jambandi Year 2010-11, Vakiya Bhamian Khurd Hadbast No. 180 Abadi Jain Colony, Tehsil and District Ludhiana</t>
  </si>
  <si>
    <t>Electricity Bill is not available at site, Approved Colony Map &amp; Mauka Patwari Report / MIB and Approved map and Location map to be required</t>
  </si>
  <si>
    <t>Khasra No. 28//2-8-9-10-11-13-18-3, Khata No. 747/763-748/764, Jamabandi Year 2007-2008, Vakiya Village Jassain, Hadbast No. 101, Abadi Kunj Vihar, Tehsil &amp; District Ludhiana</t>
  </si>
  <si>
    <t>Rate in Sq. Yards</t>
  </si>
  <si>
    <t>Sale Deed in the name of Smt. Rekha W/o. Sh. Rakesh Kumar.  Layout Plan to be required</t>
  </si>
  <si>
    <t>Formulaic Engineers Pvt. Ltd.</t>
  </si>
  <si>
    <t>Khasra No. 458/1 Khata No. 489/524 Hadbast No. 172 Jamabandi Year 2007-08 Wakai Village Teraf Saidan, Abadi Karamsar Colony, Tehsil &amp; Dist. Ludiana</t>
  </si>
  <si>
    <t>Rate in Sq. Ft.</t>
  </si>
  <si>
    <t>Gr. + 1, Electricity Bill, Approved Map &amp; Property Tax were not provided</t>
  </si>
  <si>
    <t>ER.Amarjit Singh Chawla &amp; Associates</t>
  </si>
  <si>
    <t>Khasra No. 41//4/2, 5/1, 34/24/1, 25/2, 4/3, 5/2, 6/1, 7/1, Khata No. 197/213, 204/233, Jamabandi Year 1997-1998, Wakia Village Kohara, Hadbast Number 224, Tehsil &amp; Dist. Ludhiana</t>
  </si>
  <si>
    <t>500/- Sq. Yards</t>
  </si>
  <si>
    <t>On Site used as Residential Labour Quarters Cum Commercial, One Shop is self Occupied by Owner, rest is rented</t>
  </si>
  <si>
    <t>House No. B-11-391, Vakiya Mohalla Fatehganj Ludhiana</t>
  </si>
  <si>
    <t>ER. Amarjit Singh Chawla &amp; Associates</t>
  </si>
  <si>
    <t>Khasra No. 876-877-876/1 Khata No. 82/83, 219/254-218/253 Jamabandi Year 2004-05 Wakiya Village Lohara Hadbast No. 260 Abadi Aam Colony Maya Nagar Ludhiana</t>
  </si>
  <si>
    <t>Location Plan for the same as series plot numbring not found, on site there is a Shop on Ground and 2 Rooms set is rented, First Floor Occupied Residential</t>
  </si>
  <si>
    <t>Part of MC No. 2285, Agwar Gujjram, Tehsil- Jagroan, Dist. Ludhiana</t>
  </si>
  <si>
    <t>Residntial Gr.+ 1, Dimentions &amp; land area mismatch observed, Layout Plan Approved Map, Property Tax &amp; TS1 were not provided, Khasra details not mentioned in the deed</t>
  </si>
  <si>
    <t>Khasra No. 1-6-7-8-9-591/10-753/11-12-13, Khata No. 615/629, Jamabandi Year 2005-2006, Vakiya Taraf Jodhewal Hadbast No. 77, Abadi Mohalla Kailash Nagar, Near New Kailash Nagar Tehsil &amp; Distict Ludhiana</t>
  </si>
  <si>
    <t>Alternate property identification evidence such as TS1 Form with same wasika number and MIB with actual direction and dimensions with location/layout map to be required</t>
  </si>
  <si>
    <t>maas architects</t>
  </si>
  <si>
    <t>Khewat No. 216, 217, 218, 219, Khatoni No. 334, 335, 336, 337, Khasra No. 31//3(8-0), 31//22(8-0), 31/20(8-0), 31//1(8-0), Vakiya Village Matwani, Tehsil &amp; District - Moga</t>
  </si>
  <si>
    <t xml:space="preserve">Gr.+ 2, Electricity Bill not available, Layout map to be required, </t>
  </si>
  <si>
    <t>Khasra No. 9//15/2, Khata No. 1255/1356 - Page No. 542, Jamabandi Year 2001-002, Wakiya Haibowal Kalan Hadbast No. 102, Tehsil Ludhiana</t>
  </si>
  <si>
    <t>Gr. + 2, Gr. Floor is used for Hosiery and First &amp; Second is Residential Use. On site thered is no property number, hence location plan is also required for identiviation</t>
  </si>
  <si>
    <t>Khasra No. 333, 334, 335, 336, Khata No. 498/631-499/632, Jamabandi Year 1997-1998, Wakia Mauja Dhandra Ludhiana</t>
  </si>
  <si>
    <t>Gr. + 1, Residential, Land &amp; Built-up Area Calculation is not scaned, hence rate and Built-up area not available</t>
  </si>
  <si>
    <t>Khewat No. 141/103, Khatoni No. 228, Khasra No. 2432/7/79/0, Wakia Mubarik Manjil Palace, Near Sajida Colony, Hadbast No. 58, Malerkotla, District Sangrur</t>
  </si>
  <si>
    <t>1 Month</t>
  </si>
  <si>
    <t>G + 1, Electricity Bill, Layout Plan, Approved Map &amp; Property Tax were not provied, Permissible area i.e. 4025.4 Sq. Ft. is Considered</t>
  </si>
  <si>
    <t>Khasra No. 169, Khewat No. 637, Khatoni No. 750, 751, As per Jamabandi fo the Year 2004-2005, Wakia Village Lohara, Abadi Mohalla Guru Gobind Singh Nagar, Hadbast No. 280, Ludhiana</t>
  </si>
  <si>
    <t>As per Deed and site No property number, Take TSI and location plan for identification.</t>
  </si>
  <si>
    <t>Khasra No. 39-12-15-14, Khata No. 1454/2010-1455/2011-1456/2013-1457/2014-1451/2007, Jamabandi Year 2005-06, Wakiya Village Gill-1, Hadbast No. 263 Abadi Kartar Nanagr Ludhiana</t>
  </si>
  <si>
    <t>REV/Fullerton India-June-23/06</t>
  </si>
  <si>
    <t>Wakia Dhandari Kalan, Hadbast No. 242, Abadi Lal Ishwar Colony, Tehsil &amp; Dist. Ludhiana, Khasra No. 18//12/3, Khata No. 91/92, Jamabandi 2011-2012</t>
  </si>
  <si>
    <t>2840 per Sq. Yards</t>
  </si>
  <si>
    <t>Property is located in Mixed Industrial Land used area under M.C Limits</t>
  </si>
  <si>
    <t>Khasra No. 50//2/2, 3/2, 4/2, 9, 10, 11/1 Khata Number 271/283, 272/284, 274/286, 275/287, As per Jamabandi of the Year 2011-2012, Village Dhandari Kalan, Hadbast No. 241, Abadi AAM Colony, Ludhiana</t>
  </si>
  <si>
    <t>2000 oer Sq. Yares</t>
  </si>
  <si>
    <t>Dimentions are not matched as per site and as per sale deed</t>
  </si>
  <si>
    <t>Khewat No. 194, Khasra No. 31M//19/2/2(1-6), 21/1(1-2), 22/1(5-4), Jamabandi Year 2008-2009, Wakia Village Kot ise Khaa, District Moga</t>
  </si>
  <si>
    <t xml:space="preserve">GR Floor Commercial Property, </t>
  </si>
  <si>
    <t>REV/Fullerton India-Dec-22/04</t>
  </si>
  <si>
    <t>Wakia Village Phullanwal, Hadbast No. 278, Abadi Anand Vihar, Tehsil &amp; District Ludhiana, Khasra No. 36//9/2-10/1, Khevat No. 179/188, Jamabandi Year 2007-2008</t>
  </si>
  <si>
    <t>4000 per Sq. Yard</t>
  </si>
  <si>
    <t>REV/Fullerton India-Jan-23/26</t>
  </si>
  <si>
    <t>Wakya Village Kalan, Abadi Aam Colony, Tehsil &amp; Dist. Ludhiana, Khasra No. 61//15, 16/1, 16/3, 50/21, 22/1, 19, 20, Khata No. 519-520, 503/521, Jamabandi of the year 2011-2012</t>
  </si>
  <si>
    <t>Residential Property, G + 1</t>
  </si>
  <si>
    <t>REV/Fullerton India-Jan-23-14</t>
  </si>
  <si>
    <t>Wakia Gaispura, Hadbast No. 260, Tehsil &amp; Dist. Ludhiana, Khasra No. 490, Khewat No. 174 Khata No. 211, Jamabandi of the Year 2009-2010</t>
  </si>
  <si>
    <t>3000 per Sq. Yards</t>
  </si>
  <si>
    <t>Ground Floor</t>
  </si>
  <si>
    <t>REV/Fullerton Inida-Dec-22/04</t>
  </si>
  <si>
    <t>Wakia Pind Jhande Hadbast No. 293, Tehsil &amp; Dist. Ludhiana, Khasra No. 656, 923, 738, 657, 685, 694, 695, 696, 697, 449, 453, 454, 450, 448, 451, 452, Khata No. 647/705, Jamabandi of the Year 2010-2011</t>
  </si>
  <si>
    <t>20-10 Year Old</t>
  </si>
  <si>
    <t>1000 per Sq. Yards</t>
  </si>
  <si>
    <t>Gr. Floor Residential</t>
  </si>
  <si>
    <t>Plot No. 20/2, Khasra No. 488-485, Khata No. 626/639-643/656, Page No. 546-573, As per Jamabandi of the Year 2010-2011, Hadbast No. 77, Wakia Taraf Jodhewal, Abadi New Shakti Nagar, Tehsil &amp; Dist. Ludhiana</t>
  </si>
  <si>
    <t>4500 per Sq. Yards</t>
  </si>
  <si>
    <t>Gr. + 1, Residential.</t>
  </si>
  <si>
    <t>RICS Chinmay Associates</t>
  </si>
  <si>
    <t>Property Bearing No. 30/1, Katha No. 1880, Chikkanagamangal Village, Sarjapura Hobli, Anekal Taluk, Bangalore, Urban District</t>
  </si>
  <si>
    <t>2879 per Sq. Ft.</t>
  </si>
  <si>
    <t>amenities amount of 4 lakh is added in mv, Gr. 2</t>
  </si>
  <si>
    <t xml:space="preserve">Khasra No. 78//28/1-28/2-28/3, Khewat No. 182, Khatoni No. 219, Hadbast No. 178, Kuliewal Ludhiana </t>
  </si>
  <si>
    <t>Residential, GR + 1</t>
  </si>
  <si>
    <t>EMM-AAR Associates</t>
  </si>
  <si>
    <t>Portion of H. No. NN-502, Wakia Abadi Mohalla Karar Khan, Tehsil &amp; Dist. Jalandhar</t>
  </si>
  <si>
    <t>350000/marla</t>
  </si>
  <si>
    <t>Commercial Gr + 2</t>
  </si>
  <si>
    <t>Wakia Rakba Pind Kaintha, Tehsil Dasuya Dist. Hoshiarpur</t>
  </si>
  <si>
    <t>125000/marla</t>
  </si>
  <si>
    <t>Residential House, Ground - Commercial Used, Fist Floor = 3 rooms</t>
  </si>
  <si>
    <t>H. No. 98, Vakia Abadi Gautam Nagar Basti Peer Dad Khan, Tehsil &amp; Dist. Jalandhar</t>
  </si>
  <si>
    <t>130000/marla</t>
  </si>
  <si>
    <t>Gr + 2, Residential, Rented</t>
  </si>
  <si>
    <t>Measuring 4.75 Mala, At Wakia Abadi Mohalla Jattpura, Property No. B-XI-20 Kapurthala, Tehsil &amp; Dist. Kapurthala</t>
  </si>
  <si>
    <t>Gr. + 1 Residntial</t>
  </si>
  <si>
    <t>Wakya Rakba Ramgarh Hadbast No. 115 Rakba Mana talwadi Ramgarh Road, Tehsil Bholath Dist. Kapurthala</t>
  </si>
  <si>
    <t>40000/marla</t>
  </si>
  <si>
    <t>Gr. + 1 Residential Owner Occupied</t>
  </si>
  <si>
    <t>Anand &amp; Anand</t>
  </si>
  <si>
    <t>Village Ladhewali, Abadi Kaki Pind, Tehsil &amp; District Jalandhar, Hadbast No. 220, Khasra No. 41//1/3, 2/2. Document No. 2,722 Dated 28/06/2005</t>
  </si>
  <si>
    <t>600000/- (not mentioned Sq. Ft. / Sq. M/Sq. Yards)</t>
  </si>
  <si>
    <t>Land Area 1224 Sq. Ft., Gr. + 1, Residential + Commercial Use</t>
  </si>
  <si>
    <t>ADR-2024/JAN/20, Deal No. 5756743</t>
  </si>
  <si>
    <t>Adroit Valuation</t>
  </si>
  <si>
    <t>Shop at Rakba 0 Kanal 1 Marle, Village Kurali, Hadbast No. 121, Tehsil Kharar, Dist. SAS Nagar Mohali, 140103. UID No. PT-1504-1133093</t>
  </si>
  <si>
    <t>45000/- per Sq. Yards</t>
  </si>
  <si>
    <t>G + 2. Commercial Shop</t>
  </si>
  <si>
    <t>Ar. Rakesh Kumar Bansal</t>
  </si>
  <si>
    <t>Booth No. 19, Sunny Enclave, Fatehullanpur, Kharar, Distt. SAS Nagar, Mohali</t>
  </si>
  <si>
    <t>This is a single stored Corner Booth</t>
  </si>
  <si>
    <t>Khata No. 64/65-66, Khasra No. 7//22/3/1 min (0-2), 23/1 Min, (0-12), 7//23/3/1 Min (0-4), Hadbast No. 235, Wakia Rakba Village Zirakpur, Tehsil Derabassi, Dist. Patiala</t>
  </si>
  <si>
    <t xml:space="preserve"> As per Master Plan property falls under road widening. Access to the FF of Subject property is through common staircase. NOC, Layout Plan, Approved pan were not provided</t>
  </si>
  <si>
    <t>Plot No. 206 (Swastik Vihar), Khewat/Khatoni No. 752/777, Khasra No. 70//9/2(4-9), 12(7-18), 13(8-0), 18(8-0), 19(7-18), 20/1(3-16), 26Min(0-7), Hadbast No. 234 Wakia Rakba Village Bhabat Sub, Tehsil Zirakpur</t>
  </si>
  <si>
    <t xml:space="preserve">Vacant Plot, Property not demarcated at site. </t>
  </si>
  <si>
    <t>Khewat/Khatoni No. 129/256, Khasra No. 6//6/2(2-0), 7(3-10), 8(4-0), 9(4-0), 14(1-1), 26(0-4), 35//8/3(1-18), 3/1(3-4), 54//52(0-10), 75//4(0-4), Wakia Rakba Village Kuranwala, Tehsil Derabassi, Distt. SAS Nagar</t>
  </si>
  <si>
    <t>Ground + 1, Layout Plan &amp; Patwari report were not provided</t>
  </si>
  <si>
    <t>ADR-2024/MAY/100, Deal No. 7238699</t>
  </si>
  <si>
    <t>Shop No. 25, Gilco Valley, Khata No. 101/120, Khasra No. 21//10/2(3-3), 11/1(4-0), 22//26(0-9) 6(3-12) 7(0-9) 14(0-15) 15(7-14) Kite 7 Rakba 20 Kanal 2 Marle Da 16/3618 Hissa Bakder 1 Marle 7 Sarsahi, Village Mundi Kharar, Hadbast No. 185, Tehsil Kharar, Dist. SAS Nagar, Mohali, Punjab</t>
  </si>
  <si>
    <t>41120 per Sq. Yards</t>
  </si>
  <si>
    <t>Single Soried Commercial Shop</t>
  </si>
  <si>
    <t>ADR-2024/APR/28, Deal No. 7194754</t>
  </si>
  <si>
    <t>EWS House No. 2736, Housing Board Colony, Sector - 15, Panchkula, Haryana</t>
  </si>
  <si>
    <t>26000/- Per Sq. Yards</t>
  </si>
  <si>
    <t>Single Storied Industrial Built-up Plot</t>
  </si>
  <si>
    <t>Khata No. 245/285, Khasra No. 8//1(1-10), 9//5/3(5-4), Khata No. 246/286, Khasra No. 9//5/1(1-5), Khata No. 247/287, Khasra No. 9//5/2(1-3), Khata No. 248/288, Khasra No. 9//4(6-12), 26(0-8), Khata No. 249/289, Khasra No. 9//7/1/1(1-19), Jamabandi Year 2001-02, Hadbast No. 44, Wakia Rakba Near Sadar Thana, Rupnagar, Tehsil &amp; District - Rupnagar</t>
  </si>
  <si>
    <t>Fr. + 2 Commercial</t>
  </si>
  <si>
    <t>Khata No. 181/226, 227, Khasra No. 23//7 (7-4) (7 Kanal-04 Marla) being 20/14th share i.e. Land Measuring 1 Kanal 00 Narla, Desumajra, Kharar, Tehsil-Kharar, Distt. S.A.S. Nagar, Mohali (Punjab)</t>
  </si>
  <si>
    <t>Gr. + 2 Stored, Residential, There is no proper demarcation on the site in front side. Open Yard is interconnected with adjoining house, There are two portion houses built inside it.  One is front side &amp; other is back side</t>
  </si>
  <si>
    <t>House No. 20, with in red line, village Khuda jassu, U.T Chandigarh</t>
  </si>
  <si>
    <t>G + 1. Temporary House number is written only on this particular house, Approved Plan &amp; Property tax not to be taken</t>
  </si>
  <si>
    <t>ADR-2023/DEC/, Deal No. 6687900</t>
  </si>
  <si>
    <t>Khawat No. 887, Khatoni No. 1123/1122 to 1127, Khasra No. 231 (102-18) da 2/2058, Hisa bakadar 0 Kanal 2 Marle, Village Karoran, Hadbast No. 352, Tehsil Kharar, Distt SAS Nagar Mohali, Punjab</t>
  </si>
  <si>
    <t>15000/- per Sq. Yards</t>
  </si>
  <si>
    <t>G + 1, Residential cum Commercial House, Sale Deed is Residential, Tenant Occupied</t>
  </si>
  <si>
    <t xml:space="preserve">), </t>
  </si>
  <si>
    <t>ADR-2024/JAN/02, Deal No. 6742731</t>
  </si>
  <si>
    <t>Khawat Khatoni No. 31/140, Khasra No. 1239/71(3-5), 1240/71(1-12), 2016/72(1-7), 2018/1241-42/73(2-7), 1204/74(0-4), 1203/74(2-16), 1205/75(0-4), 1257/86(3-0), 1206/73(3-16), 1220/1244/76(1-7), 1208/77(3-8), 1207/77(0-4), 1246/78(1-10), 88(3-2), 87(1-9), Kite 15 Kule rakba 29 Bighe 11 Biswe da 30/11820 Hissa Bajadar 00 Bighe 01 Biswe 10 Biswasi, (Size 18*38=75 Sq. Yards, House No. 1290, Saini Vihar, Phase 3, VillageBaltana, Hadbast No. 47, MC &amp; Sub Tehsil Zirakpur, Tehsil Derabassi, Distt SAS Nagar Mohali</t>
  </si>
  <si>
    <t>11000/- peer Sq. Yards</t>
  </si>
  <si>
    <t>G + 2 Storied, Residential</t>
  </si>
  <si>
    <t>Khata No. 709/785, Killa No. 33//25/2/1(5-6), 19/212, Jamabandi Saal 2016-2017, Vakiya Raqba Bhari, Hadbast No. 195, Tehsil Khamano and Distt. Fatehgarh Sahib</t>
  </si>
  <si>
    <t>Property UID No. B016/01000 situated within Redline, Village-Badala, Naya Shehar, Hadbast No. 188, Tehsil-Kharar, Distt. SAS Nagar, Mohali</t>
  </si>
  <si>
    <t>1 Year (New Str &amp; 10 Year Old Str)</t>
  </si>
  <si>
    <t>59 New Str &amp; 30 Old Str.</t>
  </si>
  <si>
    <t>Single Storied Structure</t>
  </si>
  <si>
    <t>ADR-2023/FEB/80, Deal No. 5773684</t>
  </si>
  <si>
    <t>Khewat Khatoni No. 406/546, 615/848, 4/4, Khasra No. 58//21/2(2-11), 21/3(2-9), 21/1(2-13), 57//11/17/2(3-8), 15/2(4-16), Kite 5 Rakba 15 Kanal 17 Marle Da 10/951 Hisa Badkar 0 Kanal 3 Marle 3 Sarsahi, Plot No. 38, Sai Nagar, Village Bhankharpur, Hadbast No., 236, Tehsil Zirakpur Distt SAS Nagar Mohali</t>
  </si>
  <si>
    <t>6000/- per Sq. Yards</t>
  </si>
  <si>
    <t>G + 1 Residential</t>
  </si>
  <si>
    <t>ADR-2023/JAN/01, Deal No. 5663493</t>
  </si>
  <si>
    <t>House No. 27 A, Ravindra Enclave, Phase 2, Village Baltana, Hadbast No. 47, Tehsil Zirakpur, Distt SAS Nagar Mohali</t>
  </si>
  <si>
    <t>12000/- per Sq. Yards</t>
  </si>
  <si>
    <t>G + 1 Storied Residential House</t>
  </si>
  <si>
    <t>Khewat/Khatauni No. 27/50, Khasra No. 111(0-3), Kitta 01, Commercial Plot Dashmesh Enclave, Village Himmatgarh, MC &amp; Sub-Tehsil Zirakpur, Distt SAS Nagar (Mohali)</t>
  </si>
  <si>
    <t>G + 3 Commercial Cum Residential Building</t>
  </si>
  <si>
    <t>ADR-2022/DEC/71, Deal No. 5528545</t>
  </si>
  <si>
    <t>House No. 1270, Rajpura Town, Rajpura, Distt Patiala</t>
  </si>
  <si>
    <t>12000/- peer Sq. Yards</t>
  </si>
  <si>
    <t>Singel Storied Residential House</t>
  </si>
  <si>
    <t>ADR-2022/NOV/45, Deal No. 5506413</t>
  </si>
  <si>
    <t>Flat No. 404, 4th Floor, Block A (A-1), Vrindavan Gardens, Village Peer Muchhalla, Hadbast No. 53, tehsil Zirakpur, Distt SAS Nagar Mohali</t>
  </si>
  <si>
    <t>1500/- Per Sq. Ft.</t>
  </si>
  <si>
    <t>3 BHK flat located on 4th floor of S + 11 Storied Building</t>
  </si>
  <si>
    <t>Patwardhan Consultants Pvt. Ltd.</t>
  </si>
  <si>
    <t>Commercial Premises Shop No. 2, Ground Floor, Jai Shree Ganesh Premises CSL, Near Cubic Mall, Sakar Guest House And Back Side of Vasant Cinema Bus Stop, Kolwada Borla Road/Dr. CG Road</t>
  </si>
  <si>
    <t>Agreement Carpet Area 180 Sq. Ft. + 30 Loading 234 Sq. Ft. (Gr + 1)</t>
  </si>
  <si>
    <t>M/s. Bhirud And Associates</t>
  </si>
  <si>
    <t xml:space="preserve">House No. 324-A Consist of Ground + 1st Floor, Near Krishna Kunj Bungalow, Off Gundavali Village Road,At Village Gundavali, Bhiwandi, Taluka Bhiwandi, Dist. Thane </t>
  </si>
  <si>
    <t>Gr. + 1, Report on basis of Tax Receipt / GAV Namuna &amp; only without verification  of Approval &amp; Ownership document.</t>
  </si>
  <si>
    <t>Libra Valuers</t>
  </si>
  <si>
    <t>Flat No. 709, 7th Floor, Building No. 1, Laxminagar Vikash Building, Plot NO. B-1, Survey No. 191(pt) of Village Pahadi, Near Masjid, Mahakali Mandir Marg, Off New Link Road, Goregaon (West), Mumbai - 400 101</t>
  </si>
  <si>
    <t>163440/- Per Sq. M.</t>
  </si>
  <si>
    <t>Stilt + 15, SBUA 315 Sq. Ft., 1RK converted to 1 BHK, Measured CA 281 Sq. Ft., CC, OC Plan not verified</t>
  </si>
  <si>
    <t>Flat No. 104, 1st Floor, Building No. 2, Sunder Darshan, Old Survey No. 472, New Survey No. 147, Hissa No. 2 Part of Village Navghar, Mira Bhayander Road, Opp. Jay Vijay Nagar, Mira Road (East), Thane</t>
  </si>
  <si>
    <t>1 BHK, Gr. + 4, Plan, OC not checked, SBUA</t>
  </si>
  <si>
    <t>BG/SMFG/VALUATION/APRIL/2024/15</t>
  </si>
  <si>
    <t>Plot No. 140, Vikash Nagar, Heerapura, Gram-Dhawash, Ajmer Road, Jaipur - 302026</t>
  </si>
  <si>
    <t>9 or 10</t>
  </si>
  <si>
    <t>Corner Plot, Ground floor load bearing Structure, Commercial Use</t>
  </si>
  <si>
    <t>Valuation Report Not Found</t>
  </si>
  <si>
    <t>Patrashed (Jamboshed) Godown No. 05, Building NO. 42/A, Indian Corporation, Opp. Gajanan Petrol Pump, Anjurphata Mankoli Road, Survey No. 16/1, 16/2 &amp; Others At Dapode, Bhiwandi</t>
  </si>
  <si>
    <t>Godown,Measured CA 2400 Sq. Ft., Document Area 3000 Sq. Ft., Report as per site information &amp; Copy of Regd. Agreement, GP NOC And NA Order.  Approved Plan, OC and NA Order (Legible), Approval Documents from MMRDA, Layout Plan or Excact identificdation of Shed Under Reference document not received</t>
  </si>
  <si>
    <t>32-24-House-164-Amitesh Nagar-Sched-59-Indore-SMFG</t>
  </si>
  <si>
    <t>M. Sunil &amp; Co.</t>
  </si>
  <si>
    <t xml:space="preserve">Plot No. 164, Scheme No. 59, Amitesh Nagar, Tehsil &amp; Dist. Indore </t>
  </si>
  <si>
    <t>28800 As per CGL (in Rs./Sq. Mtr.)</t>
  </si>
  <si>
    <t>Gr. + 3, Plan not provided, Only Sale Deed provided</t>
  </si>
  <si>
    <t>263-23-SHOP-09-FORTUNE LANDMARK-INDORE/SMFG</t>
  </si>
  <si>
    <t xml:space="preserve">Shop No. 09, Ground Floor, Fortune Landmark Parking Building, Tehsil &amp; Dist. Indore </t>
  </si>
  <si>
    <t>18000/- for GF (Sq. M.)</t>
  </si>
  <si>
    <t xml:space="preserve"> Lease Hold Property, Built-up Area Considered as per Lease Deed</t>
  </si>
  <si>
    <t>KHA79659240319</t>
  </si>
  <si>
    <t>Creative Proptech Realty Research &amp; Wealth Management</t>
  </si>
  <si>
    <t>Shop No. 65, 89, 90 &amp; 91, Ground Floor, Omkarji Dreams, Part of Khasra No. 51/3, P. H. No. 05, Ward No. 06, Village Godadpura (Omkareshwar), Tehsil Punasa, Dist. Khandwa (M.P.)</t>
  </si>
  <si>
    <t>2350/- Sq. Ft.</t>
  </si>
  <si>
    <t xml:space="preserve">Gr. + 3, Hotel Building,  As per provided building plan Commercial Shops approved on Ground floor, but as per site inspection shop No. 65 89, 90 &amp; 91 area Clubbed and converted into Ground + 3 Floor Hotel Building having through East/West side Internal raod i.e. Vertical Violation and Change of permitted usage observed. </t>
  </si>
  <si>
    <t>Harshvardhan Tiwari - S. K. Infrastructures</t>
  </si>
  <si>
    <t>Part of Survey No. 83, Village Nagukhedi, District - Dewas, MP</t>
  </si>
  <si>
    <t>Rs. 59/- Per Sq. Ft.</t>
  </si>
  <si>
    <t>Ground Floor Shed, Gram Panchayat Nagukhedi, Actual Area 2800 Sq. Ft., Permissible 2100 Sq. Ft.</t>
  </si>
  <si>
    <t>uvaan Consultants</t>
  </si>
  <si>
    <t>South Part of House No. 99, Hare Krishna Vihar Colony, Village Nipaniya, Tehsil &amp; Dist. Indore (M.P.)</t>
  </si>
  <si>
    <t>1486/ Per Sq. Ft.</t>
  </si>
  <si>
    <t>G + 1 Resi cum Commercial House, Only Sale Deed verified, Built-up area as per permissible norms, Plan, TNCP not checked</t>
  </si>
  <si>
    <t>FULLERTON/2023/06/018</t>
  </si>
  <si>
    <t>Real Apple Consultancy House</t>
  </si>
  <si>
    <t>Property Situated at, Land Survey No. 279/5, Ward No. 05, Gram Nagpur, Tehsil Sanwer, Dist. Indore M.P.</t>
  </si>
  <si>
    <t>1900/- per Sq. M, As per CGL</t>
  </si>
  <si>
    <t>Ground Floor Structure, Plan, CC not Provided, Actual BUA Considerd</t>
  </si>
  <si>
    <t>29-23-HOUSE-351-8--VILL-SOLSINDA-DHARAMPURI-/FULLERTON</t>
  </si>
  <si>
    <t xml:space="preserve">Survey No. 351/8, P.H. No. 34, Village - Solsinda (Dharampuri), Tehsil-Sanwer &amp; Dist. Indore </t>
  </si>
  <si>
    <t>3100/- per Sq. M</t>
  </si>
  <si>
    <t>B + Gr. + 1 upper floor, T &amp; CP Plan and Sanction Plan not provided, BUA Considered as per FA = 1.5/Land is Diverted for Residenitla use</t>
  </si>
  <si>
    <t>FULLERTON/2023/01/001</t>
  </si>
  <si>
    <t>Property Situated at Shop No. 55, Ward No. 07, Land Survey No. 398, PH No. 61, New No. 123, Village Khandwa, The Pithampur, Dist. Dhar MP</t>
  </si>
  <si>
    <t>As per CGL 371/- Per Sq. M.</t>
  </si>
  <si>
    <t>Ground + 1, Commercial Property, Actual BUA 900 Sq. Ft., Plan not provided</t>
  </si>
  <si>
    <t>FULLERTORN/2023/01/001</t>
  </si>
  <si>
    <t>Property Situated at, Ward No. 02, PH  No. 61, Newe No. 123, Village Khandwa, Tehsil Pithampur, Dist. Dhar MP</t>
  </si>
  <si>
    <t>As per CGL 260/- per Sq. M.</t>
  </si>
  <si>
    <t>Gr. + 2 upper Floors, Plan not provided, Actual BUA considerd</t>
  </si>
  <si>
    <t>97-21-FLAT-413-VAIBHAV CHAMBER-INDORE/FULLERTON</t>
  </si>
  <si>
    <t>Flat No. 413, 4th Floor, MPL No. 7/1, Vaibhav Chamber, Ushaganj Gali, Tehsil &amp; Dist. Indore</t>
  </si>
  <si>
    <t>As per CGL 28800/- for GF</t>
  </si>
  <si>
    <t>Gr. + 4 Upper Floors, Actual Carpet Area 925 Sq. Ft., Plan not provided</t>
  </si>
  <si>
    <t>6803653/SMFG INDIA CREDIT COMPANY LIMITED - 23-Jan-2024</t>
  </si>
  <si>
    <t>Manish Kumar Sharma</t>
  </si>
  <si>
    <t>Plot No. 31, Situated at Shakur Kha Masjid, Khoitwali Road, Ward No. 20, Tehsil-Huzur &amp; Dist. Bhopal (M.P)</t>
  </si>
  <si>
    <t>24300/- Per Sq. M.</t>
  </si>
  <si>
    <t>G + 3, , BUA as per Sale Deed</t>
  </si>
  <si>
    <t>BHO92711240520</t>
  </si>
  <si>
    <t>Residential Unit On Ward No. 03, Near Mangal Bazar, Off Hoshangabad Road, Mandiseep, Tehsil Goharganj, Mandideep</t>
  </si>
  <si>
    <t>631.72 per Sq. Ft. for Residential Plot</t>
  </si>
  <si>
    <t xml:space="preserve">Gr. + 3 (pt), Residential, Plot Area as per Sale Deed &amp; BUA Area as per Plan, </t>
  </si>
  <si>
    <t>6971311/SMFG INDIA CREDIT COMPANY LIMITED-28-Feb-2024</t>
  </si>
  <si>
    <t>Residential Plot No. 02, With Part of Kh. No. 20/2, 21/2, "Vaidhnath City" Situated at Village - Raslakhedi, Ward No. 76, Tehsil - Huzur &amp; Distrit - Bhopal (M.P.)</t>
  </si>
  <si>
    <t>16600/- Per Sq. M.</t>
  </si>
  <si>
    <t>Open Plot, Demarcated, layout Provided</t>
  </si>
  <si>
    <t>Residential Plot No. 03, With Part of Kh. No. 20/2, 21/2, "Vaidhnath City" Situated at Village - Raslakhedi, Ward No. 76, Tehsil - Huzur &amp; Distrit - Bhopal (M.P.)</t>
  </si>
  <si>
    <t>Residential Plot No. 04, With Part of Kh. No. 20/2, 21/2, "Vaidhnath City" Situated at Village - Raslakhedi, Ward No. 76, Tehsil - Huzur &amp; Distrit - Bhopal (M.P.)</t>
  </si>
  <si>
    <t>Plot No. 11, Situated at Village Arwaliya, P. H. No. 6/9, Part Of land Khasra No. 314/1, Tehsil Huzur, District Bhopal (M.P.)</t>
  </si>
  <si>
    <t>5 Month</t>
  </si>
  <si>
    <t>49.7 Years</t>
  </si>
  <si>
    <t>Residential House G + 1</t>
  </si>
  <si>
    <t>221-22-OPEN-G-02-NEW RANIBAGH COLONY-LIMBODI-INDORE/FULLERTON</t>
  </si>
  <si>
    <t>Plot No. G-02, New Ranibagh Colony, Village Limbodi, Tehsil &amp; District Indore</t>
  </si>
  <si>
    <t>14000.00 per Sq. M., As per CGL</t>
  </si>
  <si>
    <t>Plot not numbered and not demarcated, Shown by Applicant</t>
  </si>
  <si>
    <t>267-22-COMM-1-2-JAORA COMPOUND-INDORE/FULLERTON</t>
  </si>
  <si>
    <t>Ground Floor of Plot No. 1  &amp; 2, Jaora Compound tehsil &amp; Dist - Indore</t>
  </si>
  <si>
    <t>Composite rate considered, Conversion certificate &amp; approved plan is not provided'</t>
  </si>
  <si>
    <t>229-23-Flat-01-JAGJEEVAN RAM MOHALLA-INDORE/SMFG</t>
  </si>
  <si>
    <t>1st Floor at House No. 01, Jagjeevan Ram Mohalla, Nai Bagd, Indore Village Sirpur, Indore measuring 650 Sq. Ft.</t>
  </si>
  <si>
    <t>Shop No. G-3, Ground Floor, House No. 335 (Old No. 41), North Toda, Indore, MP</t>
  </si>
  <si>
    <t>5576/- Per Sq. Ft.</t>
  </si>
  <si>
    <t>Gr. + 3</t>
  </si>
  <si>
    <t>ADRO/2024/JUNE/16</t>
  </si>
  <si>
    <t>Adroit Technical Pvt. Ltd.</t>
  </si>
  <si>
    <t>Property Bearing Survey No. 199, Ullalu Village, Yashwanthapura Hobli, Bangalore North Taluka, Bandgalore District</t>
  </si>
  <si>
    <t>3901/-</t>
  </si>
  <si>
    <t>Residential Building</t>
  </si>
  <si>
    <t>Property bearing Site No. 173, PID No. 150200202800520409, Katha No. 2722/173, Sy No. 62/1, Bettanagere Village, Dasanapura Hobli, Bangalore North Taluka, Bangalore District</t>
  </si>
  <si>
    <t>168/-</t>
  </si>
  <si>
    <t>Property Bearing No. 166, Khata No. 2719/166, PID No. 150200202800520350, Sy. No. 62/1, BetthanagereVillage, Dasanapura Hobl;I, Bangalore North Taluka, Bangalore District</t>
  </si>
  <si>
    <t>Property Bearing No. 1, BBMP Katha No. 70, PID No. 68/122/70, Sy No. 57/3, ejipura Main Road, Ejipura, Bangalore</t>
  </si>
  <si>
    <t>Bldg. 1 = 38 Years, Building - 2, 3, 4, 5 = 30 Years</t>
  </si>
  <si>
    <t>Building - 1 = 12 Years, Building 3, 4 = 20 Years, Building 2 = 5 Years</t>
  </si>
  <si>
    <t>6038.00 per Sq. Ft.</t>
  </si>
  <si>
    <t xml:space="preserve">Plan not provided, G + 1, </t>
  </si>
  <si>
    <t>BNG SMFG - 121/02/2024</t>
  </si>
  <si>
    <t>Adithy's Associates</t>
  </si>
  <si>
    <t>Property VPDR No. 264, Old No. 56, Venkatapura Village, Jangamakote Hobli, Shidalaghatta Taluk, Chikkaballapura District</t>
  </si>
  <si>
    <t>G + 2, Amenities = 175000/- &amp; Other Interior 5,00,000/-</t>
  </si>
  <si>
    <t>Eastern Portion of Property No. 9/1, BBMP Katha No. 15/1/9/1/1, Ward No. 160, Channasandra Village, Uttarahalli Hobli, Bangalore South Taluka, Bangalore District</t>
  </si>
  <si>
    <t>5109.00 per Sq. Ft.</t>
  </si>
  <si>
    <t>Gr. + 1, Plan not provided, Actual BUA = 624 Sq. Ft., BUA as permissible 0.75FA) is considered</t>
  </si>
  <si>
    <t>BNG SMFG - 113/11/2023</t>
  </si>
  <si>
    <t>Property No. 21/1F, Bo. 1/F, Assessment No. 549/21/01, Khaneshumari No. 481, Property ID No. 152900201500100433, Katha No. 242/549/21/1F/1B, Doddahalahalli Village, Uyyambanahalli Hobli, Kanakapura Taluka, Ramanagara District</t>
  </si>
  <si>
    <t>Bldg. No. 1 = 2 Yrs., Bldg. No. 2 = 3 Years, Bldg. No. 3 = 7 Years</t>
  </si>
  <si>
    <t>Northern Part of Plot on Land of Survey No. 26/2/2 Peki, P H. No. 16 (Old No. 10), Vilalge Bank, Tehsil &amp; Dist. Indore Measuring 4200 Sq. Ft.</t>
  </si>
  <si>
    <t>520/- per Sq. Ft.</t>
  </si>
  <si>
    <t>Commercial Property on House No. 16, Sale Deed, Land Diversion, Plan received</t>
  </si>
  <si>
    <t>Deal No. 7168414</t>
  </si>
  <si>
    <t>Shop No. G-29, Ground Floor, Readymade Point, East Part of MU No. 28/2 Kanungo Bakhal, Indore Tehsil &amp; Dist. Indore, MP</t>
  </si>
  <si>
    <t>5722/- per Sq. Ft.</t>
  </si>
  <si>
    <t>Approved Plan &amp; Construction Permission not provided</t>
  </si>
  <si>
    <t>SMFG/101/06/2023</t>
  </si>
  <si>
    <t>Property Bearing Katha No. 3181, Property No. 1125/134, Assesment No. 1126/134, Namune - 11 Katha Sl No. 3140, Janjuru No. 2248, Situated at Sarjapura Village, Sarjapura Hobli, Anekal Taluk, Bangalore District.</t>
  </si>
  <si>
    <t>Gr. + 4 Upper Floors.</t>
  </si>
  <si>
    <t>BNG FULLERTON-113/11/2022</t>
  </si>
  <si>
    <t>Property Site No. 5, Katha No. 192/3/26/5, Krishnarajapura Village, Krishnarajpura Hobli, Bangalore East Taluka</t>
  </si>
  <si>
    <t>Built with BUA &amp; Unit Deviation, in absence of approval plan copy considering the 12 years old exisign property located in a developed area</t>
  </si>
  <si>
    <t>R. Bajaj &amp; Associates</t>
  </si>
  <si>
    <t xml:space="preserve">1GOA2897 Khasra No. 2719/2 (1-9) 2720/2 (0-15) 2721/3 (0-3) 2725/2 (4-13) 2426/1 (3-7) 2729/1 (2-7) 2730/2 (3-7) 2731/2 (1-8) 2732/1(0-1) 2734/1 (0-14) Waka Patti Rajputtan Abadi  Karishna Nagar Undeer Nagar Nigam Panipat </t>
  </si>
  <si>
    <t>G + 2 Residential, Sanctioned Plan not provided, considered permissible aarea</t>
  </si>
  <si>
    <t>App No. 7430580</t>
  </si>
  <si>
    <t>Rajesh Goyal</t>
  </si>
  <si>
    <t>Situated on land which is part of Khewat No. 105, Khatoni No. 110 Killa No. 12//16/1(4-1), Waka rakba Village Jhattipur Tehsil Samalkha Distt Panipat</t>
  </si>
  <si>
    <t>2500/- per Sq. Yardsa</t>
  </si>
  <si>
    <t>Gr. Floor only, Existing Building(L/Q's) with One Shop Proeprty, Rural Property</t>
  </si>
  <si>
    <t>App No. 7327821</t>
  </si>
  <si>
    <t>Khewat No. 260, Khata No. 346, Killa No. 42//3/1 Village Pipli Khera Tehsil Ganaur Distt Sonipat</t>
  </si>
  <si>
    <t>4100/- Per Sq. Yards</t>
  </si>
  <si>
    <t xml:space="preserve">Approved Plan not Provided, Godown, Rural Property, </t>
  </si>
  <si>
    <t>Old Property ID P03701590206 &amp; New Id 1GMVRTA2 Khasra No. 2705/2 (3-17), 2707/2/2 (1-12), 2708/1 (2-12), 2722/2 (1-9), 2710 (0-2), 2724/1(0-12), 2725/1 (0-3), 2714/2 (1-5), 2720/1 )2-14), 2721/2 (3-16), 2718/2 (3-4), 2719/1 (2-3), 2717/2 (2-3), 2730/1 (1-3). 2731/1 (0-5), 2747 (0-6), Waka Patti Rajputtan Abadi Sawan Park, Under Nagar Nigam panipat</t>
  </si>
  <si>
    <t>Rate on Sq.. Yards</t>
  </si>
  <si>
    <t>App. No. 7346136</t>
  </si>
  <si>
    <t>Property ID No. iGOPV874, Abadi Rakesh Nagar Waka Patti Makhdoom Jadgan Inside M. C Limit Panipat</t>
  </si>
  <si>
    <t>6500/- per Sq. Yards</t>
  </si>
  <si>
    <t>Incomplete Residential House Property, Urban Property, Gr. + 2</t>
  </si>
  <si>
    <t>Property ID 1GEGFU25 Khewat No. 1301//1170 Khasra No. 84//14/1(6-8) 14/2/1(0-8) 142/2 (0-12) Waka patti Makhdumjadgan Abadi Shiv Nagar/Durga Colony, Under Nagar Nigam Panipat</t>
  </si>
  <si>
    <t>Rater on Sq. Yards</t>
  </si>
  <si>
    <t>Gr + 1, Area 405 Sq, Ft, X 1150/- &amp; 405 Sq. Ft. X 700/- per Sq. Ft., Plan Not Provided, considered permissible area</t>
  </si>
  <si>
    <t>Khewat No. 176 Khasra No. 548, 549, 551, 558, 560, 561/2, 562, 563, 565, 566 Abadi Arjun Nagar Tehsil Camp Waka Patti Insar Under Nagar Nigam Panjpat</t>
  </si>
  <si>
    <t>Gr + 1,  Industrial Property, Sanctioned Plan Not Proveided,Considerd the permissibloe area</t>
  </si>
  <si>
    <t>Khewat No. 659 Khatoni No. 689 Killa No. 335/2 (0-10), Waka gram Manana, Tehsil Samalkha, Dist. Panipat</t>
  </si>
  <si>
    <t>Gr. + 1, Plan not provided, Considered Permissible area</t>
  </si>
  <si>
    <t>App. No. 6481180</t>
  </si>
  <si>
    <t>Khewat No. 264 Khatoni No. 279 Killa No. 80//3/26(0-2). 3/27(0-2), 463(1-10), Waka Village Narayana Tehsil Samalkha Distt. Panipat</t>
  </si>
  <si>
    <t>2500/- per Sq. Yards</t>
  </si>
  <si>
    <t>Gr + 1, Dairy Cum Residential House Property, Rural Area</t>
  </si>
  <si>
    <t>App No. 6449904</t>
  </si>
  <si>
    <t>Land Which is Part of Khasra No. 94//19(7-11), 22/1(0-17), Waka Patti Makhddom Jadgan Tehsil &amp; Distt panipat</t>
  </si>
  <si>
    <t xml:space="preserve">35 - 40 </t>
  </si>
  <si>
    <t>Gr. + 1 Residential property, Urban</t>
  </si>
  <si>
    <t>Khewat No. 92, Khatoni No. 103, Khasra No. 70//6(8-0), 7 min (6-15), 8 (3-18), 14/1 (1-16), 15 (8-0), 71//10/2 (2-3), 78//7 min (1-5), Village Jattal Tehsil &amp; Distt. Panipat</t>
  </si>
  <si>
    <t>Rate on Sq.  Yards, Rs. 14,52,550/-</t>
  </si>
  <si>
    <t>G + 1 Residential, Plan not provided</t>
  </si>
  <si>
    <t>App No. 4702561</t>
  </si>
  <si>
    <t>Booth No. 229 Sector 25 Transport Nagar Ranipat</t>
  </si>
  <si>
    <t>55420/- Per Sq. Yards</t>
  </si>
  <si>
    <t>G + 2 Floor, Actual Carpet Area 566 Sq. Ft.</t>
  </si>
  <si>
    <t>2223/107</t>
  </si>
  <si>
    <t>B-n-B Associates</t>
  </si>
  <si>
    <t>PPID 59C821U82G, Khewat No. 37, Khatauni No. 43, Village Mangalpur, Shakti Puram, Tehsil &amp; Distt Kamal</t>
  </si>
  <si>
    <t>G + 1, First floor flooring and woodwork are pending</t>
  </si>
  <si>
    <t>2223/1107</t>
  </si>
  <si>
    <t>Khewat No. 3422, Khatauni No. 526 to 5264, Shiv Colony, Tehsil &amp; Distt Kamal</t>
  </si>
  <si>
    <t>G + 1</t>
  </si>
  <si>
    <t>App No. 5546925</t>
  </si>
  <si>
    <t>Khewat No. 344, Khata No. 360, 445, Killa No. 288/11, Moja Guda Balraj Nagar Inside M.C Limit Gohana Distt Sonipat</t>
  </si>
  <si>
    <t xml:space="preserve">4200/- per </t>
  </si>
  <si>
    <t>GF + Mumty Residential</t>
  </si>
  <si>
    <t>PLOT NO 186/3, MAUJA JUNA BILASPUR, SHEET NO 18 KHASRA NO 130/55, P, H, NO 36 R N M JUNA BILASPUR BLOCJ BILHA, TEHSIL BILASPUR, MUNICIPAL CORPORATIONBILASPUR WARD NO 36 (TATYA TOPE NAGAR WARD ) DISTRICT BILASPUR</t>
  </si>
  <si>
    <t>PART OF KH. NO. 287/935, PH NO 101/29, WAKE MAUJA BIRGAON, DURGA NAGAR, SUBHASH CHANDRA BOSS WARD NO 35, R.N.M. DHARSIWA 1, TAH &amp; DIST RAIPUR</t>
  </si>
  <si>
    <t>Naresh Chand Tikariha</t>
  </si>
  <si>
    <t xml:space="preserve">Sheet No. 10, Part of Plot No. 14, Part of Kh. No. 336/14, PH. No. 106A/46/62, Kumkum Bhawan, Shop 05, Nehrpara, Raipur Khas, Raipur C. G. </t>
  </si>
  <si>
    <t>23100 per Sq. Mt.</t>
  </si>
  <si>
    <t>It isa commmercial shop cum Godown used property in residential area, Residential Approved Map Provided, G + 2</t>
  </si>
  <si>
    <t>ar. Pooja Oiotani</t>
  </si>
  <si>
    <t>Plot No. 26 &amp; 32, Part of Kh. No. 750/6, PH. NO. 06, Wake Village Macheva, R.N.M. Mahasamund, Tah. &amp; Dist. Mahasamund (CG)</t>
  </si>
  <si>
    <t>241 per Sq. M.</t>
  </si>
  <si>
    <t xml:space="preserve"> </t>
  </si>
  <si>
    <t>Sr.</t>
  </si>
  <si>
    <t>Approved / Cancelled</t>
  </si>
  <si>
    <t>Approved</t>
  </si>
  <si>
    <t>Cancelled</t>
  </si>
  <si>
    <t>CB - J</t>
  </si>
  <si>
    <t xml:space="preserve">Shed Area </t>
  </si>
  <si>
    <t>Row Labels</t>
  </si>
  <si>
    <t>Grand Total</t>
  </si>
  <si>
    <t>Sum of Loan Amount</t>
  </si>
  <si>
    <t>Sum of Value as per Calculation</t>
  </si>
  <si>
    <t>Sum of PROPERTY_VALUE</t>
  </si>
  <si>
    <t>Count of Nos</t>
  </si>
  <si>
    <t>Value as per Valuation Report</t>
  </si>
  <si>
    <t>Pin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</si>
</sst>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7" x14ac:knownFonts="1">
    <font>
      <sz val="11"/>
      <color theme="1"/>
      <name val="Calibri"/>
      <family val="2"/>
      <scheme val="minor"/>
    </font>
    <font>
      <sz val="11"/>
      <color theme="1"/>
      <name val="Calibri"/>
      <family val="2"/>
      <scheme val="minor"/>
    </font>
    <font>
      <b/>
      <sz val="11"/>
      <name val="Calibri"/>
      <family val="2"/>
      <charset val="1"/>
    </font>
    <font>
      <sz val="11"/>
      <name val="Calibri"/>
      <family val="2"/>
      <charset val="1"/>
    </font>
    <font>
      <b/>
      <sz val="11"/>
      <name val="Arial Narrow"/>
      <family val="2"/>
    </font>
    <font>
      <sz val="11"/>
      <color theme="1"/>
      <name val="Arial Narrow"/>
      <family val="2"/>
    </font>
    <font>
      <sz val="11"/>
      <name val="Arial Narrow"/>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15">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3" fillId="0" borderId="1" xfId="0" applyNumberFormat="1" applyFont="1" applyBorder="1"/>
    <xf numFmtId="1" fontId="3" fillId="0" borderId="1" xfId="0" applyNumberFormat="1" applyFont="1" applyBorder="1"/>
    <xf numFmtId="0" fontId="3" fillId="0" borderId="1" xfId="0" applyFont="1" applyBorder="1"/>
    <xf numFmtId="164" fontId="3" fillId="0" borderId="1" xfId="1" applyFont="1" applyBorder="1" applyAlignment="1" applyProtection="1"/>
    <xf numFmtId="0" fontId="3" fillId="0" borderId="1" xfId="0" applyFont="1" applyBorder="1" applyAlignment="1">
      <alignment wrapText="1"/>
    </xf>
    <xf numFmtId="164" fontId="3" fillId="0" borderId="1" xfId="1" applyFont="1" applyBorder="1" applyAlignment="1" applyProtection="1">
      <alignment wrapText="1"/>
    </xf>
    <xf numFmtId="0" fontId="0" fillId="0" borderId="1" xfId="0" applyBorder="1"/>
    <xf numFmtId="1" fontId="0" fillId="0" borderId="1" xfId="0" applyNumberFormat="1" applyBorder="1"/>
    <xf numFmtId="0" fontId="3" fillId="0" borderId="2" xfId="0" applyFont="1" applyBorder="1" applyAlignment="1">
      <alignment wrapText="1"/>
    </xf>
    <xf numFmtId="0" fontId="3" fillId="0" borderId="3" xfId="0" applyFont="1" applyBorder="1" applyAlignment="1">
      <alignment wrapText="1"/>
    </xf>
    <xf numFmtId="0" fontId="0" fillId="0" borderId="0" xfId="0" applyAlignment="1">
      <alignment wrapText="1"/>
    </xf>
    <xf numFmtId="14" fontId="3" fillId="2" borderId="1" xfId="0" applyNumberFormat="1" applyFont="1" applyFill="1" applyBorder="1"/>
    <xf numFmtId="1" fontId="3" fillId="2" borderId="1" xfId="0" applyNumberFormat="1" applyFont="1" applyFill="1" applyBorder="1"/>
    <xf numFmtId="0" fontId="3" fillId="2" borderId="1" xfId="0" applyFont="1" applyFill="1" applyBorder="1"/>
    <xf numFmtId="164" fontId="3" fillId="2" borderId="1" xfId="1" applyFont="1" applyFill="1" applyBorder="1" applyAlignment="1" applyProtection="1"/>
    <xf numFmtId="0" fontId="3" fillId="2" borderId="1" xfId="0" applyFont="1" applyFill="1" applyBorder="1" applyAlignment="1">
      <alignment wrapText="1"/>
    </xf>
    <xf numFmtId="164" fontId="3" fillId="2" borderId="1" xfId="1" applyFont="1" applyFill="1" applyBorder="1" applyAlignment="1" applyProtection="1">
      <alignment wrapText="1"/>
    </xf>
    <xf numFmtId="17" fontId="3" fillId="0" borderId="1" xfId="0" applyNumberFormat="1" applyFont="1" applyBorder="1"/>
    <xf numFmtId="19" fontId="3" fillId="0" borderId="1" xfId="0" applyNumberFormat="1" applyFont="1" applyBorder="1"/>
    <xf numFmtId="0" fontId="3" fillId="0" borderId="1" xfId="0" quotePrefix="1" applyFont="1" applyBorder="1"/>
    <xf numFmtId="14" fontId="0" fillId="0" borderId="0" xfId="0" applyNumberFormat="1"/>
    <xf numFmtId="14" fontId="3" fillId="0" borderId="1" xfId="0" applyNumberFormat="1" applyFont="1" applyBorder="1" applyAlignment="1">
      <alignment wrapText="1"/>
    </xf>
    <xf numFmtId="16" fontId="3" fillId="0" borderId="1" xfId="0" applyNumberFormat="1" applyFont="1" applyBorder="1" applyAlignment="1">
      <alignment wrapText="1"/>
    </xf>
    <xf numFmtId="0" fontId="0" fillId="2" borderId="1" xfId="0" applyFill="1" applyBorder="1"/>
    <xf numFmtId="1" fontId="0" fillId="2" borderId="1" xfId="0" applyNumberFormat="1" applyFill="1" applyBorder="1"/>
    <xf numFmtId="0" fontId="0" fillId="2" borderId="0" xfId="0" applyFill="1"/>
    <xf numFmtId="0" fontId="0" fillId="3" borderId="0" xfId="0" applyFill="1"/>
    <xf numFmtId="14" fontId="3" fillId="3" borderId="1" xfId="0" applyNumberFormat="1" applyFont="1" applyFill="1" applyBorder="1"/>
    <xf numFmtId="1" fontId="3" fillId="3" borderId="1" xfId="0" applyNumberFormat="1" applyFont="1" applyFill="1" applyBorder="1"/>
    <xf numFmtId="0" fontId="3" fillId="3" borderId="1" xfId="0" applyFont="1" applyFill="1" applyBorder="1"/>
    <xf numFmtId="164" fontId="3" fillId="3" borderId="1" xfId="1" applyFont="1" applyFill="1" applyBorder="1" applyAlignment="1" applyProtection="1"/>
    <xf numFmtId="14" fontId="0" fillId="3" borderId="0" xfId="0" applyNumberFormat="1" applyFill="1"/>
    <xf numFmtId="14" fontId="3" fillId="3" borderId="1" xfId="0" applyNumberFormat="1" applyFont="1" applyFill="1" applyBorder="1" applyAlignment="1">
      <alignment wrapText="1"/>
    </xf>
    <xf numFmtId="0" fontId="3" fillId="3" borderId="1" xfId="0" applyFont="1" applyFill="1" applyBorder="1" applyAlignment="1">
      <alignment wrapText="1"/>
    </xf>
    <xf numFmtId="164" fontId="3" fillId="3" borderId="1" xfId="1" applyFont="1" applyFill="1" applyBorder="1" applyAlignment="1" applyProtection="1">
      <alignment wrapText="1"/>
    </xf>
    <xf numFmtId="0" fontId="0" fillId="3" borderId="1" xfId="0" applyFill="1" applyBorder="1"/>
    <xf numFmtId="1" fontId="0" fillId="3" borderId="1" xfId="0" applyNumberFormat="1" applyFill="1" applyBorder="1"/>
    <xf numFmtId="0" fontId="2" fillId="0" borderId="1" xfId="0" applyFont="1" applyBorder="1" applyAlignment="1">
      <alignment horizontal="left" vertical="top" wrapText="1"/>
    </xf>
    <xf numFmtId="2" fontId="2" fillId="0" borderId="1" xfId="2" applyNumberFormat="1" applyFont="1" applyBorder="1" applyAlignment="1">
      <alignment horizontal="left" vertical="top" wrapText="1"/>
    </xf>
    <xf numFmtId="164" fontId="2" fillId="0" borderId="1" xfId="1" applyFont="1" applyBorder="1" applyAlignment="1" applyProtection="1">
      <alignment horizontal="left" vertical="top" wrapText="1"/>
    </xf>
    <xf numFmtId="0" fontId="0" fillId="0" borderId="0" xfId="0" applyAlignment="1">
      <alignment horizontal="left" vertical="top" wrapText="1"/>
    </xf>
    <xf numFmtId="0" fontId="0" fillId="0" borderId="0" xfId="0" applyAlignment="1">
      <alignment horizontal="left" vertical="top"/>
    </xf>
    <xf numFmtId="14" fontId="3" fillId="0" borderId="1" xfId="0" applyNumberFormat="1" applyFont="1" applyBorder="1" applyAlignment="1">
      <alignment horizontal="left" vertical="top"/>
    </xf>
    <xf numFmtId="1" fontId="3" fillId="0" borderId="1" xfId="0" applyNumberFormat="1" applyFont="1" applyBorder="1" applyAlignment="1">
      <alignment horizontal="left" vertical="top"/>
    </xf>
    <xf numFmtId="2" fontId="3" fillId="0" borderId="1" xfId="2" applyNumberFormat="1" applyFont="1" applyBorder="1" applyAlignment="1">
      <alignment horizontal="left" vertical="top"/>
    </xf>
    <xf numFmtId="164" fontId="3" fillId="0" borderId="1" xfId="1" applyFont="1" applyBorder="1" applyAlignment="1" applyProtection="1">
      <alignment horizontal="left" vertical="top"/>
    </xf>
    <xf numFmtId="164" fontId="3" fillId="0" borderId="1" xfId="1" applyFont="1" applyBorder="1" applyAlignment="1" applyProtection="1">
      <alignment horizontal="left" vertical="top" wrapText="1"/>
    </xf>
    <xf numFmtId="0" fontId="3" fillId="0" borderId="1" xfId="0" applyFont="1" applyBorder="1" applyAlignment="1">
      <alignment horizontal="left" vertical="top"/>
    </xf>
    <xf numFmtId="0" fontId="0" fillId="0" borderId="1" xfId="0" applyBorder="1" applyAlignment="1">
      <alignment horizontal="left" vertical="top"/>
    </xf>
    <xf numFmtId="1" fontId="0" fillId="0" borderId="1" xfId="0" applyNumberFormat="1" applyBorder="1" applyAlignment="1">
      <alignment horizontal="left" vertical="top"/>
    </xf>
    <xf numFmtId="164" fontId="3" fillId="0" borderId="2" xfId="1" applyFont="1" applyBorder="1" applyAlignment="1" applyProtection="1">
      <alignment horizontal="left" vertical="top" wrapText="1"/>
    </xf>
    <xf numFmtId="14" fontId="3" fillId="2" borderId="1" xfId="0" applyNumberFormat="1" applyFont="1" applyFill="1" applyBorder="1" applyAlignment="1">
      <alignment horizontal="left" vertical="top"/>
    </xf>
    <xf numFmtId="1" fontId="3" fillId="2" borderId="1" xfId="0" applyNumberFormat="1" applyFont="1" applyFill="1" applyBorder="1" applyAlignment="1">
      <alignment horizontal="left" vertical="top"/>
    </xf>
    <xf numFmtId="2" fontId="3" fillId="2" borderId="1" xfId="2" applyNumberFormat="1" applyFont="1" applyFill="1" applyBorder="1" applyAlignment="1">
      <alignment horizontal="left" vertical="top"/>
    </xf>
    <xf numFmtId="164" fontId="3" fillId="2" borderId="1" xfId="1" applyFont="1" applyFill="1" applyBorder="1" applyAlignment="1" applyProtection="1">
      <alignment horizontal="left" vertical="top"/>
    </xf>
    <xf numFmtId="164" fontId="3" fillId="2" borderId="1" xfId="1" applyFont="1" applyFill="1" applyBorder="1" applyAlignment="1" applyProtection="1">
      <alignment horizontal="left" vertical="top" wrapText="1"/>
    </xf>
    <xf numFmtId="0" fontId="0" fillId="3" borderId="0" xfId="0" applyFill="1" applyAlignment="1">
      <alignment horizontal="left" vertical="top"/>
    </xf>
    <xf numFmtId="14" fontId="3" fillId="3" borderId="1" xfId="0" applyNumberFormat="1" applyFont="1" applyFill="1" applyBorder="1" applyAlignment="1">
      <alignment horizontal="left" vertical="top"/>
    </xf>
    <xf numFmtId="1" fontId="3" fillId="3" borderId="1" xfId="0" applyNumberFormat="1" applyFont="1" applyFill="1" applyBorder="1" applyAlignment="1">
      <alignment horizontal="left" vertical="top"/>
    </xf>
    <xf numFmtId="2" fontId="3" fillId="3" borderId="1" xfId="2" applyNumberFormat="1" applyFont="1" applyFill="1" applyBorder="1" applyAlignment="1">
      <alignment horizontal="left" vertical="top"/>
    </xf>
    <xf numFmtId="164" fontId="3" fillId="3" borderId="1" xfId="1" applyFont="1" applyFill="1" applyBorder="1" applyAlignment="1" applyProtection="1">
      <alignment horizontal="left" vertical="top"/>
    </xf>
    <xf numFmtId="164" fontId="3" fillId="3" borderId="1" xfId="1" applyFont="1" applyFill="1" applyBorder="1" applyAlignment="1" applyProtection="1">
      <alignment horizontal="left" vertical="top" wrapText="1"/>
    </xf>
    <xf numFmtId="0" fontId="3" fillId="3" borderId="1" xfId="0" applyFont="1" applyFill="1" applyBorder="1" applyAlignment="1">
      <alignment horizontal="left" vertical="top"/>
    </xf>
    <xf numFmtId="0" fontId="0" fillId="3" borderId="1" xfId="0" applyFill="1" applyBorder="1" applyAlignment="1">
      <alignment horizontal="left" vertical="top"/>
    </xf>
    <xf numFmtId="1" fontId="0" fillId="3" borderId="1" xfId="0" applyNumberFormat="1" applyFill="1" applyBorder="1" applyAlignment="1">
      <alignment horizontal="left" vertical="top"/>
    </xf>
    <xf numFmtId="0" fontId="0" fillId="2" borderId="0" xfId="0" applyFill="1" applyAlignment="1">
      <alignment horizontal="left" vertical="top"/>
    </xf>
    <xf numFmtId="0" fontId="3" fillId="2" borderId="1" xfId="0" applyFont="1" applyFill="1" applyBorder="1" applyAlignment="1">
      <alignment horizontal="left" vertical="top"/>
    </xf>
    <xf numFmtId="0" fontId="0" fillId="2" borderId="1" xfId="0" applyFill="1" applyBorder="1" applyAlignment="1">
      <alignment horizontal="left" vertical="top"/>
    </xf>
    <xf numFmtId="1" fontId="0" fillId="2" borderId="1" xfId="0" applyNumberFormat="1" applyFill="1" applyBorder="1" applyAlignment="1">
      <alignment horizontal="left" vertical="top"/>
    </xf>
    <xf numFmtId="164" fontId="0" fillId="0" borderId="0" xfId="1" applyFont="1" applyAlignment="1">
      <alignment horizontal="left" vertical="top" wrapText="1"/>
    </xf>
    <xf numFmtId="2" fontId="0" fillId="0" borderId="0" xfId="2" applyNumberFormat="1" applyFont="1" applyAlignment="1">
      <alignment horizontal="left" vertical="top"/>
    </xf>
    <xf numFmtId="164" fontId="0" fillId="0" borderId="0" xfId="1" applyFont="1" applyAlignment="1">
      <alignment horizontal="left" vertical="top"/>
    </xf>
    <xf numFmtId="164" fontId="3" fillId="0" borderId="1" xfId="1" applyFont="1" applyFill="1" applyBorder="1" applyAlignment="1" applyProtection="1"/>
    <xf numFmtId="164" fontId="3" fillId="0" borderId="1" xfId="1" applyFont="1" applyFill="1" applyBorder="1" applyAlignment="1" applyProtection="1">
      <alignment wrapText="1"/>
    </xf>
    <xf numFmtId="164" fontId="3" fillId="0" borderId="1" xfId="1" applyFont="1" applyFill="1" applyBorder="1" applyAlignment="1" applyProtection="1">
      <alignment horizontal="left" vertical="top" wrapText="1"/>
    </xf>
    <xf numFmtId="164" fontId="3" fillId="0" borderId="3" xfId="1" applyFont="1" applyFill="1" applyBorder="1" applyAlignment="1" applyProtection="1">
      <alignment horizontal="center" wrapText="1"/>
    </xf>
    <xf numFmtId="164" fontId="3" fillId="0" borderId="2" xfId="1" applyFont="1" applyBorder="1" applyAlignment="1" applyProtection="1">
      <alignment vertical="top"/>
    </xf>
    <xf numFmtId="164" fontId="3" fillId="0" borderId="2" xfId="1" applyFont="1" applyBorder="1" applyAlignment="1" applyProtection="1">
      <alignment vertical="top" wrapText="1"/>
    </xf>
    <xf numFmtId="164" fontId="3" fillId="0" borderId="3" xfId="1" applyFont="1" applyFill="1" applyBorder="1" applyAlignment="1" applyProtection="1"/>
    <xf numFmtId="164" fontId="3" fillId="0" borderId="3" xfId="1" applyFont="1" applyFill="1" applyBorder="1" applyAlignment="1" applyProtection="1">
      <alignment wrapText="1"/>
    </xf>
    <xf numFmtId="2" fontId="3" fillId="0" borderId="1" xfId="2" applyNumberFormat="1" applyFont="1" applyFill="1" applyBorder="1" applyAlignment="1">
      <alignment horizontal="left" vertical="top"/>
    </xf>
    <xf numFmtId="164" fontId="3" fillId="0" borderId="1" xfId="1" applyFont="1" applyFill="1" applyBorder="1" applyAlignment="1" applyProtection="1">
      <alignment horizontal="left" vertical="top"/>
    </xf>
    <xf numFmtId="0" fontId="0" fillId="0" borderId="0" xfId="0" pivotButton="1" applyAlignment="1">
      <alignment vertical="top" wrapText="1"/>
    </xf>
    <xf numFmtId="0" fontId="0" fillId="0" borderId="0" xfId="0" applyAlignment="1">
      <alignment vertical="top" wrapText="1"/>
    </xf>
    <xf numFmtId="165" fontId="0" fillId="0" borderId="0" xfId="0" applyNumberFormat="1" applyAlignment="1">
      <alignment vertical="top" wrapText="1"/>
    </xf>
    <xf numFmtId="0" fontId="3" fillId="0" borderId="2" xfId="0" applyFont="1" applyBorder="1" applyAlignment="1">
      <alignment horizontal="center" wrapText="1"/>
    </xf>
    <xf numFmtId="0" fontId="3" fillId="2" borderId="3" xfId="0" applyFont="1" applyFill="1" applyBorder="1" applyAlignment="1">
      <alignment horizontal="center" wrapText="1"/>
    </xf>
    <xf numFmtId="0" fontId="4" fillId="0" borderId="1" xfId="0" applyFont="1" applyBorder="1" applyAlignment="1">
      <alignment horizontal="center" vertical="center" wrapText="1"/>
    </xf>
    <xf numFmtId="164" fontId="4" fillId="0" borderId="1" xfId="1" applyFont="1" applyBorder="1" applyAlignment="1" applyProtection="1">
      <alignment horizontal="center" vertical="center" wrapText="1"/>
    </xf>
    <xf numFmtId="0" fontId="5" fillId="0" borderId="0" xfId="0" applyFont="1" applyAlignment="1">
      <alignment horizontal="center" vertical="center"/>
    </xf>
    <xf numFmtId="0" fontId="5" fillId="0" borderId="0" xfId="0" applyFont="1"/>
    <xf numFmtId="1" fontId="6" fillId="0" borderId="1" xfId="0" applyNumberFormat="1" applyFont="1" applyBorder="1"/>
    <xf numFmtId="0" fontId="6" fillId="0" borderId="1" xfId="0" applyFont="1" applyBorder="1" applyAlignment="1">
      <alignment wrapText="1"/>
    </xf>
    <xf numFmtId="164" fontId="6" fillId="0" borderId="1" xfId="1" applyFont="1" applyBorder="1" applyAlignment="1" applyProtection="1"/>
    <xf numFmtId="0" fontId="6" fillId="0" borderId="1" xfId="0" applyFont="1" applyBorder="1" applyAlignment="1">
      <alignment horizontal="center" vertical="center"/>
    </xf>
    <xf numFmtId="1" fontId="6" fillId="0" borderId="1" xfId="0" applyNumberFormat="1" applyFont="1" applyBorder="1" applyAlignment="1">
      <alignment horizontal="left" vertical="top"/>
    </xf>
    <xf numFmtId="164" fontId="6" fillId="0" borderId="1" xfId="1" applyFont="1" applyBorder="1" applyAlignment="1" applyProtection="1">
      <alignment horizontal="left" vertical="top"/>
    </xf>
    <xf numFmtId="164" fontId="6" fillId="0" borderId="1" xfId="1" applyFont="1" applyFill="1" applyBorder="1" applyAlignment="1" applyProtection="1"/>
    <xf numFmtId="164" fontId="6" fillId="0" borderId="1" xfId="1" applyFont="1" applyFill="1" applyBorder="1" applyAlignment="1" applyProtection="1">
      <alignment horizontal="left" vertical="top"/>
    </xf>
    <xf numFmtId="1" fontId="6" fillId="3" borderId="1" xfId="0" applyNumberFormat="1" applyFont="1" applyFill="1" applyBorder="1" applyAlignment="1">
      <alignment horizontal="left" vertical="top"/>
    </xf>
    <xf numFmtId="0" fontId="6" fillId="3" borderId="1" xfId="0" applyFont="1" applyFill="1" applyBorder="1" applyAlignment="1">
      <alignment wrapText="1"/>
    </xf>
    <xf numFmtId="164" fontId="6" fillId="3" borderId="1" xfId="1" applyFont="1" applyFill="1" applyBorder="1" applyAlignment="1" applyProtection="1">
      <alignment horizontal="left" vertical="top"/>
    </xf>
    <xf numFmtId="0" fontId="6" fillId="3" borderId="1" xfId="0" applyFont="1" applyFill="1" applyBorder="1" applyAlignment="1">
      <alignment horizontal="center" vertical="center"/>
    </xf>
    <xf numFmtId="1" fontId="6" fillId="3" borderId="1" xfId="0" applyNumberFormat="1" applyFont="1" applyFill="1" applyBorder="1"/>
    <xf numFmtId="164" fontId="6" fillId="3" borderId="1" xfId="1" applyFont="1" applyFill="1" applyBorder="1" applyAlignment="1" applyProtection="1"/>
    <xf numFmtId="164" fontId="6" fillId="0" borderId="1" xfId="1" applyFont="1" applyBorder="1" applyAlignment="1" applyProtection="1">
      <alignment horizontal="left" vertical="top" wrapText="1"/>
    </xf>
    <xf numFmtId="164" fontId="6" fillId="0" borderId="1" xfId="1" applyFont="1" applyBorder="1" applyAlignment="1" applyProtection="1">
      <alignment wrapText="1"/>
    </xf>
    <xf numFmtId="14" fontId="6" fillId="3" borderId="1" xfId="0" applyNumberFormat="1" applyFont="1" applyFill="1" applyBorder="1" applyAlignment="1">
      <alignment wrapText="1"/>
    </xf>
    <xf numFmtId="164" fontId="6" fillId="3" borderId="1" xfId="1" applyFont="1" applyFill="1" applyBorder="1" applyAlignment="1" applyProtection="1">
      <alignment wrapText="1"/>
    </xf>
    <xf numFmtId="164" fontId="6" fillId="3" borderId="1" xfId="1" applyFont="1" applyFill="1" applyBorder="1" applyAlignment="1" applyProtection="1">
      <alignment horizontal="left" vertical="top" wrapText="1"/>
    </xf>
    <xf numFmtId="0" fontId="5" fillId="0" borderId="1" xfId="0" applyFont="1" applyBorder="1"/>
    <xf numFmtId="164" fontId="6" fillId="0" borderId="1" xfId="1" applyFont="1" applyBorder="1" applyAlignment="1" applyProtection="1">
      <alignment vertical="top"/>
    </xf>
  </cellXfs>
  <cellStyles count="3">
    <cellStyle name="Comma" xfId="1" builtinId="3"/>
    <cellStyle name="Normal" xfId="0" builtinId="0"/>
    <cellStyle name="Percent" xfId="2" builtinId="5"/>
  </cellStyles>
  <dxfs count="13">
    <dxf>
      <alignment vertical="top"/>
    </dxf>
    <dxf>
      <alignment vertical="top"/>
    </dxf>
    <dxf>
      <alignment vertical="top"/>
    </dxf>
    <dxf>
      <alignment vertical="top"/>
    </dxf>
    <dxf>
      <alignment vertical="top"/>
    </dxf>
    <dxf>
      <alignment vertical="top"/>
    </dxf>
    <dxf>
      <alignment vertical="top"/>
    </dxf>
    <dxf>
      <numFmt numFmtId="165" formatCode="_(* #,##0_);_(* \(#,##0\);_(* &quot;-&quot;??_);_(@_)"/>
    </dxf>
    <dxf>
      <alignment wrapText="1" indent="0"/>
    </dxf>
    <dxf>
      <alignment wrapText="1" indent="0"/>
    </dxf>
    <dxf>
      <alignment wrapText="1" indent="0"/>
    </dxf>
    <dxf>
      <alignment wrapText="1" indent="0"/>
    </dxf>
    <dxf>
      <alignment wrapText="1" inden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sk" refreshedDate="45733.583291550924" createdVersion="8" refreshedVersion="8" minRefreshableVersion="3" recordCount="515" xr:uid="{58805E4A-8A18-4F63-8861-B9E50DDB211A}">
  <cacheSource type="worksheet">
    <worksheetSource ref="A1:DW516" sheet="Sheet1"/>
  </cacheSource>
  <cacheFields count="127">
    <cacheField name="Sr." numFmtId="0">
      <sharedItems containsSemiMixedTypes="0" containsString="0" containsNumber="1" containsInteger="1" minValue="1" maxValue="515"/>
    </cacheField>
    <cacheField name="ASOF" numFmtId="14">
      <sharedItems containsDate="1" containsMixedTypes="1" minDate="2024-12-01T00:00:00" maxDate="2024-12-02T00:00:00"/>
    </cacheField>
    <cacheField name="Nos" numFmtId="1">
      <sharedItems containsSemiMixedTypes="0" containsString="0" containsNumber="1" containsInteger="1" minValue="172901311426616" maxValue="268721311766047" count="482">
        <n v="268721311766047"/>
        <n v="268720911759487"/>
        <n v="268720911724724"/>
        <n v="268720911709157"/>
        <n v="268720911685101"/>
        <n v="268720911640592"/>
        <n v="268720911628135"/>
        <n v="268720911614688"/>
        <n v="268720911608931"/>
        <n v="268720911458677"/>
        <n v="268720911319952"/>
        <n v="268020911751593"/>
        <n v="267620911708278"/>
        <n v="267620911583259"/>
        <n v="267620911323434"/>
        <n v="267521311633341"/>
        <n v="267520911515678"/>
        <n v="267421311667301"/>
        <n v="267320911789886"/>
        <n v="267320911783057"/>
        <n v="267320911729553"/>
        <n v="267320911674862"/>
        <n v="267320911648383"/>
        <n v="267320911625961"/>
        <n v="267320911607901"/>
        <n v="267320911597359"/>
        <n v="267320911568411"/>
        <n v="267320911454284"/>
        <n v="267220911772266"/>
        <n v="267220911673766"/>
        <n v="267120911736365"/>
        <n v="267120911643009"/>
        <n v="267120911568236"/>
        <n v="267120911568203"/>
        <n v="267120911567706"/>
        <n v="267120911515272"/>
        <n v="267120911458725"/>
        <n v="267120911458202"/>
        <n v="267120911372157"/>
        <n v="267120911339582"/>
        <n v="266920911689689"/>
        <n v="266820911765603"/>
        <n v="266820911648808"/>
        <n v="266820911457675"/>
        <n v="266820911374623"/>
        <n v="266720911749821"/>
        <n v="266720911683032"/>
        <n v="266720911456892"/>
        <n v="266720911312038"/>
        <n v="266701311767377"/>
        <n v="266620911684312"/>
        <n v="266620911583111"/>
        <n v="266620911262902"/>
        <n v="266601311739145"/>
        <n v="266520911615912"/>
        <n v="266320911648020"/>
        <n v="266220911792104"/>
        <n v="266220911788575"/>
        <n v="266220911782840"/>
        <n v="266220911750591"/>
        <n v="266120911736380"/>
        <n v="266120911645626"/>
        <n v="266120911640222"/>
        <n v="265321311709976"/>
        <n v="265321311642446"/>
        <n v="265221311767796"/>
        <n v="265220911761285"/>
        <n v="265220911738814"/>
        <n v="265220911737936"/>
        <n v="265220911710376"/>
        <n v="265220911709740"/>
        <n v="265220911709625"/>
        <n v="265220911709287"/>
        <n v="265220911648916"/>
        <n v="265220911629078"/>
        <n v="262820911771408"/>
        <n v="262820911717620"/>
        <n v="262820911710006"/>
        <n v="262820911686177"/>
        <n v="262820911665017"/>
        <n v="262820911619162"/>
        <n v="262820911576558"/>
        <n v="262820911519943"/>
        <n v="262620911383877"/>
        <n v="262620911317160"/>
        <n v="262620911261539"/>
        <n v="262520911710001"/>
        <n v="262520911667090"/>
        <n v="262520911292702"/>
        <n v="262320911125560"/>
        <n v="262220911707431"/>
        <n v="262020911767103"/>
        <n v="262020911672828"/>
        <n v="261820911644897"/>
        <n v="261820911616783"/>
        <n v="261420911682210"/>
        <n v="261420911287084"/>
        <n v="261320911736009"/>
        <n v="261320911679525"/>
        <n v="261320911519015"/>
        <n v="261320911232017"/>
        <n v="261320911152465"/>
        <n v="261120911761290"/>
        <n v="261120911680618"/>
        <n v="261120911644844"/>
        <n v="261120911375803"/>
        <n v="261120911307405"/>
        <n v="261020911762365"/>
        <n v="261020911757188"/>
        <n v="259701311649223"/>
        <n v="259701311606182"/>
        <n v="259101311171558"/>
        <n v="258301511660344"/>
        <n v="258301511457927"/>
        <n v="258301311205657"/>
        <n v="257901311646891"/>
        <n v="257901311236045"/>
        <n v="257721111287529"/>
        <n v="257701311683220"/>
        <n v="218020911708152"/>
        <n v="218020911643791"/>
        <n v="218020911457752"/>
        <n v="217921111756218"/>
        <n v="217920911757114"/>
        <n v="217920911710064"/>
        <n v="217920911510592"/>
        <n v="217920911422991"/>
        <n v="217920911395231"/>
        <n v="217820911765785"/>
        <n v="217820911289868"/>
        <n v="217021111747670"/>
        <n v="217020911757316"/>
        <n v="217020911733824"/>
        <n v="217020911682111"/>
        <n v="217020911615687"/>
        <n v="217020911598600"/>
        <n v="217020911518900"/>
        <n v="217020911454176"/>
        <n v="217020911354248"/>
        <n v="217020911289851"/>
        <n v="216920911781858"/>
        <n v="216920911765275"/>
        <n v="216920911682235"/>
        <n v="216920911647573"/>
        <n v="216920911598034"/>
        <n v="216920911582236"/>
        <n v="216920911264146"/>
        <n v="216920911254860"/>
        <n v="216820911765336"/>
        <n v="216820911754957"/>
        <n v="216820911700588"/>
        <n v="216820911609541"/>
        <n v="216820911442078"/>
        <n v="216820911426589"/>
        <n v="216820911420782"/>
        <n v="216820911336822"/>
        <n v="216721311683132"/>
        <n v="216720911322120"/>
        <n v="216621311736351"/>
        <n v="216620911709807"/>
        <n v="216620911607726"/>
        <n v="216121111354076"/>
        <n v="216120911685476"/>
        <n v="216120911611728"/>
        <n v="216120911600978"/>
        <n v="216120911413547"/>
        <n v="216120911344880"/>
        <n v="216120911123646"/>
        <n v="216020911739493"/>
        <n v="216020911649542"/>
        <n v="216020911606080"/>
        <n v="172901311426616"/>
        <n v="215920911362051"/>
        <n v="215820911697479"/>
        <n v="215620911781666"/>
        <n v="215620911606906"/>
        <n v="215521311765270"/>
        <n v="215521311611545"/>
        <n v="172901311585178"/>
        <n v="172901311602028"/>
        <n v="172901311615083"/>
        <n v="172901311649063"/>
        <n v="172901311649524"/>
        <n v="172901311683123"/>
        <n v="215420911757147"/>
        <n v="215121311311800"/>
        <n v="215021311577008"/>
        <n v="215020911767728"/>
        <n v="215020911765553"/>
        <n v="215020911737996"/>
        <n v="215020911735278"/>
        <n v="215020911735268"/>
        <n v="215020911721432"/>
        <n v="215020911684870"/>
        <n v="215020911614892"/>
        <n v="215020911583374"/>
        <n v="215020911582202"/>
        <n v="215020911455609"/>
        <n v="215020911453376"/>
        <n v="215020911427659"/>
        <n v="215020911413445"/>
        <n v="215020911407578"/>
        <n v="215020911322236"/>
        <n v="214820911686071"/>
        <n v="173001311376894"/>
        <n v="214820911652900"/>
        <n v="214820911232796"/>
        <n v="214720911757149"/>
        <n v="214720911741730"/>
        <n v="214720911710024"/>
        <n v="214720911632107"/>
        <n v="214720911624352"/>
        <n v="214720911311085"/>
        <n v="214620911767779"/>
        <n v="214620911761501"/>
        <n v="173001311685579"/>
        <n v="173001311686339"/>
        <n v="173001311707239"/>
        <n v="173001311709330"/>
        <n v="214620911605534"/>
        <n v="173001311733898"/>
        <n v="214620911317949"/>
        <n v="173001311756894"/>
        <n v="173001311757462"/>
        <n v="214620911026069"/>
        <n v="214520911765676"/>
        <n v="214520911763606"/>
        <n v="214520911727287"/>
        <n v="214520911681821"/>
        <n v="214520911611352"/>
        <n v="214520911593768"/>
        <n v="214420911322965"/>
        <n v="214320911765646"/>
        <n v="214320911683619"/>
        <n v="173001511686264"/>
        <n v="214320911514568"/>
        <n v="214320911505529"/>
        <n v="173201311613921"/>
        <n v="173201311763551"/>
        <n v="173201511764181"/>
        <n v="173301311253783"/>
        <n v="173301311622550"/>
        <n v="173301311644882"/>
        <n v="173301311685241"/>
        <n v="214020911737907"/>
        <n v="213920911005576"/>
        <n v="213820911738564"/>
        <n v="213820911737708"/>
        <n v="174301311738153"/>
        <n v="212520911737767"/>
        <n v="212520911684512"/>
        <n v="212520911684511"/>
        <n v="212520911683537"/>
        <n v="212520911360414"/>
        <n v="174501311614321"/>
        <n v="212420911672352"/>
        <n v="212320911757392"/>
        <n v="212320911262815"/>
        <n v="212320910993036"/>
        <n v="186301311737517"/>
        <n v="212221311206830"/>
        <n v="212221311074914"/>
        <n v="212221111738475"/>
        <n v="212220911787689"/>
        <n v="212220911767678"/>
        <n v="212220911766172"/>
        <n v="212220911765534"/>
        <n v="212220911763714"/>
        <n v="212220911760247"/>
        <n v="212220911737487"/>
        <n v="212220911736998"/>
        <n v="212220911732418"/>
        <n v="212220911729044"/>
        <n v="189201311777269"/>
        <n v="212220911728253"/>
        <n v="212220911709380"/>
        <n v="212220911706166"/>
        <n v="189501311741595"/>
        <n v="212220911702264"/>
        <n v="212220911684466"/>
        <n v="212220911682874"/>
        <n v="212220911678105"/>
        <n v="212220911648815"/>
        <n v="212220911647181"/>
        <n v="212220911642619"/>
        <n v="191101311648788"/>
        <n v="191101311649147"/>
        <n v="191101311680764"/>
        <n v="191101311685745"/>
        <n v="191101311702462"/>
        <n v="191101311706598"/>
        <n v="212220911615725"/>
        <n v="212220911609919"/>
        <n v="212220911596743"/>
        <n v="212220911583132"/>
        <n v="212220911563175"/>
        <n v="191201311281309"/>
        <n v="191201311292395"/>
        <n v="212220911513841"/>
        <n v="191201311684845"/>
        <n v="191201311685419"/>
        <n v="212220911319123"/>
        <n v="212220911289876"/>
        <n v="212220911289845"/>
        <n v="191301311371351"/>
        <n v="212120911725105"/>
        <n v="191301511608588"/>
        <n v="211520911781284"/>
        <n v="211520911764520"/>
        <n v="211520911708583"/>
        <n v="211520911707073"/>
        <n v="211520911218128"/>
        <n v="191501311375561"/>
        <n v="191601311685700"/>
        <n v="191801311729610"/>
        <n v="191801311764653"/>
        <n v="211120911767128"/>
        <n v="211120911737292"/>
        <n v="211120911727425"/>
        <n v="211120911683116"/>
        <n v="211120911680710"/>
        <n v="211120911678355"/>
        <n v="211120911503709"/>
        <n v="211120911094848"/>
        <n v="211101311710028"/>
        <n v="211020911738683"/>
        <n v="211020911679576"/>
        <n v="211020911648680"/>
        <n v="210920911763039"/>
        <n v="210920911762281"/>
        <n v="210920911749704"/>
        <n v="210920911646953"/>
        <n v="210920911276580"/>
        <n v="197601511730128"/>
        <n v="197601511708090"/>
        <n v="197601311760720"/>
        <n v="197601311727216"/>
        <n v="197601311716871"/>
        <n v="197601311648513"/>
        <n v="192401311378367"/>
        <n v="197601311419482"/>
        <n v="197601311406403"/>
        <n v="196701311764451"/>
        <n v="192621111152694"/>
        <n v="192620911736521"/>
        <n v="192520911765701"/>
        <n v="192620911649400"/>
        <n v="213820911709550"/>
        <n v="213820911709039"/>
        <n v="213820911708653"/>
        <n v="213820911685750"/>
        <n v="213820911683093"/>
        <n v="213820911680973"/>
        <n v="213820911674056"/>
        <n v="213820911631376"/>
        <n v="213820911615795"/>
        <n v="213820911597145"/>
        <n v="213820911589854"/>
        <n v="213820911516286"/>
        <n v="213820911458715"/>
        <n v="213820911458662"/>
        <n v="213820911457553"/>
        <n v="213820911427224"/>
        <n v="213820911418869"/>
        <n v="213820911417019"/>
        <n v="213820911408570"/>
        <n v="213820911394428"/>
        <n v="213820911374734"/>
        <n v="213820911352709"/>
        <n v="213820911351701"/>
        <n v="213820911323071"/>
        <n v="213820911095685"/>
        <n v="213820911083413"/>
        <n v="213820911075301"/>
        <n v="213820911009419"/>
        <n v="213721111645166"/>
        <n v="213721111419188"/>
        <n v="213721111373669"/>
        <n v="213721111286556"/>
        <n v="213720911791250"/>
        <n v="213720911788731"/>
        <n v="213720911764566"/>
        <n v="213720911763828"/>
        <n v="213720911756787"/>
        <n v="213720911738862"/>
        <n v="213720911734080"/>
        <n v="213720911728003"/>
        <n v="213720911723797"/>
        <n v="213720911683240"/>
        <n v="213720911681109"/>
        <n v="213720911676283"/>
        <n v="213720911673479"/>
        <n v="213720911671751"/>
        <n v="213720911659374"/>
        <n v="213720911612244"/>
        <n v="213720911608511"/>
        <n v="213720911590639"/>
        <n v="213720911577195"/>
        <n v="213720911512479"/>
        <n v="213720911392192"/>
        <n v="213720911354294"/>
        <n v="213720911353684"/>
        <n v="213720911345870"/>
        <n v="213720911323320"/>
        <n v="213720911292300"/>
        <n v="213720911283726"/>
        <n v="173401311737593"/>
        <n v="213720911166063"/>
        <n v="213620911765372"/>
        <n v="213620911763538"/>
        <n v="213620911760665"/>
        <n v="213620911605682"/>
        <n v="213620911320450"/>
        <n v="213620911282743"/>
        <n v="213521111643352"/>
        <n v="213521110993551"/>
        <n v="213520911766738"/>
        <n v="213520911766275"/>
        <n v="213520911763424"/>
        <n v="213520911724517"/>
        <n v="213520911710339"/>
        <n v="213520911709962"/>
        <n v="213520911685560"/>
        <n v="213520911615063"/>
        <n v="213520911614517"/>
        <n v="213520911608070"/>
        <n v="213520911513751"/>
        <n v="213520911434662"/>
        <n v="213520911346944"/>
        <n v="213520911324812"/>
        <n v="213520911290405"/>
        <n v="213520911289516"/>
        <n v="213520911261060"/>
        <n v="213221511767777"/>
        <n v="213221311657197"/>
        <n v="213220911753352"/>
        <n v="213220911736023"/>
        <n v="173501311708957"/>
        <n v="213220911425453"/>
        <n v="213220911126886"/>
        <n v="213121311764807"/>
        <n v="213121311685567"/>
        <n v="213121311684048"/>
        <n v="213121111684601"/>
        <n v="213120911766013"/>
        <n v="213120911401934"/>
        <n v="213120911397860"/>
        <n v="213120911316202"/>
        <n v="213120910918143"/>
        <n v="213021111611354"/>
        <n v="213020911744350"/>
        <n v="213020911652018"/>
        <n v="213020911648472"/>
        <n v="173701311291426"/>
        <n v="173701311354008"/>
        <n v="173701311646690"/>
        <n v="173701311699903"/>
        <n v="212920911776549"/>
        <n v="212920911765295"/>
        <n v="212920911669464"/>
        <n v="212920911648834"/>
        <n v="212920911614532"/>
        <n v="212920911565608"/>
        <n v="173701511677633"/>
        <n v="173701511729895"/>
        <n v="212920911397722"/>
        <n v="212920911258767"/>
        <n v="212820911787251"/>
        <n v="212820911785333"/>
        <n v="212820911765387"/>
        <n v="212820911757232"/>
        <n v="212820911751154"/>
        <n v="212820911737488"/>
        <n v="212820911708867"/>
        <n v="212820911615943"/>
        <n v="212820911519403"/>
        <n v="212820911512407"/>
        <n v="212820911351151"/>
        <n v="212820911050592"/>
        <n v="212720911322515"/>
        <n v="212720911262063"/>
        <n v="212720911261998"/>
      </sharedItems>
    </cacheField>
    <cacheField name="Shortlisted" numFmtId="1">
      <sharedItems containsString="0" containsBlank="1" containsNumber="1" containsInteger="1" minValue="172901311426616" maxValue="268721311766047" count="483">
        <n v="268721311766047"/>
        <n v="268720911759487"/>
        <n v="268720911724724"/>
        <n v="268720911709157"/>
        <n v="268720911685101"/>
        <n v="268720911640592"/>
        <n v="268720911628135"/>
        <n v="268720911614688"/>
        <n v="268720911608931"/>
        <n v="268720911458677"/>
        <n v="268720911319952"/>
        <n v="268020911751593"/>
        <n v="267620911708278"/>
        <n v="267620911583259"/>
        <n v="267620911323434"/>
        <m/>
        <n v="267521311633341"/>
        <n v="267520911515678"/>
        <n v="267421311667301"/>
        <n v="267320911789886"/>
        <n v="267320911783057"/>
        <n v="267320911729553"/>
        <n v="267320911674862"/>
        <n v="267320911648383"/>
        <n v="267320911625961"/>
        <n v="267320911607901"/>
        <n v="267320911597359"/>
        <n v="267320911568411"/>
        <n v="267320911454284"/>
        <n v="267220911772266"/>
        <n v="267220911673766"/>
        <n v="267120911736365"/>
        <n v="267120911643009"/>
        <n v="267120911568236"/>
        <n v="267120911568203"/>
        <n v="267120911567706"/>
        <n v="267120911515272"/>
        <n v="267120911458725"/>
        <n v="267120911458202"/>
        <n v="267120911372157"/>
        <n v="267120911339582"/>
        <n v="266920911689689"/>
        <n v="266820911765603"/>
        <n v="266820911648808"/>
        <n v="266820911457675"/>
        <n v="266820911374623"/>
        <n v="266720911749821"/>
        <n v="266720911683032"/>
        <n v="266720911456892"/>
        <n v="266720911312038"/>
        <n v="266701311767377"/>
        <n v="266620911684312"/>
        <n v="266620911583111"/>
        <n v="266620911262902"/>
        <n v="266601311739145"/>
        <n v="266520911615912"/>
        <n v="266320911648020"/>
        <n v="266220911792104"/>
        <n v="266220911788575"/>
        <n v="266220911782840"/>
        <n v="266220911750591"/>
        <n v="266120911736380"/>
        <n v="266120911645626"/>
        <n v="266120911640222"/>
        <n v="265321311709976"/>
        <n v="265321311642446"/>
        <n v="265221311767796"/>
        <n v="265220911761285"/>
        <n v="265220911738814"/>
        <n v="265220911737936"/>
        <n v="265220911710376"/>
        <n v="265220911709740"/>
        <n v="265220911709625"/>
        <n v="265220911709287"/>
        <n v="265220911648916"/>
        <n v="265220911629078"/>
        <n v="262820911771408"/>
        <n v="262820911717620"/>
        <n v="262820911710006"/>
        <n v="262820911686177"/>
        <n v="262820911665017"/>
        <n v="262820911619162"/>
        <n v="262820911576558"/>
        <n v="262820911519943"/>
        <n v="262620911383877"/>
        <n v="262620911317160"/>
        <n v="262620911261539"/>
        <n v="262520911710001"/>
        <n v="262520911667090"/>
        <n v="262520911292702"/>
        <n v="262320911125560"/>
        <n v="262220911707431"/>
        <n v="262020911767103"/>
        <n v="262020911672828"/>
        <n v="261820911644897"/>
        <n v="261820911616783"/>
        <n v="261420911682210"/>
        <n v="261420911287084"/>
        <n v="261320911736009"/>
        <n v="261320911679525"/>
        <n v="261320911519015"/>
        <n v="261320911232017"/>
        <n v="261320911152465"/>
        <n v="261120911761290"/>
        <n v="261120911680618"/>
        <n v="261120911644844"/>
        <n v="261120911375803"/>
        <n v="261120911307405"/>
        <n v="261020911762365"/>
        <n v="261020911757188"/>
        <n v="259701311649223"/>
        <n v="259701311606182"/>
        <n v="259101311171558"/>
        <n v="258301511660344"/>
        <n v="258301511457927"/>
        <n v="258301311205657"/>
        <n v="257901311646891"/>
        <n v="257901311236045"/>
        <n v="257721111287529"/>
        <n v="257701311683220"/>
        <n v="218020911708152"/>
        <n v="218020911643791"/>
        <n v="218020911457752"/>
        <n v="217921111756218"/>
        <n v="217920911757114"/>
        <n v="217920911710064"/>
        <n v="217920911510592"/>
        <n v="217920911422991"/>
        <n v="217920911395231"/>
        <n v="217820911765785"/>
        <n v="217820911289868"/>
        <n v="217021111747670"/>
        <n v="217020911757316"/>
        <n v="217020911733824"/>
        <n v="217020911682111"/>
        <n v="217020911615687"/>
        <n v="217020911598600"/>
        <n v="217020911518900"/>
        <n v="217020911454176"/>
        <n v="217020911354248"/>
        <n v="217020911289851"/>
        <n v="216920911781858"/>
        <n v="216920911765275"/>
        <n v="216920911682235"/>
        <n v="216920911647573"/>
        <n v="216920911598034"/>
        <n v="216920911582236"/>
        <n v="216920911264146"/>
        <n v="216920911254860"/>
        <n v="216820911765336"/>
        <n v="216820911754957"/>
        <n v="216820911700588"/>
        <n v="216820911609541"/>
        <n v="216820911442078"/>
        <n v="216820911426589"/>
        <n v="216820911420782"/>
        <n v="216820911336822"/>
        <n v="216721311683132"/>
        <n v="216720911322120"/>
        <n v="216621311736351"/>
        <n v="216620911709807"/>
        <n v="216620911607726"/>
        <n v="216121111354076"/>
        <n v="216120911685476"/>
        <n v="216120911611728"/>
        <n v="216120911600978"/>
        <n v="216120911413547"/>
        <n v="216120911344880"/>
        <n v="216120911123646"/>
        <n v="216020911739493"/>
        <n v="216020911649542"/>
        <n v="216020911606080"/>
        <n v="172901311426616"/>
        <n v="215920911362051"/>
        <n v="215820911697479"/>
        <n v="215620911781666"/>
        <n v="215620911606906"/>
        <n v="215521311765270"/>
        <n v="215521311611545"/>
        <n v="172901311585178"/>
        <n v="172901311602028"/>
        <n v="172901311615083"/>
        <n v="172901311649063"/>
        <n v="172901311649524"/>
        <n v="172901311683123"/>
        <n v="215420911757147"/>
        <n v="215121311311800"/>
        <n v="215021311577008"/>
        <n v="215020911767728"/>
        <n v="215020911765553"/>
        <n v="215020911737996"/>
        <n v="215020911735278"/>
        <n v="215020911735268"/>
        <n v="215020911721432"/>
        <n v="215020911684870"/>
        <n v="215020911614892"/>
        <n v="215020911583374"/>
        <n v="215020911582202"/>
        <n v="215020911455609"/>
        <n v="215020911453376"/>
        <n v="215020911427659"/>
        <n v="215020911413445"/>
        <n v="215020911407578"/>
        <n v="215020911322236"/>
        <n v="214820911686071"/>
        <n v="173001311376894"/>
        <n v="214820911652900"/>
        <n v="214820911232796"/>
        <n v="214720911757149"/>
        <n v="214720911741730"/>
        <n v="214720911710024"/>
        <n v="214720911632107"/>
        <n v="214720911624352"/>
        <n v="214720911311085"/>
        <n v="214620911767779"/>
        <n v="214620911761501"/>
        <n v="173001311685579"/>
        <n v="173001311686339"/>
        <n v="173001311707239"/>
        <n v="173001311709330"/>
        <n v="214620911605534"/>
        <n v="173001311733898"/>
        <n v="214620911317949"/>
        <n v="173001311756894"/>
        <n v="173001311757462"/>
        <n v="214620911026069"/>
        <n v="214520911765676"/>
        <n v="214520911763606"/>
        <n v="214520911727287"/>
        <n v="214520911681821"/>
        <n v="214520911611352"/>
        <n v="214520911593768"/>
        <n v="214420911322965"/>
        <n v="214320911765646"/>
        <n v="214320911683619"/>
        <n v="173001511686264"/>
        <n v="214320911514568"/>
        <n v="214320911505529"/>
        <n v="173201311613921"/>
        <n v="173201311763551"/>
        <n v="173201511764181"/>
        <n v="173301311253783"/>
        <n v="173301311622550"/>
        <n v="173301311644882"/>
        <n v="173301311685241"/>
        <n v="214020911737907"/>
        <n v="213920911005576"/>
        <n v="213820911738564"/>
        <n v="213820911737708"/>
        <n v="174301311738153"/>
        <n v="212520911737767"/>
        <n v="212520911684512"/>
        <n v="212520911684511"/>
        <n v="212520911683537"/>
        <n v="212520911360414"/>
        <n v="174501311614321"/>
        <n v="212420911672352"/>
        <n v="212320911757392"/>
        <n v="212320911262815"/>
        <n v="212320910993036"/>
        <n v="186301311737517"/>
        <n v="212221311206830"/>
        <n v="212221311074914"/>
        <n v="212221111738475"/>
        <n v="212220911787689"/>
        <n v="212220911767678"/>
        <n v="212220911766172"/>
        <n v="212220911765534"/>
        <n v="212220911763714"/>
        <n v="212220911760247"/>
        <n v="212220911737487"/>
        <n v="212220911736998"/>
        <n v="212220911732418"/>
        <n v="212220911729044"/>
        <n v="189201311777269"/>
        <n v="212220911728253"/>
        <n v="212220911709380"/>
        <n v="212220911706166"/>
        <n v="189501311741595"/>
        <n v="212220911702264"/>
        <n v="212220911684466"/>
        <n v="212220911682874"/>
        <n v="212220911678105"/>
        <n v="212220911648815"/>
        <n v="212220911647181"/>
        <n v="212220911642619"/>
        <n v="191101311648788"/>
        <n v="191101311649147"/>
        <n v="191101311680764"/>
        <n v="191101311685745"/>
        <n v="191101311702462"/>
        <n v="191101311706598"/>
        <n v="212220911615725"/>
        <n v="212220911609919"/>
        <n v="212220911596743"/>
        <n v="212220911583132"/>
        <n v="212220911563175"/>
        <n v="191201311281309"/>
        <n v="191201311292395"/>
        <n v="212220911513841"/>
        <n v="191201311684845"/>
        <n v="191201311685419"/>
        <n v="212220911319123"/>
        <n v="212220911289876"/>
        <n v="212220911289845"/>
        <n v="191301311371351"/>
        <n v="212120911725105"/>
        <n v="191301511608588"/>
        <n v="211520911781284"/>
        <n v="211520911764520"/>
        <n v="211520911708583"/>
        <n v="211520911707073"/>
        <n v="211520911218128"/>
        <n v="191501311375561"/>
        <n v="191601311685700"/>
        <n v="191801311729610"/>
        <n v="191801311764653"/>
        <n v="211120911767128"/>
        <n v="211120911737292"/>
        <n v="211120911727425"/>
        <n v="211120911683116"/>
        <n v="211120911680710"/>
        <n v="211120911678355"/>
        <n v="211120911503709"/>
        <n v="211120911094848"/>
        <n v="211101311710028"/>
        <n v="211020911738683"/>
        <n v="211020911679576"/>
        <n v="211020911648680"/>
        <n v="210920911763039"/>
        <n v="210920911762281"/>
        <n v="210920911749704"/>
        <n v="210920911646953"/>
        <n v="210920911276580"/>
        <n v="197601511730128"/>
        <n v="197601511708090"/>
        <n v="197601311760720"/>
        <n v="197601311727216"/>
        <n v="197601311716871"/>
        <n v="197601311648513"/>
        <n v="192401311378367"/>
        <n v="197601311419482"/>
        <n v="197601311406403"/>
        <n v="196701311764451"/>
        <n v="192621111152694"/>
        <n v="192620911736521"/>
        <n v="192520911765701"/>
        <n v="192620911649400"/>
        <n v="213820911709550"/>
        <n v="213820911709039"/>
        <n v="213820911708653"/>
        <n v="213820911685750"/>
        <n v="213820911683093"/>
        <n v="213820911680973"/>
        <n v="213820911674056"/>
        <n v="213820911631376"/>
        <n v="213820911615795"/>
        <n v="213820911597145"/>
        <n v="213820911589854"/>
        <n v="213820911516286"/>
        <n v="213820911458715"/>
        <n v="213820911458662"/>
        <n v="213820911457553"/>
        <n v="213820911427224"/>
        <n v="213820911418869"/>
        <n v="213820911417019"/>
        <n v="213820911408570"/>
        <n v="213820911394428"/>
        <n v="213820911374734"/>
        <n v="213820911352709"/>
        <n v="213820911351701"/>
        <n v="213820911323071"/>
        <n v="213820911095685"/>
        <n v="213820911083413"/>
        <n v="213820911075301"/>
        <n v="213820911009419"/>
        <n v="213721111645166"/>
        <n v="213721111419188"/>
        <n v="213721111373669"/>
        <n v="213721111286556"/>
        <n v="213720911791250"/>
        <n v="213720911788731"/>
        <n v="213720911764566"/>
        <n v="213720911763828"/>
        <n v="213720911756787"/>
        <n v="213720911738862"/>
        <n v="213720911734080"/>
        <n v="213720911728003"/>
        <n v="213720911723797"/>
        <n v="213720911683240"/>
        <n v="213720911681109"/>
        <n v="213720911676283"/>
        <n v="213720911673479"/>
        <n v="213720911671751"/>
        <n v="213720911659374"/>
        <n v="213720911612244"/>
        <n v="213720911608511"/>
        <n v="213720911590639"/>
        <n v="213720911577195"/>
        <n v="213720911512479"/>
        <n v="213720911392192"/>
        <n v="213720911354294"/>
        <n v="213720911353684"/>
        <n v="213720911345870"/>
        <n v="213720911323320"/>
        <n v="213720911292300"/>
        <n v="213720911283726"/>
        <n v="173401311737593"/>
        <n v="213720911166063"/>
        <n v="213620911765372"/>
        <n v="213620911763538"/>
        <n v="213620911760665"/>
        <n v="213620911605682"/>
        <n v="213620911320450"/>
        <n v="213620911282743"/>
        <n v="213521111643352"/>
        <n v="213521110993551"/>
        <n v="213520911766738"/>
        <n v="213520911766275"/>
        <n v="213520911763424"/>
        <n v="213520911724517"/>
        <n v="213520911710339"/>
        <n v="213520911709962"/>
        <n v="213520911685560"/>
        <n v="213520911615063"/>
        <n v="213520911614517"/>
        <n v="213520911608070"/>
        <n v="213520911513751"/>
        <n v="213520911434662"/>
        <n v="213520911346944"/>
        <n v="213520911324812"/>
        <n v="213520911290405"/>
        <n v="213520911289516"/>
        <n v="213520911261060"/>
        <n v="213221511767777"/>
        <n v="213221311657197"/>
        <n v="213220911753352"/>
        <n v="213220911736023"/>
        <n v="173501311708957"/>
        <n v="213220911425453"/>
        <n v="213220911126886"/>
        <n v="213121311764807"/>
        <n v="213121311685567"/>
        <n v="213121311684048"/>
        <n v="213121111684601"/>
        <n v="213120911766013"/>
        <n v="213120911401934"/>
        <n v="213120911397860"/>
        <n v="213120911316202"/>
        <n v="213120910918143"/>
        <n v="213021111611354"/>
        <n v="213020911744350"/>
        <n v="213020911652018"/>
        <n v="213020911648472"/>
        <n v="173701311291426"/>
        <n v="173701311354008"/>
        <n v="173701311646690"/>
        <n v="173701311699903"/>
        <n v="212920911776549"/>
        <n v="212920911765295"/>
        <n v="212920911669464"/>
        <n v="212920911648834"/>
        <n v="212920911614532"/>
        <n v="212920911565608"/>
        <n v="173701511677633"/>
        <n v="173701511729895"/>
        <n v="212920911397722"/>
        <n v="212920911258767"/>
        <n v="212820911787251"/>
        <n v="212820911785333"/>
        <n v="212820911765387"/>
        <n v="212820911757232"/>
        <n v="212820911751154"/>
        <n v="212820911737488"/>
        <n v="212820911708867"/>
        <n v="212820911615943"/>
        <n v="212820911519403"/>
        <n v="212820911512407"/>
        <n v="212820911351151"/>
        <n v="212820911050592"/>
        <n v="212720911322515"/>
        <n v="212720911262063"/>
        <n v="212720911261998"/>
      </sharedItems>
    </cacheField>
    <cacheField name="STATUS" numFmtId="1">
      <sharedItems containsBlank="1"/>
    </cacheField>
    <cacheField name="Cersai status" numFmtId="0">
      <sharedItems containsBlank="1"/>
    </cacheField>
    <cacheField name="Cersai date" numFmtId="0">
      <sharedItems containsNonDate="0" containsDate="1" containsString="0" containsBlank="1" minDate="1899-12-30T00:00:00" maxDate="2024-08-04T00:00:00"/>
    </cacheField>
    <cacheField name="Cersai month" numFmtId="164">
      <sharedItems containsString="0" containsBlank="1" containsNumber="1" minValue="5" maxValue="1521.9"/>
    </cacheField>
    <cacheField name="Cersai bkt" numFmtId="0">
      <sharedItems containsBlank="1"/>
    </cacheField>
    <cacheField name="Loan Amount" numFmtId="0">
      <sharedItems containsSemiMixedTypes="0" containsString="0" containsNumber="1" containsInteger="1" minValue="531000" maxValue="30026500"/>
    </cacheField>
    <cacheField name="Loan bkt" numFmtId="0">
      <sharedItems containsBlank="1"/>
    </cacheField>
    <cacheField name="Appref" numFmtId="0">
      <sharedItems containsBlank="1"/>
    </cacheField>
    <cacheField name="POS" numFmtId="0">
      <sharedItems containsString="0" containsBlank="1" containsNumber="1" minValue="522729" maxValue="29429808"/>
    </cacheField>
    <cacheField name="Pos bkt" numFmtId="0">
      <sharedItems containsBlank="1"/>
    </cacheField>
    <cacheField name="CIBIL Score at origination" numFmtId="0">
      <sharedItems containsString="0" containsBlank="1" containsNumber="1" containsInteger="1" minValue="-1" maxValue="830"/>
    </cacheField>
    <cacheField name="Product Name" numFmtId="0">
      <sharedItems containsBlank="1"/>
    </cacheField>
    <cacheField name="MOB Since First EMI" numFmtId="0">
      <sharedItems containsString="0" containsBlank="1" containsNumber="1" containsInteger="1" minValue="5" maxValue="38"/>
    </cacheField>
    <cacheField name="Application_Type" numFmtId="0">
      <sharedItems containsBlank="1"/>
    </cacheField>
    <cacheField name="ROI" numFmtId="164">
      <sharedItems containsString="0" containsBlank="1" containsNumber="1" minValue="9.5" maxValue="19.399999999999999"/>
    </cacheField>
    <cacheField name="Roi Bkt" numFmtId="0">
      <sharedItems containsBlank="1"/>
    </cacheField>
    <cacheField name="BookingROI" numFmtId="164">
      <sharedItems containsString="0" containsBlank="1" containsNumber="1" minValue="9.5" maxValue="19"/>
    </cacheField>
    <cacheField name="BookingTenor" numFmtId="0">
      <sharedItems containsString="0" containsBlank="1" containsNumber="1" containsInteger="1" minValue="6" maxValue="181"/>
    </cacheField>
    <cacheField name="Booking bkt" numFmtId="0">
      <sharedItems containsBlank="1"/>
    </cacheField>
    <cacheField name="Customer_Name" numFmtId="0">
      <sharedItems containsBlank="1"/>
    </cacheField>
    <cacheField name="Emp_Type" numFmtId="0">
      <sharedItems containsBlank="1"/>
    </cacheField>
    <cacheField name="Fully_Disbursed" numFmtId="0">
      <sharedItems containsBlank="1"/>
    </cacheField>
    <cacheField name="Industry_Type" numFmtId="0">
      <sharedItems containsBlank="1"/>
    </cacheField>
    <cacheField name="Interest_Rate_Type" numFmtId="0">
      <sharedItems containsBlank="1"/>
    </cacheField>
    <cacheField name="NRI Tag" numFmtId="0">
      <sharedItems containsBlank="1"/>
    </cacheField>
    <cacheField name="Custid" numFmtId="0">
      <sharedItems containsString="0" containsBlank="1" containsNumber="1" containsInteger="1" minValue="885505" maxValue="863805626829"/>
    </cacheField>
    <cacheField name="State" numFmtId="0">
      <sharedItems containsBlank="1"/>
    </cacheField>
    <cacheField name="Tier" numFmtId="0">
      <sharedItems containsBlank="1"/>
    </cacheField>
    <cacheField name="Balance_Tenor" numFmtId="0">
      <sharedItems containsString="0" containsBlank="1" containsNumber="1" containsInteger="1" minValue="48" maxValue="175"/>
    </cacheField>
    <cacheField name="Bal bkt" numFmtId="0">
      <sharedItems containsBlank="1"/>
    </cacheField>
    <cacheField name="Latest_tenor" numFmtId="0">
      <sharedItems containsString="0" containsBlank="1" containsNumber="1" containsInteger="1" minValue="62" maxValue="198"/>
    </cacheField>
    <cacheField name="Org_Type_Final" numFmtId="0">
      <sharedItems containsBlank="1"/>
    </cacheField>
    <cacheField name="Disbursed_Amt" numFmtId="0">
      <sharedItems containsString="0" containsBlank="1" containsNumber="1" containsInteger="1" minValue="531000" maxValue="30026500"/>
    </cacheField>
    <cacheField name="Final_construction" numFmtId="0">
      <sharedItems containsBlank="1"/>
    </cacheField>
    <cacheField name="Loan_Prod_Variant_Final" numFmtId="0">
      <sharedItems containsBlank="1"/>
    </cacheField>
    <cacheField name="Final_LTV" numFmtId="164">
      <sharedItems containsString="0" containsBlank="1" containsNumber="1" minValue="6.3697511999999996" maxValue="64.946873499999995"/>
    </cacheField>
    <cacheField name="Ltv Bkt" numFmtId="0">
      <sharedItems containsBlank="1"/>
    </cacheField>
    <cacheField name="DPD_Days" numFmtId="0">
      <sharedItems containsString="0" containsBlank="1" containsNumber="1" containsInteger="1" minValue="0" maxValue="0"/>
    </cacheField>
    <cacheField name="EMI" numFmtId="0">
      <sharedItems containsString="0" containsBlank="1" containsNumber="1" containsInteger="1" minValue="1455" maxValue="331620"/>
    </cacheField>
    <cacheField name="First_Emi_Date" numFmtId="14">
      <sharedItems containsNonDate="0" containsDate="1" containsString="0" containsBlank="1" minDate="2021-11-04T00:00:00" maxDate="2024-08-05T00:00:00"/>
    </cacheField>
    <cacheField name="Sanctioned_Tenor" numFmtId="0">
      <sharedItems containsString="0" containsBlank="1" containsNumber="1" containsInteger="1" minValue="60" maxValue="180"/>
    </cacheField>
    <cacheField name="BrName" numFmtId="0">
      <sharedItems containsBlank="1"/>
    </cacheField>
    <cacheField name="DPD_bucket" numFmtId="0">
      <sharedItems containsBlank="1"/>
    </cacheField>
    <cacheField name="Count30P_L12M" numFmtId="0">
      <sharedItems containsString="0" containsBlank="1" containsNumber="1" containsInteger="1" minValue="0" maxValue="0"/>
    </cacheField>
    <cacheField name="Count30P_L6M" numFmtId="0">
      <sharedItems containsString="0" containsBlank="1" containsNumber="1" containsInteger="1" minValue="0" maxValue="0"/>
    </cacheField>
    <cacheField name="Count30P_Lifetime" numFmtId="0">
      <sharedItems containsString="0" containsBlank="1" containsNumber="1" containsInteger="1" minValue="0" maxValue="0"/>
    </cacheField>
    <cacheField name="Count60P_L12M" numFmtId="0">
      <sharedItems containsString="0" containsBlank="1" containsNumber="1" containsInteger="1" minValue="0" maxValue="0"/>
    </cacheField>
    <cacheField name="Count60P_L6M" numFmtId="0">
      <sharedItems containsString="0" containsBlank="1" containsNumber="1" containsInteger="1" minValue="0" maxValue="0"/>
    </cacheField>
    <cacheField name="Count60P_Lifetime" numFmtId="0">
      <sharedItems containsString="0" containsBlank="1" containsNumber="1" containsInteger="1" minValue="0" maxValue="0"/>
    </cacheField>
    <cacheField name="Count90P_L12M" numFmtId="0">
      <sharedItems containsString="0" containsBlank="1" containsNumber="1" containsInteger="1" minValue="0" maxValue="0"/>
    </cacheField>
    <cacheField name="Count90P_L6M" numFmtId="0">
      <sharedItems containsString="0" containsBlank="1" containsNumber="1" containsInteger="1" minValue="0" maxValue="0"/>
    </cacheField>
    <cacheField name="Count90P_Lifetime" numFmtId="0">
      <sharedItems containsString="0" containsBlank="1" containsNumber="1" containsInteger="1" minValue="0" maxValue="0"/>
    </cacheField>
    <cacheField name="Morat_String" numFmtId="0">
      <sharedItems containsBlank="1"/>
    </cacheField>
    <cacheField name="ECLGS_TAG" numFmtId="0">
      <sharedItems containsBlank="1"/>
    </cacheField>
    <cacheField name="guaranteed_flag" numFmtId="0">
      <sharedItems containsString="0" containsBlank="1" containsNumber="1" containsInteger="1" minValue="0" maxValue="0"/>
    </cacheField>
    <cacheField name="No_EMI_Paid" numFmtId="0">
      <sharedItems containsString="0" containsBlank="1" containsNumber="1" containsInteger="1" minValue="5" maxValue="38"/>
    </cacheField>
    <cacheField name="Emi Bkt" numFmtId="0">
      <sharedItems containsBlank="1"/>
    </cacheField>
    <cacheField name="min_disbursal_date" numFmtId="14">
      <sharedItems containsNonDate="0" containsDate="1" containsString="0" containsBlank="1" minDate="2021-10-31T00:00:00" maxDate="2024-07-30T00:00:00"/>
    </cacheField>
    <cacheField name="max_disbursal_date" numFmtId="14">
      <sharedItems containsNonDate="0" containsDate="1" containsString="0" containsBlank="1" minDate="2021-10-31T00:00:00" maxDate="2024-07-31T00:00:00"/>
    </cacheField>
    <cacheField name="Date" numFmtId="164">
      <sharedItems containsString="0" containsBlank="1" containsNumber="1" minValue="5.1333333333333302" maxValue="38.566666666666698"/>
    </cacheField>
    <cacheField name="Max disb bkt" numFmtId="0">
      <sharedItems containsBlank="1"/>
    </cacheField>
    <cacheField name="Last_emi_date" numFmtId="14">
      <sharedItems containsNonDate="0" containsDate="1" containsString="0" containsBlank="1" minDate="2028-12-04T00:00:00" maxDate="2039-07-05T00:00:00"/>
    </cacheField>
    <cacheField name="Loan_Product_Variant" numFmtId="0">
      <sharedItems containsBlank="1"/>
    </cacheField>
    <cacheField name="annual_income" numFmtId="0">
      <sharedItems containsString="0" containsBlank="1" containsNumber="1" minValue="0" maxValue="108000000"/>
    </cacheField>
    <cacheField name="No. of Report" numFmtId="0">
      <sharedItems containsString="0" containsBlank="1" containsNumber="1" containsInteger="1" minValue="1" maxValue="3"/>
    </cacheField>
    <cacheField name="Date of Report" numFmtId="14">
      <sharedItems containsDate="1" containsBlank="1" containsMixedTypes="1" minDate="2014-01-22T00:00:00" maxDate="2024-11-15T00:00:00"/>
    </cacheField>
    <cacheField name="Doc. Ref. No." numFmtId="0">
      <sharedItems containsDate="1" containsBlank="1" containsMixedTypes="1" minDate="1899-12-31T00:57:04" maxDate="1900-01-04T22:03:06"/>
    </cacheField>
    <cacheField name="Valuer Name" numFmtId="0">
      <sharedItems containsBlank="1"/>
    </cacheField>
    <cacheField name="Property Address" numFmtId="0">
      <sharedItems containsBlank="1" longText="1"/>
    </cacheField>
    <cacheField name="Land Area in Sq. Ft." numFmtId="0">
      <sharedItems containsString="0" containsBlank="1" containsNumber="1" minValue="0" maxValue="83016.38"/>
    </cacheField>
    <cacheField name="Rate / Sq. Ft. on Land Area" numFmtId="0">
      <sharedItems containsString="0" containsBlank="1" containsNumber="1" minValue="0" maxValue="1210000"/>
    </cacheField>
    <cacheField name="Structure Area in Sq. Ft." numFmtId="0">
      <sharedItems containsString="0" containsBlank="1" containsNumber="1" minValue="0" maxValue="14212"/>
    </cacheField>
    <cacheField name="Rate / Sq. Ft. on SA " numFmtId="0">
      <sharedItems containsString="0" containsBlank="1" containsNumber="1" minValue="0" maxValue="280000"/>
    </cacheField>
    <cacheField name="Age of the Bldg." numFmtId="0">
      <sharedItems containsBlank="1" containsMixedTypes="1" containsNumber="1" minValue="0" maxValue="69"/>
    </cacheField>
    <cacheField name="Residual Life of the Bldg." numFmtId="0">
      <sharedItems containsBlank="1" containsMixedTypes="1" containsNumber="1" minValue="0" maxValue="76"/>
    </cacheField>
    <cacheField name="Value as per Calculation" numFmtId="164">
      <sharedItems containsString="0" containsBlank="1" containsNumber="1" minValue="0" maxValue="91380000"/>
    </cacheField>
    <cacheField name="PROPERTY_VALUE" numFmtId="164">
      <sharedItems containsString="0" containsBlank="1" containsNumber="1" minValue="0" maxValue="103334400"/>
    </cacheField>
    <cacheField name="Realizable Value" numFmtId="164">
      <sharedItems containsString="0" containsBlank="1" containsNumber="1" containsInteger="1" minValue="0" maxValue="82242000"/>
    </cacheField>
    <cacheField name="Distress Sale Value" numFmtId="164">
      <sharedItems containsString="0" containsBlank="1" containsNumber="1" containsInteger="1" minValue="0" maxValue="73104000"/>
    </cacheField>
    <cacheField name="Guideline Value" numFmtId="164">
      <sharedItems containsBlank="1" containsMixedTypes="1" containsNumber="1" minValue="0" maxValue="20914600"/>
    </cacheField>
    <cacheField name="Remark" numFmtId="164">
      <sharedItems containsBlank="1" count="243" longText="1">
        <m/>
        <s v="Additional documents shall be checked FI for property identiifcation prior to any Financial disburment"/>
        <s v="Approved land use as per provided documents is residentiaal whereas property is used as commercial. Dimensions mismatch as per site and as per provided deed, subject provided comes under CDA of 65%"/>
        <s v="Diversion order, TNCP layout, Sanction Plan with permission and T&amp;CP layout is not provided to the valuer"/>
        <s v="Approved Map &amp; Diversion is not provided"/>
        <s v="Approved Building Plan and Permission is not received"/>
        <s v="Sanctioned Plan Not Prrovided"/>
        <s v="Gram Panchayat Property"/>
        <s v="Approved Plan is not provided"/>
        <s v="GI Sheet Structure is not considered for the valuation"/>
        <s v="Structure is not considered for valuation"/>
        <s v="Subject property falls under grampanchayat"/>
        <s v="TEMPORARY STRUCTURE IS CONSTRUCTED ON SITE AND SAME IS NOT CONSIDERED FOR VALUATION, SUBJECT PROPERTY FALLS UNDER THE TCM TUMKUR"/>
        <s v="Amenities cost is added in mv. Approved plan is not provided, as per measurement valuation is considered and if any change in approved plan then it will affect the valuation"/>
        <s v="VACANT LAND"/>
        <s v="Approved Plan is not provided &amp; GI STRUCTURE IS NOT CONSIDERED FOR VALUATION"/>
        <s v="AGRICULTURAL LAND "/>
        <s v="AMENities cost is added in mvOF 100000. Approved plan is not provided."/>
        <s v="AMENITIES AND INTERIORS AMOUNT OF 200000 IS ADDED IN MV. APPROVED PLAN IS NOT PROVIDED"/>
        <s v="(Rate to be verify) &amp; LAND AREA IN SQ. YARD"/>
        <s v="LAND AREA IN SQ. YARD"/>
        <s v="RATE IS CONIDERED ON SUPER BUILT UP AREA OF SHOP"/>
        <s v="LAND AREA IN SQ. YARD. PERMANENT DEMARCATION OF THE PROPERTY IS NEEDED"/>
        <s v="CONSTRUCTION ON SITE WAS NOT AS PER APPROVED PLAN AND HENCE SAME IS NOT CONISERED FOR VALUATION"/>
        <s v="RATE ON BUA OF FLAT. APPROVED PLAN IS NOT PROVIDED"/>
        <s v="LAND AREA IN SQ. YARDS"/>
        <s v="RATE ON BUA OF SHOP IS CONSIDERED IN VALUATION. "/>
        <s v="APPROVED PLAN, NA ORDER IS NOT PROVIDED"/>
        <s v="CA = 521 AS PER MEASUREMENT, BUA = 500 AS PER AGREEMENT &amp; SBUA = 703 WHICH IS 35% ON CA AND APPROVED PLAN IS NOT PROVIDED"/>
        <s v="APPROVED PLAN, NA ORDER IS NOT PROVIDED AND GRAM PANCHAYAT PROPERTY"/>
        <s v="ca = 693, RATE GIVEN ON SBUA , RATE HAVE TO VERIFY, APPROVED PLAN &amp; OC IS NOT PROVIDED, CC IS ISSUED BY UMC DATED 02.11.2002 DOC. NO. UMC/NRV/BP/76/02/565"/>
        <s v="CA = 458, SBUA = 616, RATE GIVEN ON SBUA. APPROVED PLAN, OC &amp; NA ORDER IS NOT PROVIDED. GRAM PANCHAYAT PROPERTY."/>
        <s v="CA = 605 AS PER AGREEMENT, SBUA = 907, APPROVED PLAN &amp; OC IS NOT PROVIDED"/>
        <s v="CA = 385 + 135, BUA = 620 SQ. FT. AS PER AGREEMENT"/>
        <s v="BUILDING IS UNDER CONSTRUCTION, BCC WAS PROVIDED BY GRAM PANCHAYAT IN THE YEAR 2022, BUT THE PROPERTY IS STILL UNDER CONSTRUCTION"/>
        <s v="BUA AREA IS CONSIDERED "/>
        <s v="CA = 365 AS PER MEASURMENT 7 BUA = 364 AS PER DOCUMENT. APPROVED PLAN &amp; OC IS NOT PROVIDED"/>
        <s v="STRUCTURE ON SITE WERE OF TIN SHED SO THE STRUCTURE VALUE IS NOT CONSIDERED IN VALUATION"/>
        <s v="LAND AREA IS CONISDERED IN DECIMAL&amp; STRUCTURE VALUE IS NOT CONSIDERED. RATE TO BE VERIFY"/>
        <s v="LAND AREA IS CONISDERED IN DECIMAL&amp; STRUCTURE VALUE IS NOT CONSIDERED. RATE.  TO BE VERIFY. AS PER AGRREMENT LAND AREA IS 66 DECIMAL BUT BASTU LAND 10 DECIMAL "/>
        <s v="STRUCTURE VALUE IS NOT CONSIDERED. RATE.  TO BE VERIFY. "/>
        <s v="SHOP AREA IS CONISERED FOR VALUATION"/>
        <s v="LAND AREA IS IN SQ. YARDS, STRUCTURE VALUE IS NOT CONSIDERED FOR VALUATION"/>
        <s v="FRONT SHOPS AND PORCH ARE ON ENCROACHMENT OF 15 FT. ROAD"/>
        <s v="VALUATION REPORT NOT FOUND"/>
        <s v="CONSTRUCTION WORK IS IN PROGRESS. RATE TO BE VERIFY"/>
        <s v="STRUCTURE CALUATION IS NOT MENTIONED IN THE REPORT DIRECTLY VALUE OF STRUCTURE IS GIVING AS 37,42,200"/>
        <s v="LAND AREA IN SQ. YARDS. RATE TO BE VERIFY"/>
        <s v="LAND AREA IN SQ. YARDS. RATE TO BE VERIFY. 3RD FLOOR IS CONSTRUCTED EXTRA AS PER BYE LAWS"/>
        <s v="It isa commmercial shop cum Godown used property in residential area, Residential Approved Map Provided, G + 2"/>
        <s v=" "/>
        <s v="RATE TO BE VERIFY"/>
        <s v="LAND AREA IN SQ. YARD. RATE TO BE VERIFY"/>
        <s v="LAND AREA IN SQ. YARD. RATE TO BE VERIFY. APPROVED PLAN IS NOT PROVIDED"/>
        <s v="LAYOUT PLAN &amp; DIVERSION IS NOT PROVIDED. RATE TO BE VERIFY"/>
        <s v="ARAZI PROPERTY"/>
        <s v="LAND AREA IN SQ. YARDS. RATE TO BE VERIFY.2 EXTRA FLOOR IS CONSTRUCTED ON SITE BUT THE SAME CONSTRUCTION COST IS NOT CONSIDERED IN VALUATION"/>
        <s v="LAND AREA IN SQ. YARDS."/>
        <s v="AGRICULTURAL LAND &amp; LAND AREA IN SQ. YARDS"/>
        <s v="LAND AREA IS SQ. YARDS"/>
        <s v="RATE ON BUA OF SHOP IS CONSIDERED FOR VALUATION"/>
        <s v="LAND AREA IS SQ. YARDS, APPROACH ROAD IS JUST 5 FEET"/>
        <s v="LAND AREA IS SQ. YARDS,"/>
        <s v="LAND AREA IS SQ. YARDS, COMMERCIAL CONVERSION CERTIFICATE &amp; APPROVED PLAN IS NOT PROVIDED"/>
        <s v="Approved Plan is not provided, IT IS UPTO THE SOLE DISCRETION OF FULLERTON INDIA TO CONSIDERED THE BUA VALUE OR NOT"/>
        <s v="AMALGAMATED PLOT "/>
        <s v="APPROVED PLAN PERMISSION IS NOT PROVIDED"/>
        <s v="STRUCTURE VALUE IS NOT CONSIDERED BCZ RESIDUAL LIFE IS ZERO."/>
        <s v="DIVERSION ORDER IS REQUIRED FOR COMMERCIAL USES"/>
        <s v="RATE TO BE VERIFY. ROAD WIDENING NOC SHOULD BE TAKEN AUTHORITY"/>
        <s v="CA = 1153 + 220 &amp; SBUA = 1911, 4LAKH IS ADDED ON AMENITIES COST"/>
        <s v="LAND AREA IN SQ. YARDS. AMENITIES AMOUNT OF 1.56 LAKHS IS ADDED IN MV. APPROVED PLAN IS NOT PROVIDED"/>
        <s v="RATE ON BUA OF FLAT IS CONSIDERED FOR VALUATION. APPROVED PLAN &amp; OC IS NOT PROVIDED"/>
        <s v="RATE ON BUA OF GODOWN IS CONSIDERED FOR VALUATION. APPROVED PLAN &amp; OC IS NOT PROVIDED"/>
        <s v="CA - 480 AS PER DOCUMENT &amp; SBUA - 720. RATE TO BE VERIFY"/>
        <s v="CA - 1007, BUA - 1387, RATE ON BUA"/>
        <s v="CA - 766, BUA - 1034, RATE ON BUA"/>
        <s v="RATE ON BUA AS PER SANCTIONED PLAN IS CONSIDERED FOR VALUATION"/>
        <s v="RATE ON SBUA &amp; IT IS ON HIGHER SIDE. OC IS NOT PROVIDED"/>
        <s v="RATE CONISERED ONLAND AREA &amp;  BUA MENTIONED ON INDEX II "/>
        <s v="APPROVED PLAN IS NOT PROVIDED. UNIT ARE NOT SPECIFIED WHILE CONSIDERING THE RATE FOR VALUATION"/>
        <s v="LAND AREA IN SQ. YARDS. APPROVED PLAN IS NOT PROVIDED"/>
        <s v="FLAT ON 3RD FLOOR (LEFT SIDE PORTION). PROPERTY FALLS UNDER AAI ZONE. SANCTIONED PLAN IS NOT PROVIDED"/>
        <s v="LAND AREA IN SQ. M."/>
        <s v="SBUA AREA CONSIDERED FOR VALUATION"/>
        <s v="LAND AREA IN SQ. YARD. "/>
        <s v="G + 3 STORIED PROPERTY. APPROVED PLAN IS NOT PROVIDED"/>
        <s v="CGI SHED NOT CONISDERED FOR VALUATION. APPROVED PLAN IS NOT PROVIDED"/>
        <s v="LAND AREA IN SQ. M. APPROVED PLAN IS NOT PROVIDED. G + 2 STOREY BLDG."/>
        <s v="APPROVED PLAN IS NOT PROVIDED. ROAD WIDENING WILL DONE FROM BOTH SIDE ABT 27. SQ. FT."/>
        <s v="LAND AREA IN SQ. YARD. APPROVED PLAN IS NOT PROVIDED"/>
        <s v="REJECT DUE TO LANDLOCK PROPERTY"/>
        <s v="REJECTED. LAND AREA IN SQ. YARD. RATE TO BE VERIFY. CONVERSION &amp; APPROVED PLAN IS NOT PROVIDED"/>
        <s v="ROAD ACCESS TO PROPERTY IS FROM NARROW GALI"/>
        <s v="LAND AREA IN SQ. YARD. APPROVED PLAN IS NOT PROVIDED. B + G + 3"/>
        <s v="APPROVED PLAN IS REQUIRED COMPULSORY FOR ACCEPTING THIS CASE"/>
        <s v="AGRICULTURAL LAND"/>
        <s v="OTHER COST OF 400000 IS ADDED IN MV. APPROVED PLAN IS NOT PROVIDED"/>
        <s v="APPROVED PLAN IS NOT PROVIDED. VALUATION IS INCREASED AS PER CONSULT WITH THE BANK"/>
        <s v="APPROVED PLAN NOT PROVIDED, COMMERCIAL TAX RECIEPT, SANCTIONED PLAN, LEGAL CLEARANCE NEEDS TO BE CHECKED PRIOR DISBURSEMENT"/>
        <s v="VALUATION HAS BEEN RELEASED AS PER BANK CONFIRMATION"/>
        <s v="LAND AREA IS IN SQ, YARDS"/>
        <s v="LAND AREA IS IN SQ. YARDS"/>
        <s v="APPROVED PLAN NOT PROVIDED"/>
        <s v="LAND AREA IS IN SQ,. YARDS"/>
        <s v="600000 AMENITIES CHARGES"/>
        <s v="AMENITIES CHARGES 200000"/>
        <s v="AMENITIES CHARGES 125000"/>
        <s v="BUILDING IS HAVING AC SHEET ROOF AND POOR IN CONDITION HENCE BUILDING VALUE STANDS FOR ZERO ONLY"/>
        <s v="200000 FOR TOTAL AMENITIES CHARGES WHEN WE ADD THIS AMOUNT THE TOTAL VALUE IS 9874000"/>
        <s v="PLAN PROVIDED"/>
        <s v="APPROVED PLAN NOT PROVIDED,"/>
        <s v="APPROVED PLAN IS NOT PROVIDED BY BANK, PROVIDED PLAN IS APPROVED BY GRAMPANCHAYAT WHICH IS NOT A COMPETENT AUTHORITY "/>
        <s v="Area MISMATCHED ON DOCUMENTS AREA 972 SQ. FT &amp; ON SITE AREA 1624 SQ.FT"/>
        <s v="PLOT AREA IS IN SQ. YARDS"/>
        <s v="LAND AREA IS IN SQ. YARDS, APPROVED PLAN NOT PROVIDED"/>
        <s v="APPROVED PLAN NOT PROVIDED, LAND AREA IS IN SQ. YARDS"/>
        <s v="LAND AREA IN SQ. YARDS, ELECTRICITY IS NOT AVAILABLE ON SITE AS PER SITE VISIT, DIMENSIONS &amp; DIRECTION MISSMATCHED WITH SALE DEED"/>
        <s v="AS PER DEED NO ANY DIMENSION DIRECTION AND PROPERTY NOT IDENTIFY"/>
        <s v="LAND AREA IS IN SQ. YARDS, CIRCLE RATE IS IN ALSO SQ. YARDS, VALUATION GIVEN AS PER BANK INSTRUCTION, POSITIVE LEGAL OPINION TAKEN, PROPERT LIES OUTSIDE MC LIMITS"/>
        <s v="LAND AREA IS IN SQ. YARDS, CIRCLE RATE IS IN ALSO SQ. YARDS"/>
        <s v="LAND AREA IN SQ. YARDS, CIRCLE VALUE RATE IS PER SQ. YARDS"/>
        <s v="LAND AREA IN SQ. YARDS. PROPERTY LOCATED LIES WITHIN MC LIMIT SALE DEED WASIKA NUMBER 738 DATED 26/10/2016"/>
        <s v="PROPERTY CAN BE IDENTIIED WITH THE HELP OF CONTACT PERSON LOCAL ENQIRY &amp; E BILL"/>
        <s v="Circle rate IS IN PER SQ.M., THE SUBJECT PROPERTY IS NOT NUMBERED BUT DEMARCATED IDENTIFIED THROUGH EC BILL  &amp; CUSTOMER INORMATION, UDS AREA AS PER DOCUMENTS IS 44.62 SQ. FT"/>
        <s v="THE SUBJECTED PROPERTY IS NOT NUMBERED BUT ACTUALLY DEMARCATED AND SUBJECTED PROPERTY IS IDENTIFIED THROUGH THE EC BILL IN THE NAME OWNERS MOHAMMAD YUSUF HAVERI AND NAME BOARD"/>
        <s v="LAND AREA IN SQ. YARDS, STRUCTURE AREA IS BUILT UP AREA"/>
        <s v="In this proerty only Tin Shed Structure Constructed on GF but Cost of Tin She not Considered in this report roperty being used for Cattle Yard"/>
        <s v="GR. + 1 Residential Property, Society not approved as per market survey"/>
        <s v="Permission / Plans &amp; Land use Conversion reuired but not provided"/>
        <s v="Residentia use, First Floor, TIN Shed not considered"/>
        <s v="Residential Property"/>
        <s v="Ground Floor 3 BHK"/>
        <s v="Residential Gr + 1"/>
        <s v="Single Storey big factory shed constructed on 5 adjoining pots of total area is 746.4 Sq, Yards, Plot is inter connected, can be separable easily"/>
        <s v="Shop"/>
        <s v="Patta of Property is Residential"/>
        <s v="According to applicant said property construction is merged with adjoining plot No. 18"/>
        <s v="Sq Yard."/>
        <s v="GF+FF, being used for Residentia Cum Commercia Purpose"/>
        <s v="Sq Ft"/>
        <s v="Shop, Rate on Sq Ft."/>
        <s v="Vauation Report Not Found"/>
        <s v="Sq. Yards, Gr. + 1 Residential Structure"/>
        <s v="Sq. Yards."/>
        <s v="Rate Considered on BUA of the Flat"/>
        <s v="Patta of the Property is Residential, Commecia use - Shop, Commercial Conversion of land is required"/>
        <s v="The Property No. has not display"/>
        <s v="Approved Map &amp; Property Tax not provided"/>
        <s v="Residential Gr. + 1, Rate on BUA, Approved Map &amp; Layout plan, Property Tax not provided"/>
        <s v="Dimention and area and two side street directions are matching, Numbering was not abseved in the ocaity Approved Map, Layout Plan and mauka patwari report were not provied"/>
        <s v="Plan not provided"/>
        <s v="GR. + 3 Residentia cum Commercial"/>
        <s v="Electricity Bill is not available at site, Approved Colony Map &amp; Mauka Patwari Report / MIB and Approved map and Location map to be required"/>
        <s v="Sale Deed in the name of Smt. Rekha W/o. Sh. Rakesh Kumar.  Layout Plan to be required"/>
        <s v="Gr. + 1, Electricity Bill, Approved Map &amp; Property Tax were not provided"/>
        <s v="On Site used as Residential Labour Quarters Cum Commercial, One Shop is self Occupied by Owner, rest is rented"/>
        <s v="Location Plan for the same as series plot numbring not found, on site there is a Shop on Ground and 2 Rooms set is rented, First Floor Occupied Residential"/>
        <s v="Residntial Gr.+ 1, Dimentions &amp; land area mismatch observed, Layout Plan Approved Map, Property Tax &amp; TS1 were not provided, Khasra details not mentioned in the deed"/>
        <s v="Alternate property identification evidence such as TS1 Form with same wasika number and MIB with actual direction and dimensions with location/layout map to be required"/>
        <s v="Gr.+ 2, Electricity Bill not available, Layout map to be required, "/>
        <s v="Gr. + 2, Gr. Floor is used for Hosiery and First &amp; Second is Residential Use. On site thered is no property number, hence location plan is also required for identiviation"/>
        <s v="Gr. + 1, Residential, Land &amp; Built-up Area Calculation is not scaned, hence rate and Built-up area not available"/>
        <s v="G + 1, Electricity Bill, Layout Plan, Approved Map &amp; Property Tax were not provied, Permissible area i.e. 4025.4 Sq. Ft. is Considered"/>
        <s v="As per Deed and site No property number, Take TSI and location plan for identification."/>
        <s v="Property is located in Mixed Industrial Land used area under M.C Limits"/>
        <s v="Dimentions are not matched as per site and as per sale deed"/>
        <s v="GR Floor Commercial Property, "/>
        <s v="Residential Property, G + 1"/>
        <s v="Ground Floor"/>
        <s v="Gr. Floor Residential"/>
        <s v="Gr. + 1, Residential."/>
        <s v="amenities amount of 4 lakh is added in mv, Gr. 2"/>
        <s v="Residential, GR + 1"/>
        <s v="Commercial Gr + 2"/>
        <s v="Residential House, Ground - Commercial Used, Fist Floor = 3 rooms"/>
        <s v="Gr + 2, Residential, Rented"/>
        <s v="Gr. + 1 Residntial"/>
        <s v="Gr. + 1 Residential Owner Occupied"/>
        <s v="Land Area 1224 Sq. Ft., Gr. + 1, Residential + Commercial Use"/>
        <s v="G + 2. Commercial Shop"/>
        <s v="This is a single stored Corner Booth"/>
        <s v=" As per Master Plan property falls under road widening. Access to the FF of Subject property is through common staircase. NOC, Layout Plan, Approved pan were not provided"/>
        <s v="Vacant Plot, Property not demarcated at site. "/>
        <s v="Ground + 1, Layout Plan &amp; Patwari report were not provided"/>
        <s v="Single Soried Commercial Shop"/>
        <s v="Single Storied Industrial Built-up Plot"/>
        <s v="Fr. + 2 Commercial"/>
        <s v="Gr. + 2 Stored, Residential, There is no proper demarcation on the site in front side. Open Yard is interconnected with adjoining house, There are two portion houses built inside it.  One is front side &amp; other is back side"/>
        <s v="G + 1. Temporary House number is written only on this particular house, Approved Plan &amp; Property tax not to be taken"/>
        <s v="G + 1, Residential cum Commercial House, Sale Deed is Residential, Tenant Occupied"/>
        <s v="G + 2 Storied, Residential"/>
        <s v="Single Storied Structure"/>
        <s v="G + 1 Residential"/>
        <s v="G + 1 Storied Residential House"/>
        <s v="G + 3 Commercial Cum Residential Building"/>
        <s v="Singel Storied Residential House"/>
        <s v="3 BHK flat located on 4th floor of S + 11 Storied Building"/>
        <s v="Agreement Carpet Area 180 Sq. Ft. + 30 Loading 234 Sq. Ft. (Gr + 1)"/>
        <s v="Gr. + 1, Report on basis of Tax Receipt / GAV Namuna &amp; only without verification  of Approval &amp; Ownership document."/>
        <s v="Stilt + 15, SBUA 315 Sq. Ft., 1RK converted to 1 BHK, Measured CA 281 Sq. Ft., CC, OC Plan not verified"/>
        <s v="1 BHK, Gr. + 4, Plan, OC not checked, SBUA"/>
        <s v="Corner Plot, Ground floor load bearing Structure, Commercial Use"/>
        <s v="Godown,Measured CA 2400 Sq. Ft., Document Area 3000 Sq. Ft., Report as per site information &amp; Copy of Regd. Agreement, GP NOC And NA Order.  Approved Plan, OC and NA Order (Legible), Approval Documents from MMRDA, Layout Plan or Excact identificdation of Shed Under Reference document not received"/>
        <s v="Gr. + 3, Plan not provided, Only Sale Deed provided"/>
        <s v=" Lease Hold Property, Built-up Area Considered as per Lease Deed"/>
        <s v="Gr. + 3, Hotel Building,  As per provided building plan Commercial Shops approved on Ground floor, but as per site inspection shop No. 65 89, 90 &amp; 91 area Clubbed and converted into Ground + 3 Floor Hotel Building having through East/West side Internal raod i.e. Vertical Violation and Change of permitted usage observed. "/>
        <s v="Ground Floor Shed, Gram Panchayat Nagukhedi, Actual Area 2800 Sq. Ft., Permissible 2100 Sq. Ft."/>
        <s v="G + 1 Resi cum Commercial House, Only Sale Deed verified, Built-up area as per permissible norms, Plan, TNCP not checked"/>
        <s v="Ground Floor Structure, Plan, CC not Provided, Actual BUA Considerd"/>
        <s v="B + Gr. + 1 upper floor, T &amp; CP Plan and Sanction Plan not provided, BUA Considered as per FA = 1.5/Land is Diverted for Residenitla use"/>
        <s v="Ground + 1, Commercial Property, Actual BUA 900 Sq. Ft., Plan not provided"/>
        <s v="Gr. + 2 upper Floors, Plan not provided, Actual BUA considerd"/>
        <s v="Gr. + 4 Upper Floors, Actual Carpet Area 925 Sq. Ft., Plan not provided"/>
        <s v="G + 3, , BUA as per Sale Deed"/>
        <s v="Gr. + 3 (pt), Residential, Plot Area as per Sale Deed &amp; BUA Area as per Plan, "/>
        <s v="Open Plot, Demarcated, layout Provided"/>
        <s v="Residential House G + 1"/>
        <s v="Plot not numbered and not demarcated, Shown by Applicant"/>
        <s v="Composite rate considered, Conversion certificate &amp; approved plan is not provided'"/>
        <s v="Gr. + 3"/>
        <s v="Residential Building"/>
        <s v="Plan not provided, G + 1, "/>
        <s v="G + 2, Amenities = 175000/- &amp; Other Interior 5,00,000/-"/>
        <s v="Gr. + 1, Plan not provided, Actual BUA = 624 Sq. Ft., BUA as permissible 0.75FA) is considered"/>
        <s v="Commercial Property on House No. 16, Sale Deed, Land Diversion, Plan received"/>
        <s v="Approved Plan &amp; Construction Permission not provided"/>
        <s v="Gr. + 4 Upper Floors."/>
        <s v="Built with BUA &amp; Unit Deviation, in absence of approval plan copy considering the 12 years old exisign property located in a developed area"/>
        <s v="G + 2 Residential, Sanctioned Plan not provided, considered permissible aarea"/>
        <s v="Gr. Floor only, Existing Building(L/Q's) with One Shop Proeprty, Rural Property"/>
        <s v="Approved Plan not Provided, Godown, Rural Property, "/>
        <s v="Incomplete Residential House Property, Urban Property, Gr. + 2"/>
        <s v="Gr + 1, Area 405 Sq, Ft, X 1150/- &amp; 405 Sq. Ft. X 700/- per Sq. Ft., Plan Not Provided, considered permissible area"/>
        <s v="Gr + 1,  Industrial Property, Sanctioned Plan Not Proveided,Considerd the permissibloe area"/>
        <s v="Gr. + 1, Plan not provided, Considered Permissible area"/>
        <s v="Gr + 1, Dairy Cum Residential House Property, Rural Area"/>
        <s v="Gr. + 1 Residential property, Urban"/>
        <s v="G + 1 Residential, Plan not provided"/>
        <s v="G + 2 Floor, Actual Carpet Area 566 Sq. Ft."/>
        <s v="G + 1, First floor flooring and woodwork are pending"/>
        <s v="G + 1"/>
        <s v="GF + Mumty Residential"/>
      </sharedItems>
    </cacheField>
    <cacheField name="CB - J" numFmtId="164">
      <sharedItems containsBlank="1" containsMixedTypes="1" containsNumber="1" minValue="3.1877574999999998E-2" maxValue="5.1309908432417659"/>
    </cacheField>
    <cacheField name="Approved / Cancelled" numFmtId="164">
      <sharedItems count="2">
        <s v="Approved"/>
        <s v="Cancelled"/>
      </sharedItems>
    </cacheField>
    <cacheField name="PROP_CITY" numFmtId="0">
      <sharedItems containsBlank="1"/>
    </cacheField>
    <cacheField name="PROP_STATE" numFmtId="0">
      <sharedItems containsBlank="1"/>
    </cacheField>
    <cacheField name="PROP_PINCODE" numFmtId="0">
      <sharedItems containsString="0" containsBlank="1" containsNumber="1" containsInteger="1" minValue="110006" maxValue="831012"/>
    </cacheField>
    <cacheField name="Max_DPD_Days" numFmtId="0">
      <sharedItems containsString="0" containsBlank="1" containsNumber="1" containsInteger="1" minValue="0" maxValue="28"/>
    </cacheField>
    <cacheField name="Loan_Purpose" numFmtId="0">
      <sharedItems containsBlank="1"/>
    </cacheField>
    <cacheField name="Property_description" numFmtId="0">
      <sharedItems containsBlank="1"/>
    </cacheField>
    <cacheField name="Prop1_Type" numFmtId="0">
      <sharedItems containsBlank="1"/>
    </cacheField>
    <cacheField name="FCM Mode" numFmtId="0">
      <sharedItems containsBlank="1"/>
    </cacheField>
    <cacheField name="Repayment mode" numFmtId="0">
      <sharedItems containsBlank="1"/>
    </cacheField>
    <cacheField name="PSL" numFmtId="0">
      <sharedItems containsBlank="1"/>
    </cacheField>
    <cacheField name="Udyam No." numFmtId="0">
      <sharedItems containsBlank="1"/>
    </cacheField>
    <cacheField name="PSL classification" numFmtId="0">
      <sharedItems containsBlank="1"/>
    </cacheField>
    <cacheField name="CKYC ID" numFmtId="1">
      <sharedItems containsBlank="1" containsMixedTypes="1" containsNumber="1" containsInteger="1" minValue="20095643137310" maxValue="90087416093833"/>
    </cacheField>
    <cacheField name="Reference Number 1" numFmtId="0">
      <sharedItems containsString="0" containsBlank="1" containsNumber="1" containsInteger="1" minValue="0" maxValue="200315919149"/>
    </cacheField>
    <cacheField name="Reference Number 2" numFmtId="0">
      <sharedItems containsString="0" containsBlank="1" containsNumber="1" containsInteger="1" minValue="0" maxValue="200315661163"/>
    </cacheField>
    <cacheField name="Reference Number 3" numFmtId="0">
      <sharedItems containsString="0" containsBlank="1" containsNumber="1" containsInteger="1" minValue="0" maxValue="200313921774"/>
    </cacheField>
    <cacheField name="Reference Number 4" numFmtId="0">
      <sharedItems containsString="0" containsBlank="1" containsNumber="1" containsInteger="1" minValue="0" maxValue="0"/>
    </cacheField>
    <cacheField name="Reference Number 5" numFmtId="0">
      <sharedItems containsString="0" containsBlank="1" containsNumber="1" containsInteger="1" minValue="0" maxValue="0"/>
    </cacheField>
    <cacheField name="Reference Number 6" numFmtId="0">
      <sharedItems containsString="0" containsBlank="1" containsNumber="1" containsInteger="1" minValue="0" maxValue="0"/>
    </cacheField>
    <cacheField name="Reference Number 7" numFmtId="0">
      <sharedItems containsString="0" containsBlank="1" containsNumber="1" containsInteger="1" minValue="0" maxValue="0"/>
    </cacheField>
    <cacheField name="Reference Number 8" numFmtId="0">
      <sharedItems containsString="0" containsBlank="1" containsNumber="1" containsInteger="1" minValue="0" maxValue="0"/>
    </cacheField>
    <cacheField name="Reference Number 9" numFmtId="0">
      <sharedItems containsString="0" containsBlank="1" containsNumber="1" containsInteger="1" minValue="0" maxValue="0"/>
    </cacheField>
    <cacheField name="Security ID 1" numFmtId="0">
      <sharedItems containsString="0" containsBlank="1" containsNumber="1" containsInteger="1" minValue="0" maxValue="400082458205"/>
    </cacheField>
    <cacheField name="Security ID 2" numFmtId="0">
      <sharedItems containsString="0" containsBlank="1" containsNumber="1" containsInteger="1" minValue="0" maxValue="400082387554"/>
    </cacheField>
    <cacheField name="Security ID 3" numFmtId="0">
      <sharedItems containsString="0" containsBlank="1" containsNumber="1" containsInteger="1" minValue="0" maxValue="400081994878"/>
    </cacheField>
    <cacheField name="Security ID 4" numFmtId="0">
      <sharedItems containsString="0" containsBlank="1" containsNumber="1" containsInteger="1" minValue="0" maxValue="0"/>
    </cacheField>
    <cacheField name="Security ID 5" numFmtId="0">
      <sharedItems containsString="0" containsBlank="1" containsNumber="1" containsInteger="1" minValue="0" maxValue="0"/>
    </cacheField>
    <cacheField name="Security ID 6" numFmtId="0">
      <sharedItems containsString="0" containsBlank="1" containsNumber="1" containsInteger="1" minValue="0" maxValue="0"/>
    </cacheField>
    <cacheField name="Security ID 7" numFmtId="0">
      <sharedItems containsString="0" containsBlank="1" containsNumber="1" containsInteger="1" minValue="0" maxValue="0"/>
    </cacheField>
    <cacheField name="Security ID 8" numFmtId="0">
      <sharedItems containsString="0" containsBlank="1" containsNumber="1" containsInteger="1" minValue="0" maxValue="0"/>
    </cacheField>
    <cacheField name="Security ID 9" numFmtId="0">
      <sharedItems containsString="0" containsBlank="1" containsNumber="1" containsInteger="1" minValue="0" maxValue="0"/>
    </cacheField>
    <cacheField name="Asset ID 1" numFmtId="0">
      <sharedItems containsString="0" containsBlank="1" containsNumber="1" containsInteger="1" minValue="0" maxValue="200084250117"/>
    </cacheField>
    <cacheField name="Asset ID 2" numFmtId="0">
      <sharedItems containsString="0" containsBlank="1" containsNumber="1" containsInteger="1" minValue="0" maxValue="200084177422"/>
    </cacheField>
    <cacheField name="Asset ID 3" numFmtId="0">
      <sharedItems containsString="0" containsBlank="1" containsNumber="1" containsInteger="1" minValue="0" maxValue="200083772034"/>
    </cacheField>
    <cacheField name="Asset ID 4" numFmtId="0">
      <sharedItems containsString="0" containsBlank="1" containsNumber="1" containsInteger="1" minValue="0" maxValue="0"/>
    </cacheField>
    <cacheField name="Asset ID 5" numFmtId="0">
      <sharedItems containsString="0" containsBlank="1" containsNumber="1" containsInteger="1" minValue="0" maxValue="0"/>
    </cacheField>
    <cacheField name="Asset ID 6" numFmtId="0">
      <sharedItems containsString="0" containsBlank="1" containsNumber="1" containsInteger="1" minValue="0" maxValue="0"/>
    </cacheField>
    <cacheField name="Asset ID 7" numFmtId="0">
      <sharedItems containsString="0" containsBlank="1" containsNumber="1" containsInteger="1" minValue="0" maxValue="0"/>
    </cacheField>
    <cacheField name="Asset ID 8" numFmtId="0">
      <sharedItems containsString="0" containsBlank="1" containsNumber="1" containsInteger="1" minValue="0" maxValue="0"/>
    </cacheField>
    <cacheField name="Asset ID 9"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5">
  <r>
    <n v="1"/>
    <d v="2024-12-01T00:00:00"/>
    <x v="0"/>
    <x v="0"/>
    <s v="APPROVED"/>
    <s v="Cersai Charge Created - NON BT"/>
    <d v="2024-07-07T00:00:00"/>
    <n v="5.9"/>
    <s v="5"/>
    <n v="7534427"/>
    <s v="5-50"/>
    <s v="F_7343050"/>
    <n v="7450038"/>
    <s v="5L"/>
    <n v="755"/>
    <s v="MORTGAGE"/>
    <n v="6"/>
    <s v="INDIVIDUAL"/>
    <n v="11"/>
    <s v="9.25"/>
    <n v="11"/>
    <n v="181"/>
    <s v="181"/>
    <s v="LALIT SAINI"/>
    <s v="SELFEMPLOYED"/>
    <s v="Yes"/>
    <s v="CONSTRUCTION"/>
    <s v="FLOATING"/>
    <s v="N"/>
    <n v="854804494068"/>
    <s v="UTTAR PRADESH"/>
    <s v="TIER 4"/>
    <n v="175"/>
    <s v="13-175"/>
    <n v="181"/>
    <s v="INDIVIDUAL"/>
    <n v="7534427"/>
    <s v="Proxy-Fully Construc"/>
    <s v="BKP"/>
    <n v="28.489316200000001"/>
    <s v="65"/>
    <n v="0"/>
    <n v="85637"/>
    <d v="2024-07-04T00:00:00"/>
    <n v="180"/>
    <s v="2687_UTTAR PRADESH_SAHARANPUR_MICRO &amp; SMALL LAP"/>
    <s v="Current"/>
    <n v="0"/>
    <n v="0"/>
    <n v="0"/>
    <n v="0"/>
    <n v="0"/>
    <n v="0"/>
    <n v="0"/>
    <n v="0"/>
    <n v="0"/>
    <s v="-"/>
    <s v="-"/>
    <n v="0"/>
    <n v="6"/>
    <s v="5"/>
    <d v="2024-06-30T00:00:00"/>
    <d v="2024-06-30T00:00:00"/>
    <n v="6.1333333333333302"/>
    <s v="5"/>
    <d v="2039-07-04T00:00:00"/>
    <s v="BKP - BANKING PRODUCT"/>
    <n v="30000000"/>
    <n v="2"/>
    <d v="2024-06-12T00:00:00"/>
    <n v="7343050"/>
    <s v="Formulaic Engineers PVt. Ltd."/>
    <s v="Plot NO. 56, 57, 58, Khasara No. 593/1, Situated at Wake Dara, Shivpuri Berun, Dar Abadi Uttam Nagar, Near Laxmi Vihar Harilok Colony, District - Saharanpur, Uttar Pradesh"/>
    <n v="5039"/>
    <n v="4500"/>
    <n v="2514"/>
    <n v="1500"/>
    <n v="6"/>
    <n v="54"/>
    <n v="26446500"/>
    <n v="437130"/>
    <n v="23801850"/>
    <n v="21157200"/>
    <s v="7100 / Sq. Mt"/>
    <x v="0"/>
    <n v="0.28489316166600498"/>
    <x v="0"/>
    <s v="SAHARANPUR"/>
    <s v="UTTAR PRADESH"/>
    <n v="247769"/>
    <n v="0"/>
    <s v="ULAP - DEBT CONSOLIDATION FOR BUSINESS PURPOSE"/>
    <s v="COMMERCIAL SHOP"/>
    <s v="COMMERCIAL SHOP"/>
    <s v="HDFC ENACH"/>
    <s v="NACH"/>
    <s v="PSL"/>
    <s v="UDYAM-UP-64-0000836"/>
    <s v="PSL : Micro Enterprises"/>
    <s v="40072312211600"/>
    <n v="200312876548"/>
    <n v="0"/>
    <n v="0"/>
    <n v="0"/>
    <n v="0"/>
    <n v="0"/>
    <n v="0"/>
    <n v="0"/>
    <n v="0"/>
    <n v="400081692721"/>
    <n v="0"/>
    <n v="0"/>
    <n v="0"/>
    <n v="0"/>
    <n v="0"/>
    <n v="0"/>
    <n v="0"/>
    <n v="0"/>
    <n v="200083462880"/>
    <n v="0"/>
    <n v="0"/>
    <n v="0"/>
    <n v="0"/>
    <n v="0"/>
    <n v="0"/>
    <n v="0"/>
    <n v="0"/>
  </r>
  <r>
    <n v="2"/>
    <d v="2024-12-01T00:00:00"/>
    <x v="1"/>
    <x v="1"/>
    <s v="APPROVED"/>
    <s v="Cersai Charge Created - NON BT"/>
    <d v="2024-07-01T00:00:00"/>
    <n v="6.1"/>
    <s v="5"/>
    <n v="1019966"/>
    <s v="5-50"/>
    <s v="F_7358489"/>
    <n v="1011346"/>
    <s v="5L"/>
    <n v="782"/>
    <s v="MORTGAGE"/>
    <n v="6"/>
    <s v="INDIVIDUAL"/>
    <n v="14"/>
    <s v="9.25"/>
    <n v="14"/>
    <n v="181"/>
    <s v="181"/>
    <s v="ZAHID KHAN"/>
    <s v="SELFEMPLOYED"/>
    <s v="Yes"/>
    <s v="VEHICLES MOTORIZED  NON MOTORIZED"/>
    <s v="FLOATING"/>
    <s v="N"/>
    <n v="854804495762"/>
    <s v="UTTAR PRADESH"/>
    <s v="TIER 4"/>
    <n v="175"/>
    <s v="13-175"/>
    <n v="181"/>
    <s v="INDIVIDUAL"/>
    <n v="1019966"/>
    <s v="Proxy-Fully Construc"/>
    <s v="SAM"/>
    <n v="58.470878200000001"/>
    <s v="65"/>
    <n v="0"/>
    <n v="13584"/>
    <d v="2024-07-04T00:00:00"/>
    <n v="180"/>
    <s v="2687_UTTAR PRADESH_SAHARANPUR_MICRO &amp; SMALL LAP"/>
    <s v="Current"/>
    <n v="0"/>
    <n v="0"/>
    <n v="0"/>
    <n v="0"/>
    <n v="0"/>
    <n v="0"/>
    <n v="0"/>
    <n v="0"/>
    <n v="0"/>
    <s v="-"/>
    <s v="-"/>
    <n v="0"/>
    <n v="6"/>
    <s v="5"/>
    <d v="2024-06-27T00:00:00"/>
    <d v="2024-06-27T00:00:00"/>
    <n v="6.2333333333333298"/>
    <s v="5"/>
    <d v="2039-07-04T00:00:00"/>
    <s v="SELF-ASSESSMENT METHOD"/>
    <n v="12000000"/>
    <n v="1"/>
    <d v="2024-06-14T00:00:00"/>
    <n v="7358489"/>
    <s v="Formulaic Engineers PVt. Ltd."/>
    <s v="Property bearing Khasra No. 825 &amp; 835, Plot No. 10, Nagbgar Nigam o. 11/979A, Situated at Wake Dara Ali Swad, Pargana, Tehsil &amp; Distrit Saharanpur , Dar Abad Azad Colony Saharanpur, Uttaar Pradesh"/>
    <n v="450"/>
    <n v="2900"/>
    <n v="338"/>
    <n v="1300"/>
    <n v="4"/>
    <n v="56"/>
    <n v="1744400"/>
    <n v="1744400"/>
    <n v="1569960"/>
    <n v="1395520"/>
    <s v="8800 / Sq. M."/>
    <x v="0"/>
    <n v="0.58470878238936019"/>
    <x v="0"/>
    <s v="SAHARANPUR"/>
    <s v="UTTAR PRADESH"/>
    <n v="247001"/>
    <n v="0"/>
    <s v="ULAP - GENERAL BUSINESS PURPOSE"/>
    <s v="RESIDENTIAL row HOUSE"/>
    <s v="RESIDENTIAL ROW HOUSE"/>
    <s v="HDFC ENACH"/>
    <s v="NACH"/>
    <s v="PSL"/>
    <s v="UDYAM-UP-64-0057957"/>
    <s v="PSL : Micro Enterprises"/>
    <s v="40006051184109"/>
    <n v="200312139711"/>
    <n v="0"/>
    <n v="0"/>
    <n v="0"/>
    <n v="0"/>
    <n v="0"/>
    <n v="0"/>
    <n v="0"/>
    <n v="0"/>
    <n v="400081452745"/>
    <n v="0"/>
    <n v="0"/>
    <n v="0"/>
    <n v="0"/>
    <n v="0"/>
    <n v="0"/>
    <n v="0"/>
    <n v="0"/>
    <n v="200083216291"/>
    <n v="0"/>
    <n v="0"/>
    <n v="0"/>
    <n v="0"/>
    <n v="0"/>
    <n v="0"/>
    <n v="0"/>
    <n v="0"/>
  </r>
  <r>
    <n v="3"/>
    <d v="2024-12-01T00:00:00"/>
    <x v="2"/>
    <x v="2"/>
    <s v="APPROVED"/>
    <s v="Cersai Charge Created - NON BT"/>
    <d v="2024-05-24T00:00:00"/>
    <n v="7.3666666666666698"/>
    <s v="5"/>
    <n v="800000"/>
    <s v="5-50"/>
    <s v="F_7215386"/>
    <n v="780919"/>
    <s v="5L"/>
    <n v="739"/>
    <s v="MORTGAGE"/>
    <n v="7"/>
    <s v="INDIVIDUAL"/>
    <n v="14"/>
    <s v="9.25"/>
    <n v="14"/>
    <n v="121"/>
    <s v="181"/>
    <s v="ARVIND KUMAR"/>
    <s v="SELFEMPLOYED"/>
    <s v="Yes"/>
    <s v="MEDICAL"/>
    <s v="FLOATING"/>
    <s v="N"/>
    <n v="854804213403"/>
    <s v="UTTAR PRADESH"/>
    <s v="TIER 4"/>
    <n v="114"/>
    <s v="13-175"/>
    <n v="121"/>
    <s v="INDIVIDUAL"/>
    <n v="800000"/>
    <s v="Proxy-Fully Construc"/>
    <s v="SAM"/>
    <n v="52.966101700000003"/>
    <s v="65"/>
    <n v="0"/>
    <n v="12422"/>
    <d v="2024-06-04T00:00:00"/>
    <n v="120"/>
    <s v="2687_UTTAR PRADESH_SAHARANPUR_MICRO &amp; SMALL LAP"/>
    <s v="Current"/>
    <n v="0"/>
    <n v="0"/>
    <n v="0"/>
    <n v="0"/>
    <n v="0"/>
    <n v="0"/>
    <n v="0"/>
    <n v="0"/>
    <n v="0"/>
    <s v="-"/>
    <s v="-"/>
    <n v="0"/>
    <n v="7"/>
    <s v="5"/>
    <d v="2024-05-21T00:00:00"/>
    <d v="2024-05-21T00:00:00"/>
    <n v="7.4666666666666703"/>
    <s v="5"/>
    <d v="2034-06-04T00:00:00"/>
    <s v="SELF-ASSESSMENT METHOD"/>
    <n v="12000000"/>
    <n v="1"/>
    <d v="2024-05-08T00:00:00"/>
    <n v="7215386"/>
    <s v="Formulaic Engineers PVt. Ltd."/>
    <s v="Shop No. 15, Khasara No. 143 min., Situated at Wake Gram Rehmanpur, urf Fandpuri, Pargana Sarawa, Tehsil Nakur, District Saharanpur, Uttar Pradesh"/>
    <n v="158"/>
    <n v="8700"/>
    <n v="97"/>
    <n v="1400"/>
    <n v="0"/>
    <n v="60"/>
    <n v="1510400"/>
    <n v="1510400"/>
    <n v="1359360"/>
    <n v="1208320"/>
    <s v="4800 / Sq. M."/>
    <x v="1"/>
    <m/>
    <x v="0"/>
    <s v="SAHARANPUR"/>
    <s v="UTTAR PRADESH"/>
    <n v="247001"/>
    <n v="0"/>
    <s v="ULAP - GENERAL BUSINESS PURPOSE"/>
    <s v="COMMERCIAL SHOP"/>
    <s v="COMMERCIAL SHOP"/>
    <s v="HDFC ENACH"/>
    <s v="NACH"/>
    <s v="PSL"/>
    <s v="UDYAM-UP-64-0046824"/>
    <s v="PSL : Micro Enterprises"/>
    <s v="40087270768995"/>
    <n v="200308015897"/>
    <n v="0"/>
    <n v="0"/>
    <n v="0"/>
    <n v="0"/>
    <n v="0"/>
    <n v="0"/>
    <n v="0"/>
    <n v="0"/>
    <n v="400080450062"/>
    <n v="0"/>
    <n v="0"/>
    <n v="0"/>
    <n v="0"/>
    <n v="0"/>
    <n v="0"/>
    <n v="0"/>
    <n v="0"/>
    <n v="200082183564"/>
    <n v="0"/>
    <n v="0"/>
    <n v="0"/>
    <n v="0"/>
    <n v="0"/>
    <n v="0"/>
    <n v="0"/>
    <n v="0"/>
  </r>
  <r>
    <n v="4"/>
    <d v="2024-12-01T00:00:00"/>
    <x v="3"/>
    <x v="3"/>
    <s v="APPROVED"/>
    <s v="Cersai Charge Created - BT"/>
    <d v="2024-07-18T00:00:00"/>
    <n v="5.5333333333333297"/>
    <s v="5"/>
    <n v="3009900"/>
    <s v="5-50"/>
    <s v="F_7146213"/>
    <n v="2979166"/>
    <s v="5L"/>
    <n v="802"/>
    <s v="MORTGAGE"/>
    <n v="8"/>
    <s v="INDIVIDUAL"/>
    <n v="12"/>
    <s v="9.25"/>
    <n v="12"/>
    <n v="180"/>
    <s v="181"/>
    <s v="KULBEER SINGH"/>
    <s v="SELFEMPLOYED"/>
    <s v="Yes"/>
    <s v="FOOD PRODUCTS"/>
    <s v="FLOATING"/>
    <s v="N"/>
    <n v="854804087070"/>
    <s v="UTTAR PRADESH"/>
    <s v="TIER 4"/>
    <n v="175"/>
    <s v="13-175"/>
    <n v="183"/>
    <s v="INDIVIDUAL"/>
    <n v="3009900"/>
    <s v="Proxy-Fully Construc"/>
    <s v="SAM"/>
    <n v="49.157275800000001"/>
    <s v="65"/>
    <n v="0"/>
    <n v="36124"/>
    <d v="2024-05-04T00:00:00"/>
    <n v="180"/>
    <s v="2687_UTTAR PRADESH_SAHARANPUR_MICRO &amp; SMALL LAP"/>
    <s v="Current"/>
    <n v="0"/>
    <n v="0"/>
    <n v="0"/>
    <n v="0"/>
    <n v="0"/>
    <n v="0"/>
    <n v="0"/>
    <n v="0"/>
    <n v="0"/>
    <s v="-"/>
    <s v="-"/>
    <n v="0"/>
    <n v="8"/>
    <s v="5"/>
    <d v="2024-04-30T00:00:00"/>
    <d v="2024-06-29T00:00:00"/>
    <n v="6.1666666666666696"/>
    <s v="5"/>
    <d v="2039-07-04T00:00:00"/>
    <s v="SELF-ASSESSMENT METHOD"/>
    <n v="12000000"/>
    <n v="1"/>
    <d v="2024-04-25T00:00:00"/>
    <n v="7146213"/>
    <s v="Formulaic Engineers PVt. Ltd."/>
    <s v="Property bearing 1/3, west part of plot no. 49, khasra no.13/2, situated at wake gram chakhareti, pargana, tehsil &amp; district - shaharanpur, Uttar Pradesh"/>
    <n v="1575"/>
    <n v="2600"/>
    <n v="1560"/>
    <n v="1300"/>
    <n v="15"/>
    <n v="45"/>
    <n v="6123000"/>
    <n v="6123000"/>
    <n v="5510700"/>
    <n v="4898400"/>
    <s v="6200 / Sq. M."/>
    <x v="0"/>
    <n v="0.49157275845173937"/>
    <x v="0"/>
    <s v="SAHARANPUR"/>
    <s v="UTTAR PRADESH"/>
    <n v="247001"/>
    <n v="0"/>
    <s v="ULAP - DEBT CONSOLIDATION FOR BUSINESS PURPOSE"/>
    <s v="RESIDENTIAL row HOUSE"/>
    <s v="MIXED USAGE RESIDENTIAL DELHI"/>
    <s v="ACH HSBC"/>
    <s v="NACH"/>
    <s v="PSL"/>
    <s v="UDYAM-UP-64-0012343"/>
    <s v="PSL : Micro Enterprise"/>
    <s v="60015810931183"/>
    <n v="200313917808"/>
    <n v="0"/>
    <n v="0"/>
    <n v="0"/>
    <n v="0"/>
    <n v="0"/>
    <n v="0"/>
    <n v="0"/>
    <n v="0"/>
    <n v="400081993902"/>
    <n v="0"/>
    <n v="0"/>
    <n v="0"/>
    <n v="0"/>
    <n v="0"/>
    <n v="0"/>
    <n v="0"/>
    <n v="0"/>
    <n v="200083771046"/>
    <n v="0"/>
    <n v="0"/>
    <n v="0"/>
    <n v="0"/>
    <n v="0"/>
    <n v="0"/>
    <n v="0"/>
    <n v="0"/>
  </r>
  <r>
    <n v="5"/>
    <d v="2024-12-01T00:00:00"/>
    <x v="4"/>
    <x v="4"/>
    <s v="APPROVED"/>
    <s v="Cersai Charge Created - NON BT"/>
    <d v="2024-04-06T00:00:00"/>
    <n v="8.9666666666666703"/>
    <s v="5"/>
    <n v="827647"/>
    <s v="5-50"/>
    <s v="F_7052535"/>
    <n v="816252"/>
    <s v="5L"/>
    <n v="734"/>
    <s v="MORTGAGE"/>
    <n v="9"/>
    <s v="INDIVIDUAL"/>
    <n v="14"/>
    <s v="9.25"/>
    <n v="14"/>
    <n v="181"/>
    <s v="181"/>
    <s v="JAKIR YAMEEN"/>
    <s v="SELFEMPLOYED"/>
    <s v="Yes"/>
    <s v="WOOD AND WOOD PRODUCTS"/>
    <s v="FLOATING"/>
    <s v="N"/>
    <n v="854803875088"/>
    <s v="UTTAR PRADESH"/>
    <s v="TIER 4"/>
    <n v="172"/>
    <s v="13-175"/>
    <n v="181"/>
    <s v="INDIVIDUAL"/>
    <n v="827647"/>
    <s v="Proxy-Fully Construc"/>
    <s v="SAM"/>
    <n v="51.6246881"/>
    <s v="65"/>
    <n v="0"/>
    <n v="11023"/>
    <d v="2024-04-04T00:00:00"/>
    <n v="180"/>
    <s v="2687_UTTAR PRADESH_SAHARANPUR_MICRO &amp; SMALL LAP"/>
    <s v="Current"/>
    <n v="0"/>
    <n v="0"/>
    <n v="0"/>
    <n v="0"/>
    <n v="0"/>
    <n v="0"/>
    <n v="0"/>
    <n v="0"/>
    <n v="0"/>
    <s v="-"/>
    <s v="-"/>
    <n v="0"/>
    <n v="9"/>
    <s v="5"/>
    <d v="2024-03-31T00:00:00"/>
    <d v="2024-03-31T00:00:00"/>
    <n v="9.1666666666666696"/>
    <s v="5"/>
    <d v="2039-04-04T00:00:00"/>
    <s v="SELF-ASSESSMENT METHOD"/>
    <n v="12000000"/>
    <m/>
    <d v="2024-03-21T00:00:00"/>
    <n v="7052535"/>
    <s v="Formulaic Engineers PVt. Ltd."/>
    <s v="Khasra No. 621 min, part of plot no. 36, part of plot no. 37, situated at Wake Dara Ali Swad Berun Dar Abad Ajhar Colony, Tehsil &amp; District - Sharanpur, Uttar Pradesh"/>
    <n v="540"/>
    <n v="2000"/>
    <n v="436"/>
    <n v="1200"/>
    <n v="3"/>
    <n v="57"/>
    <n v="1603200"/>
    <n v="1603200"/>
    <n v="1442880"/>
    <n v="1282560"/>
    <s v="5500 / Sq. M&gt;"/>
    <x v="2"/>
    <m/>
    <x v="0"/>
    <s v="SAHARANPUR"/>
    <s v="UTTAR PRADESH"/>
    <n v="247001"/>
    <n v="0"/>
    <s v="BUSINESS USE"/>
    <s v="RESIDENTIAL row HOUSE"/>
    <s v="COMMERCIAL SHOP"/>
    <s v="HDFC ENACH"/>
    <s v="NACH"/>
    <s v="PSL"/>
    <s v="UDYAM-UP-64-0031344"/>
    <s v="PSL : Micro Enterprise"/>
    <s v="50004602777470"/>
    <n v="200303349234"/>
    <n v="200303349349"/>
    <n v="0"/>
    <n v="0"/>
    <n v="0"/>
    <n v="0"/>
    <n v="0"/>
    <n v="0"/>
    <n v="0"/>
    <n v="400079160106"/>
    <n v="400079160131"/>
    <n v="0"/>
    <n v="0"/>
    <n v="0"/>
    <n v="0"/>
    <n v="0"/>
    <n v="0"/>
    <n v="0"/>
    <n v="200080849338"/>
    <n v="200080849365"/>
    <n v="0"/>
    <n v="0"/>
    <n v="0"/>
    <n v="0"/>
    <n v="0"/>
    <n v="0"/>
    <n v="0"/>
  </r>
  <r>
    <n v="6"/>
    <d v="2024-12-01T00:00:00"/>
    <x v="5"/>
    <x v="5"/>
    <s v="APPROVED"/>
    <s v="Cersai Charge Created - BT"/>
    <d v="2024-04-24T00:00:00"/>
    <n v="8.3666666666666707"/>
    <s v="5"/>
    <n v="2075532"/>
    <s v="5-50"/>
    <s v="F_6926494"/>
    <n v="2040038"/>
    <s v="5L"/>
    <n v="743"/>
    <s v="MORTGAGE"/>
    <n v="10"/>
    <s v="INDIVIDUAL"/>
    <n v="13"/>
    <s v="9.25"/>
    <n v="13"/>
    <n v="181"/>
    <s v="181"/>
    <s v="MOHD SHAHRUN"/>
    <s v="SELFEMPLOYED"/>
    <s v="Yes"/>
    <s v="TEXTILE READY MADE GARMENTS"/>
    <s v="FLOATING"/>
    <s v="N"/>
    <n v="854803639675"/>
    <s v="UTTAR PRADESH"/>
    <s v="TIER 4"/>
    <n v="171"/>
    <s v="13-175"/>
    <n v="181"/>
    <s v="INDIVIDUAL"/>
    <n v="2075532"/>
    <s v="Proxy-Fully Construc"/>
    <s v="SAM"/>
    <n v="63.0094718"/>
    <s v="65"/>
    <n v="0"/>
    <n v="26261"/>
    <d v="2024-03-04T00:00:00"/>
    <n v="180"/>
    <s v="2687_UTTAR PRADESH_SAHARANPUR_MICRO &amp; SMALL LAP"/>
    <s v="Current"/>
    <n v="0"/>
    <n v="0"/>
    <n v="0"/>
    <n v="0"/>
    <n v="0"/>
    <n v="0"/>
    <n v="0"/>
    <n v="0"/>
    <n v="0"/>
    <s v="-"/>
    <s v="-"/>
    <n v="0"/>
    <n v="10"/>
    <s v="5"/>
    <d v="2024-02-26T00:00:00"/>
    <d v="2024-02-26T00:00:00"/>
    <n v="10.3"/>
    <s v="5"/>
    <d v="2039-03-04T00:00:00"/>
    <s v="SELF-ASSESSMENT METHOD"/>
    <n v="6000000"/>
    <m/>
    <d v="2024-02-22T00:00:00"/>
    <s v="USP/SMFG/FEB-22/2024"/>
    <s v="USP Valuation"/>
    <s v="Plot No. 381, Khasara No. 836/2, Wake Dara Kottala Bairoon, Pargana, Tehsil &amp; District Saharanpur"/>
    <n v="900"/>
    <n v="1500"/>
    <n v="1620"/>
    <n v="1200"/>
    <n v="20"/>
    <n v="40"/>
    <n v="3294000"/>
    <n v="3294000"/>
    <n v="2964600"/>
    <n v="2635200"/>
    <s v="-"/>
    <x v="0"/>
    <n v="0.63009471766848812"/>
    <x v="0"/>
    <s v="SAHARANPUR"/>
    <s v="UTTAR PRADESH"/>
    <n v="247001"/>
    <n v="0"/>
    <s v="BUSINESS USE"/>
    <s v="RESIDENTIAL row HOUSE"/>
    <s v="RESIDENTIAL ROW HOUSE"/>
    <s v="HDFC ENACH"/>
    <s v="NACH"/>
    <s v="PSL"/>
    <s v="UDYAM-UP-64-0050634"/>
    <s v="PSL : Micro Enterprise"/>
    <s v="40012324053734"/>
    <n v="200304722964"/>
    <n v="0"/>
    <n v="0"/>
    <n v="0"/>
    <n v="0"/>
    <n v="0"/>
    <n v="0"/>
    <n v="0"/>
    <n v="0"/>
    <n v="400079523870"/>
    <n v="0"/>
    <n v="0"/>
    <n v="0"/>
    <n v="0"/>
    <n v="0"/>
    <n v="0"/>
    <n v="0"/>
    <n v="0"/>
    <n v="200081227302"/>
    <n v="0"/>
    <n v="0"/>
    <n v="0"/>
    <n v="0"/>
    <n v="0"/>
    <n v="0"/>
    <n v="0"/>
    <n v="0"/>
  </r>
  <r>
    <n v="7"/>
    <d v="2024-12-01T00:00:00"/>
    <x v="6"/>
    <x v="6"/>
    <s v="APPROVED"/>
    <s v="Cersai Charge Created - NON BT"/>
    <d v="2024-02-22T00:00:00"/>
    <n v="10.4333333333333"/>
    <s v="5"/>
    <n v="2523676"/>
    <s v="5-50"/>
    <s v="F_6860989"/>
    <n v="2449018"/>
    <s v="5L"/>
    <n v="724"/>
    <s v="MORTGAGE"/>
    <n v="10"/>
    <s v="INDIVIDUAL"/>
    <n v="13.03"/>
    <s v="9.25"/>
    <n v="13"/>
    <n v="120"/>
    <s v="181"/>
    <s v="SAYYED SHAHNAWAZ HUSSAIN"/>
    <s v="SELFEMPLOYED"/>
    <s v="Yes"/>
    <s v="FOOTWEAR"/>
    <s v="FLOATING"/>
    <s v="N"/>
    <n v="854803524445"/>
    <s v="UTTAR PRADESH"/>
    <s v="TIER 4"/>
    <n v="113"/>
    <s v="13-175"/>
    <n v="123"/>
    <s v="INDIVIDUAL"/>
    <n v="2523676"/>
    <s v="Proxy-Fully Construc"/>
    <s v="SAM"/>
    <n v="55.875570099999997"/>
    <s v="65"/>
    <n v="0"/>
    <n v="37726"/>
    <d v="2024-03-04T00:00:00"/>
    <n v="120"/>
    <s v="2687_UTTAR PRADESH_SAHARANPUR_MICRO &amp; SMALL LAP"/>
    <s v="Current"/>
    <n v="0"/>
    <n v="0"/>
    <n v="0"/>
    <n v="0"/>
    <n v="0"/>
    <n v="0"/>
    <n v="0"/>
    <n v="0"/>
    <n v="0"/>
    <s v="-"/>
    <s v="-"/>
    <n v="0"/>
    <n v="10"/>
    <s v="5"/>
    <d v="2024-02-16T00:00:00"/>
    <d v="2024-04-13T00:00:00"/>
    <n v="8.7333333333333307"/>
    <s v="5"/>
    <d v="2034-05-04T00:00:00"/>
    <s v="SELF-ASSESSMENT METHOD"/>
    <n v="1320000"/>
    <m/>
    <d v="2024-02-09T00:00:00"/>
    <s v="USP/SMFG/FEB-09/2024"/>
    <s v="USP Valuation"/>
    <s v="Property Situated at Nagar Panchyat No. 284, Mohalla - Sadakoar, Kasba Behat, District - Sharanpur"/>
    <n v="2244"/>
    <n v="1400"/>
    <n v="1250"/>
    <n v="1100"/>
    <n v="2"/>
    <n v="58"/>
    <n v="4516600"/>
    <n v="4516600"/>
    <n v="4064940"/>
    <n v="3613280"/>
    <s v="-"/>
    <x v="0"/>
    <n v="0.55875570119116147"/>
    <x v="0"/>
    <s v="SAHARANPUR"/>
    <s v="UTTAR PRADESH"/>
    <n v="247121"/>
    <n v="0"/>
    <s v="BUSINESS USE"/>
    <s v="RESIDENTIAL row HOUSE"/>
    <s v="RESIDENTIAL ROW HOUSE"/>
    <s v="HDFC ENACH"/>
    <s v="NACH"/>
    <s v="PSL"/>
    <s v="UDYAM-UP-64-0028179"/>
    <s v="PSL : Micro Enterprise"/>
    <s v="10092556568717"/>
    <n v="200297771940"/>
    <n v="0"/>
    <n v="0"/>
    <n v="0"/>
    <n v="0"/>
    <n v="0"/>
    <n v="0"/>
    <n v="0"/>
    <n v="0"/>
    <n v="400077808904"/>
    <n v="0"/>
    <n v="0"/>
    <n v="0"/>
    <n v="0"/>
    <n v="0"/>
    <n v="0"/>
    <n v="0"/>
    <n v="0"/>
    <n v="200079443605"/>
    <n v="0"/>
    <n v="0"/>
    <n v="0"/>
    <n v="0"/>
    <n v="0"/>
    <n v="0"/>
    <n v="0"/>
    <n v="0"/>
  </r>
  <r>
    <n v="8"/>
    <d v="2024-12-01T00:00:00"/>
    <x v="7"/>
    <x v="7"/>
    <s v="APPROVED"/>
    <s v="Cersai Charge Created - NON BT"/>
    <d v="2024-02-06T00:00:00"/>
    <n v="10.966666666666701"/>
    <s v="5"/>
    <n v="1704879"/>
    <s v="5-50"/>
    <s v="F_6828302"/>
    <n v="1672309"/>
    <s v="5L"/>
    <n v="748"/>
    <s v="MORTGAGE"/>
    <n v="11"/>
    <s v="INDIVIDUAL"/>
    <n v="13"/>
    <s v="9.25"/>
    <n v="13"/>
    <n v="181"/>
    <s v="181"/>
    <s v="AVNISH KUMAR"/>
    <s v="SELFEMPLOYED"/>
    <s v="Yes"/>
    <s v="COMMUNICATION"/>
    <s v="FLOATING"/>
    <s v="N"/>
    <n v="854803465547"/>
    <s v="UTTAR PRADESH"/>
    <s v="TIER 4"/>
    <n v="170"/>
    <s v="13-175"/>
    <n v="181"/>
    <s v="INDIVIDUAL"/>
    <n v="1704879"/>
    <s v="Proxy-Fully Construc"/>
    <s v="SAM"/>
    <n v="48.560983299999997"/>
    <s v="65"/>
    <n v="0"/>
    <n v="21571"/>
    <d v="2024-02-04T00:00:00"/>
    <n v="180"/>
    <s v="2687_UTTAR PRADESH_SAHARANPUR_MICRO &amp; SMALL LAP"/>
    <s v="Current"/>
    <n v="0"/>
    <n v="0"/>
    <n v="0"/>
    <n v="0"/>
    <n v="0"/>
    <n v="0"/>
    <n v="0"/>
    <n v="0"/>
    <n v="0"/>
    <s v="-"/>
    <s v="-"/>
    <n v="0"/>
    <n v="11"/>
    <s v="5"/>
    <d v="2024-01-31T00:00:00"/>
    <d v="2024-01-31T00:00:00"/>
    <n v="11.1666666666667"/>
    <s v="5"/>
    <d v="2039-02-04T00:00:00"/>
    <s v="SELF-ASSESSMENT METHOD"/>
    <n v="8400000"/>
    <m/>
    <d v="2024-01-26T00:00:00"/>
    <n v="6768319"/>
    <s v="Formulaic Engineers PVt. Ltd."/>
    <s v="Khata No. 110 (Fasli year 1425 to 1430), Khasra No. 143 ma., situated at Gram Rehamanpur, urf Phandpuri Pargana Saraswa, Tehsil Nakur and District Saharanpur"/>
    <n v="536"/>
    <n v="5500"/>
    <n v="402"/>
    <n v="1400"/>
    <n v="2"/>
    <n v="58"/>
    <n v="3510800"/>
    <n v="3510800"/>
    <n v="3159720"/>
    <n v="2808640"/>
    <s v="4800 / Sq. M."/>
    <x v="0"/>
    <n v="0.48560983251680528"/>
    <x v="0"/>
    <s v="SAHARANPUR"/>
    <s v="UTTAR PRADESH"/>
    <n v="247001"/>
    <n v="0"/>
    <s v="BUSINESS USE"/>
    <s v="RESIDENTIAL row HOUSE"/>
    <s v="RESIDENTIAL ROW HOUSE"/>
    <s v="HDFC ENACH"/>
    <s v="NACH"/>
    <s v="PSL"/>
    <s v="UDYAM-UP-64-0046116"/>
    <s v="PSL : Micro Enterprises"/>
    <s v="10093104614096"/>
    <n v="200295933813"/>
    <n v="0"/>
    <n v="0"/>
    <n v="0"/>
    <n v="0"/>
    <n v="0"/>
    <n v="0"/>
    <n v="0"/>
    <n v="0"/>
    <n v="400077291031"/>
    <n v="0"/>
    <n v="0"/>
    <n v="0"/>
    <n v="0"/>
    <n v="0"/>
    <n v="0"/>
    <n v="0"/>
    <n v="0"/>
    <n v="200078902086"/>
    <n v="0"/>
    <n v="0"/>
    <n v="0"/>
    <n v="0"/>
    <n v="0"/>
    <n v="0"/>
    <n v="0"/>
    <n v="0"/>
  </r>
  <r>
    <n v="9"/>
    <d v="2024-12-01T00:00:00"/>
    <x v="8"/>
    <x v="8"/>
    <s v="APPROVED"/>
    <s v="Cersai Charge Created - NON BT"/>
    <d v="2024-01-31T00:00:00"/>
    <n v="11.1666666666667"/>
    <s v="5"/>
    <n v="1235615"/>
    <s v="5-50"/>
    <s v="F_6828127"/>
    <n v="1212005"/>
    <s v="5L"/>
    <n v="785"/>
    <s v="MORTGAGE"/>
    <n v="11"/>
    <s v="INDIVIDUAL"/>
    <n v="13"/>
    <s v="9.25"/>
    <n v="13"/>
    <n v="181"/>
    <s v="181"/>
    <s v="ADITYA KUMAR"/>
    <s v="SELFEMPLOYED"/>
    <s v="Yes"/>
    <s v="TEXTILE READY MADE GARMENTS"/>
    <s v="FLOATING"/>
    <s v="N"/>
    <n v="854803463328"/>
    <s v="UTTAR PRADESH"/>
    <s v="TIER 4"/>
    <n v="170"/>
    <s v="13-175"/>
    <n v="181"/>
    <s v="INDIVIDUAL"/>
    <n v="1235615"/>
    <s v="Proxy-Fully Construc"/>
    <s v="SAM"/>
    <n v="60.382886200000002"/>
    <s v="65"/>
    <n v="0"/>
    <n v="15634"/>
    <d v="2024-02-04T00:00:00"/>
    <n v="180"/>
    <s v="2687_UTTAR PRADESH_SAHARANPUR_MICRO &amp; SMALL LAP"/>
    <s v="Current"/>
    <n v="0"/>
    <n v="0"/>
    <n v="0"/>
    <n v="0"/>
    <n v="0"/>
    <n v="0"/>
    <n v="0"/>
    <n v="0"/>
    <n v="0"/>
    <s v="-"/>
    <s v="-"/>
    <n v="0"/>
    <n v="11"/>
    <s v="5"/>
    <d v="2024-01-28T00:00:00"/>
    <d v="2024-01-28T00:00:00"/>
    <n v="11.266666666666699"/>
    <s v="5"/>
    <d v="2039-02-04T00:00:00"/>
    <s v="SELF-ASSESSMENT METHOD"/>
    <n v="8400000"/>
    <m/>
    <d v="2024-01-15T00:00:00"/>
    <s v="USP/SMFG/JAN-15/2024"/>
    <s v="USP Valuation"/>
    <s v="Plot No. 62 &amp; 63, Khasara No. 143/1, Wake Dara Milkana, Bairoon Dar Abadi Balaknath Puram Colony, Pargana &amp; Tehsil &amp; District - Saharanapur"/>
    <n v="547"/>
    <n v="1400"/>
    <n v="985"/>
    <n v="1300"/>
    <n v="5"/>
    <n v="55"/>
    <n v="2046300"/>
    <n v="2046300"/>
    <n v="1841670"/>
    <n v="1637040"/>
    <s v="-"/>
    <x v="0"/>
    <n v="0.60382886184821383"/>
    <x v="0"/>
    <s v="SAHARANPUR"/>
    <s v="UTTAR PRADESH"/>
    <n v="247001"/>
    <n v="0"/>
    <s v="BUSINESS USE"/>
    <s v="RESIDENTIAL row HOUSE"/>
    <s v="RESIDENTIAL ROW HOUSE"/>
    <s v="ACH HSBC"/>
    <s v="NACH"/>
    <s v="PSL"/>
    <s v="UDYAM-UP-64-0037991"/>
    <s v="PSL : Micro Enterprises"/>
    <s v="30095185429782"/>
    <n v="200295202627"/>
    <n v="0"/>
    <n v="0"/>
    <n v="0"/>
    <n v="0"/>
    <n v="0"/>
    <n v="0"/>
    <n v="0"/>
    <n v="0"/>
    <n v="400077104561"/>
    <n v="0"/>
    <n v="0"/>
    <n v="0"/>
    <n v="0"/>
    <n v="0"/>
    <n v="0"/>
    <n v="0"/>
    <n v="0"/>
    <n v="200078706440"/>
    <n v="0"/>
    <n v="0"/>
    <n v="0"/>
    <n v="0"/>
    <n v="0"/>
    <n v="0"/>
    <n v="0"/>
    <n v="0"/>
  </r>
  <r>
    <n v="10"/>
    <d v="2024-12-01T00:00:00"/>
    <x v="9"/>
    <x v="9"/>
    <s v="APPROVED"/>
    <s v="Cersai Charge Created - NON BT"/>
    <d v="2023-09-15T00:00:00"/>
    <n v="15.766666666666699"/>
    <s v="5"/>
    <n v="1102803"/>
    <s v="5-50"/>
    <s v="F_6247128"/>
    <n v="976360"/>
    <s v="5L"/>
    <n v="784"/>
    <s v="MORTGAGE"/>
    <n v="16"/>
    <s v="INDIVIDUAL"/>
    <n v="13.9"/>
    <s v="9.25"/>
    <n v="13.5"/>
    <n v="85"/>
    <s v="181"/>
    <s v="BABY RANI"/>
    <s v="SELFEMPLOYED"/>
    <s v="Yes"/>
    <s v="IT HARDWARE"/>
    <s v="FLOATING"/>
    <s v="N"/>
    <n v="854801287709"/>
    <s v="UTTAR PRADESH"/>
    <s v="TIER 4"/>
    <n v="71"/>
    <s v="13-175"/>
    <n v="87"/>
    <s v="INDIVIDUAL"/>
    <n v="1102803"/>
    <s v="Proxy-Fully Construc"/>
    <s v="SAM"/>
    <n v="56.013967899999997"/>
    <s v="65"/>
    <n v="0"/>
    <n v="20364"/>
    <d v="2023-09-04T00:00:00"/>
    <n v="84"/>
    <s v="2687_UTTAR PRADESH_SAHARANPUR_MICRO &amp; SMALL LAP"/>
    <s v="Current"/>
    <n v="0"/>
    <n v="0"/>
    <n v="0"/>
    <n v="0"/>
    <n v="0"/>
    <n v="0"/>
    <n v="0"/>
    <n v="0"/>
    <n v="0"/>
    <s v="-"/>
    <s v="-"/>
    <n v="0"/>
    <n v="16"/>
    <s v="5"/>
    <d v="2023-08-31T00:00:00"/>
    <d v="2023-08-31T00:00:00"/>
    <n v="16.266666666666701"/>
    <s v="5"/>
    <d v="2030-11-04T00:00:00"/>
    <s v="SELF-ASSESSMENT METHOD"/>
    <n v="8400000"/>
    <m/>
    <d v="2023-08-28T00:00:00"/>
    <n v="6247128"/>
    <s v="Formulaic Engineers PVt. Ltd."/>
    <s v="Property bearing Southern Part of plot no. 1, khasra no. 700, Situated dar abadi, madho vihar colony, saharanpur, wake dara milkana berun, pargana tehsil &amp; district - saharanpur"/>
    <n v="450"/>
    <n v="3500"/>
    <n v="358"/>
    <n v="1100"/>
    <n v="23"/>
    <n v="37"/>
    <n v="1968800"/>
    <n v="1968800"/>
    <n v="1771920"/>
    <n v="1575040"/>
    <s v="15200 / Sq. M."/>
    <x v="0"/>
    <n v="0.56013967899227957"/>
    <x v="0"/>
    <s v="SAHARANPUR"/>
    <s v="UTTAR PRADESH"/>
    <n v="247001"/>
    <n v="0"/>
    <s v="BUSINESS USE"/>
    <s v="RESIDENTIAL row HOUSE"/>
    <s v="COMMERCIAL SHOP"/>
    <s v="ACH HSBC"/>
    <s v="NACH"/>
    <s v="PSL"/>
    <s v="UDYAM-UP-64-0037799"/>
    <s v="PSL : Micro Enterprises"/>
    <s v="20070903679801"/>
    <n v="200280621956"/>
    <n v="0"/>
    <n v="0"/>
    <n v="0"/>
    <n v="0"/>
    <n v="0"/>
    <n v="0"/>
    <n v="0"/>
    <n v="0"/>
    <n v="400073667339"/>
    <n v="0"/>
    <n v="0"/>
    <n v="0"/>
    <n v="0"/>
    <n v="0"/>
    <n v="0"/>
    <n v="0"/>
    <n v="0"/>
    <n v="200075107755"/>
    <n v="0"/>
    <n v="0"/>
    <n v="0"/>
    <n v="0"/>
    <n v="0"/>
    <n v="0"/>
    <n v="0"/>
    <n v="0"/>
  </r>
  <r>
    <n v="11"/>
    <d v="2024-12-01T00:00:00"/>
    <x v="10"/>
    <x v="10"/>
    <s v="APPROVED"/>
    <s v="Cersai Charge created"/>
    <d v="2023-01-31T00:00:00"/>
    <n v="23.3333333333333"/>
    <s v="5"/>
    <n v="731230"/>
    <s v="5-50"/>
    <s v="F_5704647"/>
    <n v="703084"/>
    <s v="5L"/>
    <n v="-1"/>
    <s v="MORTGAGE"/>
    <n v="23"/>
    <s v="INDIVIDUAL"/>
    <n v="14.4"/>
    <s v="9.25"/>
    <n v="14"/>
    <n v="181"/>
    <s v="181"/>
    <s v="RAHUL KUMAR"/>
    <s v="SELFEMPLOYED"/>
    <s v="Yes"/>
    <s v="OTHERS"/>
    <s v="FLOATING"/>
    <s v="N"/>
    <n v="807230429"/>
    <s v="UTTAR PRADESH"/>
    <s v="TIER 4"/>
    <n v="169"/>
    <s v="13-175"/>
    <n v="192"/>
    <s v="INDIVIDUAL"/>
    <n v="731230"/>
    <s v="Proxy-Fully Construc"/>
    <s v="SAM"/>
    <n v="61.427251300000002"/>
    <s v="65"/>
    <n v="0"/>
    <n v="9739"/>
    <d v="2023-02-04T00:00:00"/>
    <n v="180"/>
    <s v="2687_UTTAR PRADESH_SAHARANPUR_MICRO &amp; SMALL LAP"/>
    <s v="Current"/>
    <n v="0"/>
    <n v="0"/>
    <n v="0"/>
    <n v="0"/>
    <n v="0"/>
    <n v="0"/>
    <n v="0"/>
    <n v="0"/>
    <n v="0"/>
    <s v="-"/>
    <s v="-"/>
    <n v="0"/>
    <n v="23"/>
    <s v="5"/>
    <d v="2023-01-31T00:00:00"/>
    <d v="2023-01-31T00:00:00"/>
    <n v="23.3333333333333"/>
    <s v="5"/>
    <d v="2039-01-04T00:00:00"/>
    <s v="SELF-ASSESSMENT METHOD"/>
    <n v="1134000"/>
    <m/>
    <d v="2023-01-20T00:00:00"/>
    <n v="5704647"/>
    <s v="Formulaic Engineers PVt. Ltd."/>
    <s v="Private Plot No. 7 &amp; 8, Khasra No. 43/2, situated at wake chak hareti, pargana tehsil and sitrict saharanpur dar abadi pushpanjali vihar colony saharanpur, uttar pradesh"/>
    <n v="252"/>
    <n v="2200"/>
    <n v="424"/>
    <n v="1500"/>
    <n v="3"/>
    <n v="57"/>
    <n v="1190400"/>
    <n v="1190400"/>
    <n v="1071360"/>
    <n v="952320"/>
    <s v="6200 / Sq. M."/>
    <x v="0"/>
    <n v="0.6142725134408602"/>
    <x v="0"/>
    <s v="SAHARANPUR"/>
    <s v="UTTAR PRADESH"/>
    <n v="247001"/>
    <n v="0"/>
    <s v="BUSINESS USE"/>
    <s v="RESIDENTIAL row HOUSE"/>
    <s v="RESIDENTIAL ROW HOUSE"/>
    <s v="HDFC ENACH"/>
    <s v="NACH"/>
    <s v="PSL"/>
    <s v="UDYAM-UP-64-0026170"/>
    <s v="PSL : Micro Enterprises"/>
    <s v="40077118564707"/>
    <n v="200259575280"/>
    <n v="0"/>
    <n v="0"/>
    <n v="0"/>
    <n v="0"/>
    <n v="0"/>
    <n v="0"/>
    <n v="0"/>
    <n v="0"/>
    <n v="400068035647"/>
    <n v="0"/>
    <n v="0"/>
    <n v="0"/>
    <n v="0"/>
    <n v="0"/>
    <n v="0"/>
    <n v="0"/>
    <n v="0"/>
    <n v="200069120545"/>
    <n v="0"/>
    <n v="0"/>
    <n v="0"/>
    <n v="0"/>
    <n v="0"/>
    <n v="0"/>
    <n v="0"/>
    <n v="0"/>
  </r>
  <r>
    <n v="12"/>
    <d v="2024-12-01T00:00:00"/>
    <x v="11"/>
    <x v="11"/>
    <s v="APPROVED"/>
    <s v="Cersai Charge Created - NON BT"/>
    <d v="2024-06-26T00:00:00"/>
    <n v="6.2666666666666702"/>
    <s v="5"/>
    <n v="960014"/>
    <s v="5-50"/>
    <s v="F_7353569"/>
    <n v="951499"/>
    <s v="5L"/>
    <n v="755"/>
    <s v="MORTGAGE"/>
    <n v="6"/>
    <s v="INDIVIDUAL"/>
    <n v="13.5"/>
    <s v="9.25"/>
    <n v="13.5"/>
    <n v="181"/>
    <s v="181"/>
    <s v="SURJIT SINGH"/>
    <s v="SELFEMPLOYED"/>
    <s v="Yes"/>
    <s v="FURNITURE"/>
    <s v="FLOATING"/>
    <s v="N"/>
    <n v="854804474077"/>
    <s v="PUNJAB"/>
    <s v="TIER 3"/>
    <n v="175"/>
    <s v="13-175"/>
    <n v="181"/>
    <s v="INDIVIDUAL"/>
    <n v="960014"/>
    <s v="Proxy-Fully Construc"/>
    <s v="SAM"/>
    <n v="42.560886699999998"/>
    <s v="65"/>
    <n v="0"/>
    <n v="12465"/>
    <d v="2024-07-04T00:00:00"/>
    <n v="180"/>
    <s v="2680_PUNJAB_AMRITSAR_MICRO &amp; SMALL LAP"/>
    <s v="Current"/>
    <n v="0"/>
    <n v="0"/>
    <n v="0"/>
    <n v="0"/>
    <n v="0"/>
    <n v="0"/>
    <n v="0"/>
    <n v="0"/>
    <n v="0"/>
    <s v="-"/>
    <s v="-"/>
    <n v="0"/>
    <n v="6"/>
    <s v="5"/>
    <d v="2024-06-20T00:00:00"/>
    <d v="2024-06-20T00:00:00"/>
    <n v="6.4666666666666703"/>
    <s v="5"/>
    <d v="2039-07-04T00:00:00"/>
    <s v="SELF-ASSESSMENT METHOD"/>
    <n v="387000"/>
    <m/>
    <d v="2024-04-25T00:00:00"/>
    <n v="7147594"/>
    <s v="Formulaic Engineers PVt. Ltd."/>
    <s v="Khata / Khatoni No. 346 / 491, 331 / 476, Khasra No. 48/18/28/2, 48//18/22 Min, Wakia Rakba Village - Fatahpur, Tehsil Amritsar"/>
    <n v="1125"/>
    <n v="1150"/>
    <n v="1012.5"/>
    <n v="950"/>
    <n v="3"/>
    <n v="57"/>
    <n v="2255625"/>
    <n v="2255625"/>
    <n v="2030063"/>
    <n v="1804500"/>
    <s v="-"/>
    <x v="0"/>
    <n v="0.4256088667220837"/>
    <x v="0"/>
    <s v="AMRITSAR"/>
    <s v="PUNJAB"/>
    <n v="143001"/>
    <n v="0"/>
    <s v="ULAP - GENERAL BUSINESS PURPOSE"/>
    <s v="RESIDENTIAL row HOUSE"/>
    <s v="RESIDENTIAL ROW HOUSE"/>
    <s v="HDFC ENACH"/>
    <s v="NACH"/>
    <s v="PSL"/>
    <s v="UDYAM-PB-01-0077458"/>
    <s v="PSL : Micro Enterprises"/>
    <s v="30091555914489"/>
    <n v="200311473512"/>
    <n v="0"/>
    <n v="0"/>
    <n v="0"/>
    <n v="0"/>
    <n v="0"/>
    <n v="0"/>
    <n v="0"/>
    <n v="0"/>
    <n v="400081336277"/>
    <n v="0"/>
    <n v="0"/>
    <n v="0"/>
    <n v="0"/>
    <n v="0"/>
    <n v="0"/>
    <n v="0"/>
    <n v="0"/>
    <n v="200083094657"/>
    <n v="0"/>
    <n v="0"/>
    <n v="0"/>
    <n v="0"/>
    <n v="0"/>
    <n v="0"/>
    <n v="0"/>
    <n v="0"/>
  </r>
  <r>
    <n v="13"/>
    <d v="2024-12-01T00:00:00"/>
    <x v="12"/>
    <x v="12"/>
    <s v="APPROVED"/>
    <s v="Cersai Charge Created - NON BT"/>
    <d v="2024-05-04T00:00:00"/>
    <n v="8.0333333333333297"/>
    <s v="5"/>
    <n v="892861"/>
    <s v="5-50"/>
    <s v="F_7184586"/>
    <n v="882917"/>
    <s v="5L"/>
    <n v="655"/>
    <s v="MORTGAGE"/>
    <n v="8"/>
    <s v="INDIVIDUAL"/>
    <n v="14.75"/>
    <s v="9.25"/>
    <n v="14.75"/>
    <n v="181"/>
    <s v="181"/>
    <s v="MAHENDRA SINGH"/>
    <s v="SELFEMPLOYED"/>
    <s v="Yes"/>
    <s v="SERVICE INDUSTRY"/>
    <s v="FLOATING"/>
    <s v="N"/>
    <n v="854804171424"/>
    <s v="MADHYA PRADESH"/>
    <s v="TIER 1"/>
    <n v="173"/>
    <s v="13-175"/>
    <n v="181"/>
    <s v="INDIVIDUAL"/>
    <n v="892861"/>
    <s v="Proxy-Fully Construc"/>
    <s v="SAM"/>
    <n v="50.875270700000002"/>
    <s v="65"/>
    <n v="0"/>
    <n v="12344"/>
    <d v="2024-05-04T00:00:00"/>
    <n v="180"/>
    <s v="2676_MADHYA PRADESH_MANSOUR_MICRO &amp; SMALL LAP"/>
    <s v="Current"/>
    <n v="0"/>
    <n v="0"/>
    <n v="0"/>
    <n v="0"/>
    <n v="0"/>
    <n v="0"/>
    <n v="0"/>
    <n v="0"/>
    <n v="0"/>
    <s v="-"/>
    <s v="-"/>
    <n v="0"/>
    <n v="8"/>
    <s v="5"/>
    <d v="2024-04-30T00:00:00"/>
    <d v="2024-04-30T00:00:00"/>
    <n v="8.1666666666666696"/>
    <s v="5"/>
    <d v="2039-05-04T00:00:00"/>
    <s v="SELF-ASSESSMENT METHOD"/>
    <n v="0"/>
    <n v="2"/>
    <d v="2024-03-31T00:00:00"/>
    <s v="KT/SMFG/Mar-003.2022"/>
    <s v="KaiTech Consultant"/>
    <s v="LSN 149/Min - 1/ Min - 2/ Village - Khajuri Nag, Tehsil - Sitamau, District - Mandsaur"/>
    <n v="1050"/>
    <n v="1000"/>
    <n v="450"/>
    <n v="1000"/>
    <n v="3"/>
    <n v="57"/>
    <n v="1500000"/>
    <n v="1755000"/>
    <n v="1350000"/>
    <n v="1200000"/>
    <s v="55/-"/>
    <x v="0"/>
    <n v="0.59524066666666664"/>
    <x v="0"/>
    <s v="MANDSAUR"/>
    <s v="MADHYA PRADESH"/>
    <n v="458389"/>
    <n v="0"/>
    <s v="BUSINESS USE"/>
    <s v="COMMERCIAL SHOP"/>
    <s v="COMMERCIAL SHOP"/>
    <s v="ACH HSBC"/>
    <s v="NACH"/>
    <s v="PSL"/>
    <s v="UDYAM-MP-30-0000330"/>
    <s v="PSL : Micro Enterprise"/>
    <s v="60046005247235"/>
    <n v="200305803299"/>
    <n v="0"/>
    <n v="0"/>
    <n v="0"/>
    <n v="0"/>
    <n v="0"/>
    <n v="0"/>
    <n v="0"/>
    <n v="0"/>
    <n v="400079758671"/>
    <n v="0"/>
    <n v="0"/>
    <n v="0"/>
    <n v="0"/>
    <n v="0"/>
    <n v="0"/>
    <n v="0"/>
    <n v="0"/>
    <n v="200081471851"/>
    <n v="0"/>
    <n v="0"/>
    <n v="0"/>
    <n v="0"/>
    <n v="0"/>
    <n v="0"/>
    <n v="0"/>
    <n v="0"/>
  </r>
  <r>
    <n v="14"/>
    <d v="2024-12-01T00:00:00"/>
    <x v="13"/>
    <x v="13"/>
    <s v="APPROVED"/>
    <s v="Cersai Charge Created - BT"/>
    <d v="2024-02-22T00:00:00"/>
    <n v="10.4333333333333"/>
    <s v="5"/>
    <n v="1573291"/>
    <s v="5-50"/>
    <s v="F_6715891"/>
    <n v="1548788"/>
    <s v="5L"/>
    <n v="778"/>
    <s v="MORTGAGE"/>
    <n v="12"/>
    <s v="CORPORATE"/>
    <n v="14"/>
    <s v="9.25"/>
    <n v="14"/>
    <n v="180"/>
    <s v="181"/>
    <s v="DHANOTIYA KIRANA"/>
    <s v="SELFEMPLOYED"/>
    <s v="Yes"/>
    <s v="RURAL SHOP"/>
    <s v="FLOATING"/>
    <s v="N"/>
    <n v="854803216755"/>
    <s v="MADHYA PRADESH"/>
    <s v="TIER 1"/>
    <n v="171"/>
    <s v="13-175"/>
    <n v="183"/>
    <s v="PROPRIETORSHIP"/>
    <n v="1573291"/>
    <s v="Proxy-Fully Construc"/>
    <s v="SAM"/>
    <n v="58.270037000000002"/>
    <s v="65"/>
    <n v="0"/>
    <n v="20953"/>
    <d v="2024-01-04T00:00:00"/>
    <n v="180"/>
    <s v="2676_MADHYA PRADESH_MANSOUR_MICRO &amp; SMALL LAP"/>
    <s v="Current"/>
    <n v="0"/>
    <n v="0"/>
    <n v="0"/>
    <n v="0"/>
    <n v="0"/>
    <n v="0"/>
    <n v="0"/>
    <n v="0"/>
    <n v="0"/>
    <s v="-"/>
    <s v="-"/>
    <n v="0"/>
    <n v="12"/>
    <s v="5"/>
    <d v="2023-12-31T00:00:00"/>
    <d v="2024-02-20T00:00:00"/>
    <n v="10.5"/>
    <s v="5"/>
    <d v="2039-03-04T00:00:00"/>
    <s v="SELF-ASSESSMENT METHOD"/>
    <n v="0"/>
    <m/>
    <d v="2023-10-12T00:00:00"/>
    <s v="GA/OCT/2023"/>
    <s v="Global Architect"/>
    <s v="Part of Survey No. 228, Gram Todi, Gram Panchayat Chandra Pura, Sitamau Fatak Mandsaur, Tehsil &amp; District - Mandsaur (M. P.)"/>
    <n v="900"/>
    <n v="2500"/>
    <n v="900"/>
    <n v="500"/>
    <n v="35"/>
    <n v="15"/>
    <n v="2700000"/>
    <n v="2700000"/>
    <n v="2430000"/>
    <n v="2160000"/>
    <s v="325 / Sq. Ft."/>
    <x v="0"/>
    <n v="0.58270037037037037"/>
    <x v="0"/>
    <s v="MANDASUR"/>
    <s v="MADHYA PRADESH"/>
    <n v="458001"/>
    <n v="0"/>
    <s v="BUSINESS USE"/>
    <s v="COMMERCIAL SHOP"/>
    <s v="COMMERCIAL SHOP"/>
    <s v="HDFC ENACH"/>
    <s v="NACH"/>
    <s v="PSL"/>
    <s v="UDYAM-MP-30-0004106"/>
    <s v="PSL: Micro Enterprises"/>
    <s v="80032463562308"/>
    <n v="200297765999"/>
    <n v="0"/>
    <n v="0"/>
    <n v="0"/>
    <n v="0"/>
    <n v="0"/>
    <n v="0"/>
    <n v="0"/>
    <n v="0"/>
    <n v="400077807869"/>
    <n v="0"/>
    <n v="0"/>
    <n v="0"/>
    <n v="0"/>
    <n v="0"/>
    <n v="0"/>
    <n v="0"/>
    <n v="0"/>
    <n v="200079442349"/>
    <n v="0"/>
    <n v="0"/>
    <n v="0"/>
    <n v="0"/>
    <n v="0"/>
    <n v="0"/>
    <n v="0"/>
    <n v="0"/>
  </r>
  <r>
    <n v="15"/>
    <d v="2024-12-01T00:00:00"/>
    <x v="14"/>
    <x v="14"/>
    <s v="APPROVED"/>
    <s v="Cersai Charge created"/>
    <d v="2023-01-31T00:00:00"/>
    <n v="23.3333333333333"/>
    <s v="5"/>
    <n v="3553817"/>
    <s v="5-50"/>
    <s v="F_5721629"/>
    <n v="3403600"/>
    <s v="5L"/>
    <n v="714"/>
    <s v="MORTGAGE"/>
    <n v="23"/>
    <s v="CORPORATE"/>
    <n v="13.4"/>
    <s v="9.25"/>
    <n v="13"/>
    <n v="181"/>
    <s v="181"/>
    <s v="SAWANLIYA TRADERS"/>
    <s v="SELFEMPLOYED"/>
    <s v="Yes"/>
    <s v="FMCG"/>
    <s v="FLOATING"/>
    <s v="N"/>
    <n v="801998481"/>
    <s v="MADHYA PRADESH"/>
    <s v="TIER 4"/>
    <n v="169"/>
    <s v="13-175"/>
    <n v="192"/>
    <s v="PROPRIETORSHIP"/>
    <n v="3553817"/>
    <s v="Proxy-Fully Construc"/>
    <s v="LIP"/>
    <n v="53.1157726"/>
    <s v="65"/>
    <n v="0"/>
    <n v="44965"/>
    <d v="2023-02-04T00:00:00"/>
    <n v="180"/>
    <s v="2676_MADHYA PRADESH_MANSOUR_MICRO &amp; SMALL LAP"/>
    <s v="Current"/>
    <n v="0"/>
    <n v="0"/>
    <n v="0"/>
    <n v="0"/>
    <n v="0"/>
    <n v="0"/>
    <n v="0"/>
    <n v="0"/>
    <n v="0"/>
    <s v="-"/>
    <s v="-"/>
    <n v="0"/>
    <n v="23"/>
    <s v="5"/>
    <d v="2023-01-31T00:00:00"/>
    <d v="2023-01-31T00:00:00"/>
    <n v="23.3333333333333"/>
    <s v="5"/>
    <d v="2039-01-04T00:00:00"/>
    <s v="LIQUID INCOME PROGRAM (LIP)"/>
    <n v="0"/>
    <m/>
    <d v="2023-01-24T00:00:00"/>
    <s v="KT/Fullerton/Jan-004/2023"/>
    <s v="KaiTech Consultant"/>
    <s v="PHN 67, WN 08, HN 219, Ratanpipliya, Tehsil Malhargarh, Dist - Mandsaur"/>
    <n v="2270"/>
    <n v="570"/>
    <n v="2270"/>
    <n v="900"/>
    <n v="10"/>
    <n v="50"/>
    <n v="3336900"/>
    <n v="3353800"/>
    <n v="3003210"/>
    <n v="2669520"/>
    <s v="55 / Sq. Ft."/>
    <x v="0"/>
    <n v="1.0650055440678474"/>
    <x v="0"/>
    <s v="MANDSAUR"/>
    <s v="MADHYA PRADESH"/>
    <n v="458556"/>
    <n v="0"/>
    <s v="BUSINESS USE"/>
    <s v="GODOWN"/>
    <s v="RESIDENTIAL ROW HOUSE"/>
    <s v="ACH HSBC"/>
    <s v="NACH"/>
    <s v="PSL"/>
    <s v="UDYAM-MP-30-0018197"/>
    <s v="PSL : Micro Enterprises"/>
    <n v="80084765489438"/>
    <n v="200259582668"/>
    <n v="200259582868"/>
    <n v="0"/>
    <n v="0"/>
    <n v="0"/>
    <n v="0"/>
    <n v="0"/>
    <n v="0"/>
    <n v="0"/>
    <n v="0"/>
    <n v="0"/>
    <n v="0"/>
    <n v="0"/>
    <n v="0"/>
    <n v="0"/>
    <n v="0"/>
    <n v="0"/>
    <n v="0"/>
    <n v="0"/>
    <n v="0"/>
    <n v="0"/>
    <n v="0"/>
    <n v="0"/>
    <n v="0"/>
    <n v="0"/>
    <n v="0"/>
    <n v="0"/>
  </r>
  <r>
    <n v="16"/>
    <d v="2024-12-01T00:00:00"/>
    <x v="14"/>
    <x v="15"/>
    <m/>
    <m/>
    <m/>
    <m/>
    <m/>
    <n v="3553817"/>
    <m/>
    <m/>
    <m/>
    <m/>
    <m/>
    <m/>
    <m/>
    <m/>
    <m/>
    <m/>
    <m/>
    <m/>
    <m/>
    <m/>
    <m/>
    <m/>
    <m/>
    <m/>
    <m/>
    <m/>
    <m/>
    <m/>
    <m/>
    <m/>
    <m/>
    <m/>
    <m/>
    <m/>
    <m/>
    <m/>
    <m/>
    <m/>
    <m/>
    <m/>
    <m/>
    <m/>
    <m/>
    <m/>
    <m/>
    <m/>
    <m/>
    <m/>
    <m/>
    <m/>
    <m/>
    <m/>
    <m/>
    <m/>
    <m/>
    <m/>
    <m/>
    <m/>
    <m/>
    <m/>
    <m/>
    <m/>
    <m/>
    <m/>
    <m/>
    <d v="2023-01-24T00:00:00"/>
    <s v="KT/Fullerton/Jan-003/2023"/>
    <s v="KaiTech Consultant"/>
    <s v="PHN 01, PLOT NO. A8/2, BHAGWATI TOWNSHIP, VILLAGE NAHARGARH, TEHSIL SITAMAU, DIST - MANDSAUR"/>
    <n v="409"/>
    <n v="6200"/>
    <n v="818"/>
    <n v="1000"/>
    <n v="2"/>
    <n v="58"/>
    <n v="3353800"/>
    <m/>
    <n v="3018420"/>
    <n v="2683040"/>
    <s v="408 / Sq. Ft."/>
    <x v="0"/>
    <n v="1.0596389170493172"/>
    <x v="0"/>
    <m/>
    <m/>
    <m/>
    <m/>
    <m/>
    <m/>
    <m/>
    <m/>
    <m/>
    <m/>
    <m/>
    <m/>
    <m/>
    <m/>
    <m/>
    <m/>
    <m/>
    <m/>
    <m/>
    <m/>
    <m/>
    <m/>
    <m/>
    <m/>
    <m/>
    <m/>
    <m/>
    <m/>
    <m/>
    <m/>
    <m/>
    <m/>
    <m/>
    <m/>
    <m/>
    <m/>
    <m/>
    <m/>
    <m/>
    <m/>
  </r>
  <r>
    <n v="17"/>
    <d v="2024-12-01T00:00:00"/>
    <x v="15"/>
    <x v="16"/>
    <s v="APPROVED"/>
    <s v="Cersai Charge Created - BT"/>
    <d v="2024-03-19T00:00:00"/>
    <n v="9.56666666666667"/>
    <s v="5"/>
    <n v="5803861"/>
    <s v="5-50"/>
    <s v="F_6863721"/>
    <n v="5711946"/>
    <s v="5L"/>
    <n v="761"/>
    <s v="MORTGAGE"/>
    <n v="10"/>
    <s v="CORPORATE"/>
    <n v="12.5"/>
    <s v="9.25"/>
    <n v="12.5"/>
    <n v="180"/>
    <s v="181"/>
    <s v="CEMENTEC INFRA"/>
    <s v="SELFEMPLOYED"/>
    <s v="Yes"/>
    <s v="CONSTRUCTION REAL ESTATE AND INDUSTRIAL"/>
    <s v="FLOATING"/>
    <s v="N"/>
    <n v="9558410"/>
    <s v="MADHYA PRADESH"/>
    <s v="TIER 3"/>
    <n v="172"/>
    <s v="13-175"/>
    <n v="182"/>
    <s v="PROPRIETORSHIP"/>
    <n v="5803861"/>
    <s v="Proxy-Fully Construc"/>
    <s v="BKP"/>
    <n v="64.187801399999998"/>
    <s v="65"/>
    <n v="0"/>
    <n v="71534"/>
    <d v="2024-03-04T00:00:00"/>
    <n v="180"/>
    <s v="2675_MADHYA PRADESH_JABALPUR_MICRO &amp; SMALL LAP"/>
    <s v="Current"/>
    <n v="0"/>
    <n v="0"/>
    <n v="0"/>
    <n v="0"/>
    <n v="0"/>
    <n v="0"/>
    <n v="0"/>
    <n v="0"/>
    <n v="0"/>
    <s v="-"/>
    <s v="-"/>
    <n v="0"/>
    <n v="10"/>
    <s v="5"/>
    <d v="2024-02-20T00:00:00"/>
    <d v="2024-03-14T00:00:00"/>
    <n v="9.7333333333333307"/>
    <s v="5"/>
    <d v="2039-04-04T00:00:00"/>
    <s v="BKP - BANKING PRODUCT"/>
    <n v="0"/>
    <n v="2"/>
    <d v="2024-01-22T00:00:00"/>
    <s v="KT/Fullerton/Jan-002/2022"/>
    <s v="RTC Businesss Consulting Pvt Ltd"/>
    <s v="property is semiconstructed Resi cum commercial house on plot no. 05, on part of khasra no. 11/5, 12/5, PH NO. 23 / 76, situated at mouza nandana ward no. 72, tehsil Jabalpur (New Aadhartal) district - Jabalpur"/>
    <n v="2200"/>
    <n v="2000"/>
    <n v="3300"/>
    <n v="1400"/>
    <n v="4"/>
    <n v="46"/>
    <n v="9020000"/>
    <n v="9042000"/>
    <n v="8118000"/>
    <n v="7216000"/>
    <s v="520/ Sq. Ft."/>
    <x v="3"/>
    <m/>
    <x v="0"/>
    <s v="JABALPUR"/>
    <s v="MADHYA PRADESH"/>
    <n v="482002"/>
    <n v="0"/>
    <s v="ULAP - BALANCE TRANSFER FOR BUSINESS PURPOSE"/>
    <s v="SELF-OCCUPIED COMMERCIAL PROPERTY- WITHIN CITY LIMIT"/>
    <s v="SELF-OCCUPIED COMMERCIAL PROPERTY- WITHIN CITY LIMIT"/>
    <s v="ACH HSBC"/>
    <s v="NACH"/>
    <s v="PSL"/>
    <s v="UDYAM-MP-24-0018158"/>
    <s v="PSL : Micro Enterprise"/>
    <s v="90016557591187"/>
    <n v="200301090365"/>
    <n v="0"/>
    <n v="0"/>
    <n v="0"/>
    <n v="0"/>
    <n v="0"/>
    <n v="0"/>
    <n v="0"/>
    <n v="0"/>
    <n v="400078645962"/>
    <n v="0"/>
    <n v="0"/>
    <n v="0"/>
    <n v="0"/>
    <n v="0"/>
    <n v="0"/>
    <n v="0"/>
    <n v="0"/>
    <n v="200080311504"/>
    <n v="0"/>
    <n v="0"/>
    <n v="0"/>
    <n v="0"/>
    <n v="0"/>
    <n v="0"/>
    <n v="0"/>
    <n v="0"/>
  </r>
  <r>
    <n v="18"/>
    <d v="2024-12-01T00:00:00"/>
    <x v="16"/>
    <x v="17"/>
    <s v="APPROVED"/>
    <s v="Cersai Charge Created - NON BT"/>
    <d v="2023-11-08T00:00:00"/>
    <n v="13.966666666666701"/>
    <s v="5"/>
    <n v="3045466"/>
    <s v="5-50"/>
    <s v="F_6448752"/>
    <n v="2763145"/>
    <s v="5L"/>
    <n v="-1"/>
    <s v="MORTGAGE"/>
    <n v="14"/>
    <s v="CORPORATE"/>
    <n v="15.4"/>
    <s v="9.25"/>
    <n v="15"/>
    <n v="85"/>
    <s v="181"/>
    <s v="KRISHNA FURNITURE AND ELECTRONICS"/>
    <s v="SELFEMPLOYED"/>
    <s v="Yes"/>
    <s v="WOOD AND WOOD PRODUCTS"/>
    <s v="FLOATING"/>
    <s v="N"/>
    <n v="854802052325"/>
    <s v="MADHYA PRADESH"/>
    <s v="TIER 3"/>
    <n v="73"/>
    <s v="13-175"/>
    <n v="87"/>
    <s v="PROPRIETORSHIP"/>
    <n v="3045466"/>
    <s v="Proxy-Fully Construc"/>
    <s v="SAM"/>
    <n v="50.255214500000001"/>
    <s v="65"/>
    <n v="0"/>
    <n v="58768"/>
    <d v="2023-11-04T00:00:00"/>
    <n v="84"/>
    <s v="2675_MADHYA PRADESH_JABALPUR_MICRO &amp; SMALL LAP"/>
    <s v="Current"/>
    <n v="0"/>
    <n v="0"/>
    <n v="0"/>
    <n v="0"/>
    <n v="0"/>
    <n v="0"/>
    <n v="0"/>
    <n v="0"/>
    <n v="0"/>
    <s v="-"/>
    <s v="-"/>
    <n v="0"/>
    <n v="14"/>
    <s v="5"/>
    <d v="2023-10-29T00:00:00"/>
    <d v="2023-10-29T00:00:00"/>
    <n v="14.3"/>
    <s v="5"/>
    <d v="2031-01-04T00:00:00"/>
    <s v="SELF-ASSESSMENT METHOD"/>
    <n v="0"/>
    <m/>
    <d v="2023-10-19T00:00:00"/>
    <s v="NK/FULL/75/23"/>
    <s v="N. K. Engineer's and Associates"/>
    <s v="Land Bearing Mouza Bhitoni NB No. 75, PH NO. 52, KH NO&gt; 32/6, Ward No. 8, Subhash Chnadra Bose Ward, Tehsil Patan, Present Tehsil Shahpura, District  - Jabalpur"/>
    <n v="1200"/>
    <n v="2350"/>
    <n v="2160"/>
    <n v="1500"/>
    <n v="8"/>
    <n v="52"/>
    <n v="6060000"/>
    <n v="6060000"/>
    <n v="5454000"/>
    <n v="4848000"/>
    <s v="2200 / Sq.M."/>
    <x v="4"/>
    <m/>
    <x v="0"/>
    <s v="JABALPUR"/>
    <s v="MADHYA PRADESH"/>
    <n v="482001"/>
    <n v="0"/>
    <s v="BUSINESS USE"/>
    <s v="RESIDENTIAL row HOUSE"/>
    <s v="RESIDENTIAL ROW HOUSE"/>
    <s v="HDFC ENACH"/>
    <s v="NACH"/>
    <s v="PSL"/>
    <s v="UDYAM-MP-24-0040098"/>
    <s v="PSL : Micro Enterprises"/>
    <s v="90092937384054"/>
    <n v="200286232054"/>
    <n v="0"/>
    <n v="0"/>
    <n v="0"/>
    <n v="0"/>
    <n v="0"/>
    <n v="0"/>
    <n v="0"/>
    <n v="0"/>
    <n v="400075018311"/>
    <n v="0"/>
    <n v="0"/>
    <n v="0"/>
    <n v="0"/>
    <n v="0"/>
    <n v="0"/>
    <n v="0"/>
    <n v="0"/>
    <n v="200076528723"/>
    <n v="0"/>
    <n v="0"/>
    <n v="0"/>
    <n v="0"/>
    <n v="0"/>
    <n v="0"/>
    <n v="0"/>
    <n v="0"/>
  </r>
  <r>
    <n v="19"/>
    <d v="2024-12-01T00:00:00"/>
    <x v="17"/>
    <x v="18"/>
    <s v="APPROVED"/>
    <s v="Cersai Charge Created - BT"/>
    <d v="2024-04-08T00:00:00"/>
    <n v="8.9"/>
    <s v="5"/>
    <n v="7375000"/>
    <s v="5-50"/>
    <s v="F_7015979"/>
    <n v="7252683"/>
    <s v="5L"/>
    <n v="803"/>
    <s v="MORTGAGE"/>
    <n v="9"/>
    <s v="CORPORATE"/>
    <n v="12"/>
    <s v="9.25"/>
    <n v="12"/>
    <n v="180"/>
    <s v="181"/>
    <s v="MAHARANA DHABA"/>
    <s v="SELFEMPLOYED"/>
    <s v="Yes"/>
    <s v="HOTEL"/>
    <s v="FLOATING"/>
    <s v="N"/>
    <n v="854803413823"/>
    <s v="MADHYA PRADESH"/>
    <s v="TIER 1"/>
    <n v="172"/>
    <s v="13-175"/>
    <n v="181"/>
    <s v="PROPRIETORSHIP"/>
    <n v="7375000"/>
    <s v="Proxy-Fully Construc"/>
    <s v="LIP"/>
    <n v="62.956702900000003"/>
    <s v="65"/>
    <n v="0"/>
    <n v="88512"/>
    <d v="2024-04-04T00:00:00"/>
    <n v="180"/>
    <s v="2674_MADHYA PRADESH_CHINDWARA_MICRO &amp; SMALL LAP"/>
    <s v="Current"/>
    <n v="0"/>
    <n v="0"/>
    <n v="0"/>
    <n v="0"/>
    <n v="0"/>
    <n v="0"/>
    <n v="0"/>
    <n v="0"/>
    <n v="0"/>
    <s v="-"/>
    <s v="-"/>
    <n v="0"/>
    <n v="9"/>
    <s v="5"/>
    <d v="2024-03-21T00:00:00"/>
    <d v="2024-03-21T00:00:00"/>
    <n v="9.5"/>
    <s v="5"/>
    <d v="2039-04-04T00:00:00"/>
    <s v="LIP - LIQUID INCOME PROGRAM"/>
    <n v="30000000"/>
    <n v="2"/>
    <d v="2024-01-25T00:00:00"/>
    <s v="KT/Fullerton/Jan-002/2024"/>
    <s v="KaiTech Consultant"/>
    <s v="Mouza - Gram Dogar Chikli, N. B. Donger Parasiya, Ward No. 2, B. N. 225, P. H. No. 13, Khasra No. 116/1, 117/1 and 117/22, RNM Parasiya Tehsil, Parasiya, Distt - Chhindwara"/>
    <n v="3240"/>
    <n v="2600"/>
    <n v="2742"/>
    <n v="1200"/>
    <n v="16"/>
    <n v="34"/>
    <n v="11714400"/>
    <n v="11714400"/>
    <n v="10542960"/>
    <n v="9371520"/>
    <s v="1561/ Sq. Ft."/>
    <x v="5"/>
    <m/>
    <x v="0"/>
    <s v="CHHINDWARA"/>
    <s v="MADHYA PRADESH"/>
    <n v="480449"/>
    <n v="0"/>
    <s v="ULAP - BALANCE TRANSFER FOR BUSINESS PURPOSE"/>
    <s v="SELF-OCCUPIED COMMERCIAL PROPERTY- WITHIN CITY LIMIT"/>
    <s v="SELF-OCCUPIED COMMERCIAL PROPERTY- WITHIN CITY LIMIT"/>
    <s v="HDFC ENACH"/>
    <s v="NACH"/>
    <s v="PSL"/>
    <s v="UDYAM-MP-13-0017400"/>
    <s v="PSL : Micro Enterprise"/>
    <s v="80045606303793"/>
    <n v="200303499769"/>
    <n v="0"/>
    <n v="0"/>
    <n v="0"/>
    <n v="0"/>
    <n v="0"/>
    <n v="0"/>
    <n v="0"/>
    <n v="0"/>
    <n v="400079205005"/>
    <n v="0"/>
    <n v="0"/>
    <n v="0"/>
    <n v="0"/>
    <n v="0"/>
    <n v="0"/>
    <n v="0"/>
    <n v="0"/>
    <n v="200080896118"/>
    <n v="0"/>
    <n v="0"/>
    <n v="0"/>
    <n v="0"/>
    <n v="0"/>
    <n v="0"/>
    <n v="0"/>
    <n v="0"/>
  </r>
  <r>
    <n v="20"/>
    <d v="2024-12-01T00:00:00"/>
    <x v="18"/>
    <x v="19"/>
    <s v="APPROVED"/>
    <s v="Cersai Charge Created - NON BT"/>
    <d v="2024-08-01T00:00:00"/>
    <n v="5.06666666666667"/>
    <s v="5"/>
    <n v="2669387"/>
    <s v="5-50"/>
    <s v="F_7526060"/>
    <n v="2626195"/>
    <s v="5L"/>
    <n v="-1"/>
    <s v="MORTGAGE"/>
    <n v="5"/>
    <s v="INDIVIDUAL"/>
    <n v="13.5"/>
    <s v="9.25"/>
    <n v="13.5"/>
    <n v="121"/>
    <s v="181"/>
    <s v="GEETHA M"/>
    <s v="SELFEMPLOYED"/>
    <s v="Yes"/>
    <s v="ELECTRICAL EQUIPMENT AND COMPONENTS"/>
    <s v="FLOATING"/>
    <s v="N"/>
    <n v="854804741928"/>
    <s v="KARNATAKA"/>
    <s v="TIER 4"/>
    <n v="116"/>
    <s v="13-175"/>
    <n v="121"/>
    <s v="INDIVIDUAL"/>
    <n v="2669387"/>
    <s v="Proxy-Fully Construc"/>
    <s v="SAM"/>
    <n v="32.3287756"/>
    <s v="65"/>
    <n v="0"/>
    <n v="40648"/>
    <d v="2024-08-04T00:00:00"/>
    <n v="120"/>
    <s v="2673_KARNATAKA_TUMKUR_MICRO &amp; SMALL LAP"/>
    <s v="Current"/>
    <n v="0"/>
    <n v="0"/>
    <n v="0"/>
    <n v="0"/>
    <n v="0"/>
    <n v="0"/>
    <n v="0"/>
    <n v="0"/>
    <n v="0"/>
    <s v="-"/>
    <s v="-"/>
    <n v="0"/>
    <n v="5"/>
    <s v="5"/>
    <d v="2024-07-27T00:00:00"/>
    <d v="2024-07-27T00:00:00"/>
    <n v="5.2333333333333298"/>
    <s v="5"/>
    <d v="2034-08-04T00:00:00"/>
    <s v="SELF-ASSESSMENT METHOD"/>
    <n v="0"/>
    <m/>
    <s v=" Ma"/>
    <s v="ADRO/2024/JULY/74"/>
    <s v="Adroit Technical Service Pvt. Ltd."/>
    <s v="Property Bearring Site No, 06, Sy. No. 53/2, 53/2A6, Katha No. 1908, Ward  No, 21, Valmiki Nagara, Batavadi Village, Kythsandra Grama Panchayath, Kasaba Hobli, Tumkur taluka, Tumkur District"/>
    <n v="1500"/>
    <n v="4500"/>
    <n v="1370"/>
    <n v="1100"/>
    <n v="26"/>
    <n v="34"/>
    <n v="8257000"/>
    <n v="8257000"/>
    <n v="7431300"/>
    <n v="6605600"/>
    <s v="2322 / Sq. Ft."/>
    <x v="6"/>
    <m/>
    <x v="0"/>
    <s v="TUMKUR"/>
    <s v="KARNATAKA"/>
    <n v="572103"/>
    <n v="0"/>
    <s v="ULAP - DEBT CONSOLIDATION FOR BUSINESS PURPOSE"/>
    <s v="RESIDENTIAL row HOUSE"/>
    <s v="SELF-OCCUPIED RESIDENTIAL PROPERTY- WITHIN CITY LIMIT"/>
    <s v="HDFC ENACH"/>
    <s v="NACH"/>
    <s v="PSL"/>
    <s v="UDYAM-KR-25-0054107"/>
    <s v="PSL : Micro Enterprises"/>
    <s v="40044363727525"/>
    <n v="200315660242"/>
    <n v="0"/>
    <n v="0"/>
    <n v="0"/>
    <n v="0"/>
    <n v="0"/>
    <n v="0"/>
    <n v="0"/>
    <n v="0"/>
    <n v="400082387367"/>
    <n v="0"/>
    <n v="0"/>
    <n v="0"/>
    <n v="0"/>
    <n v="0"/>
    <n v="0"/>
    <n v="0"/>
    <n v="0"/>
    <n v="200084177234"/>
    <n v="0"/>
    <n v="0"/>
    <n v="0"/>
    <n v="0"/>
    <n v="0"/>
    <n v="0"/>
    <n v="0"/>
    <n v="0"/>
  </r>
  <r>
    <n v="21"/>
    <d v="2024-12-01T00:00:00"/>
    <x v="19"/>
    <x v="20"/>
    <s v="APPROVED"/>
    <s v="Cersai Charge Created - NON BT"/>
    <d v="2024-07-27T00:00:00"/>
    <n v="5.2333333333333298"/>
    <s v="5"/>
    <n v="1770296"/>
    <s v="5-50"/>
    <s v="F_7501334"/>
    <n v="1742479"/>
    <s v="5L"/>
    <n v="724"/>
    <s v="MORTGAGE"/>
    <n v="5"/>
    <s v="INDIVIDUAL"/>
    <n v="14"/>
    <s v="9.25"/>
    <n v="14"/>
    <n v="121"/>
    <s v="181"/>
    <s v="D S RAJKUMAR"/>
    <s v="SELFEMPLOYED"/>
    <s v="Yes"/>
    <s v="AGRI OR AGRI ALLIED"/>
    <s v="FLOATING"/>
    <s v="N"/>
    <n v="854804496526"/>
    <s v="KARNATAKA"/>
    <s v="TIER 4"/>
    <n v="116"/>
    <s v="13-175"/>
    <n v="121"/>
    <s v="INDIVIDUAL"/>
    <n v="1770296"/>
    <s v="Proxy-Fully Construc"/>
    <s v="SAM"/>
    <n v="42.074771200000001"/>
    <s v="65"/>
    <n v="0"/>
    <n v="27487"/>
    <d v="2024-08-04T00:00:00"/>
    <n v="120"/>
    <s v="2673_KARNATAKA_TUMKUR_MICRO &amp; SMALL LAP"/>
    <s v="Current"/>
    <n v="0"/>
    <n v="0"/>
    <n v="0"/>
    <n v="0"/>
    <n v="0"/>
    <n v="0"/>
    <n v="0"/>
    <n v="0"/>
    <n v="0"/>
    <s v="-"/>
    <s v="-"/>
    <n v="0"/>
    <n v="5"/>
    <s v="5"/>
    <d v="2024-07-20T00:00:00"/>
    <d v="2024-07-20T00:00:00"/>
    <n v="5.4666666666666703"/>
    <s v="5"/>
    <d v="2034-08-04T00:00:00"/>
    <s v="SELF-ASSESSMENT METHOD"/>
    <n v="0"/>
    <m/>
    <d v="2024-07-04T00:00:00"/>
    <n v="7368257"/>
    <s v="Klarheit Valuers and Engineering Services Pvt Ltd"/>
    <s v="Property Bearing No. 253/407 and 253/408, PID No. 152500201400620058 and 152500201400620057, Neralekere Village, Doddagune Grama Panchayath, Nittur Hobli, Guddi Taluka, Tumkur District"/>
    <n v="4290"/>
    <n v="900"/>
    <n v="693"/>
    <n v="500"/>
    <n v="10"/>
    <n v="20"/>
    <n v="4207500"/>
    <n v="4207500"/>
    <n v="3786750"/>
    <n v="3366000"/>
    <s v="130 / Sq. Ft."/>
    <x v="7"/>
    <m/>
    <x v="0"/>
    <s v="TURUVEKERE"/>
    <s v="KARNATAKA"/>
    <n v="572211"/>
    <n v="0"/>
    <s v="ULAP - GENERAL BUSINESS PURPOSE"/>
    <s v="RESIDENTIAL row HOUSE"/>
    <s v="SELF-OCCUPIED RESIDENTIAL PROPERTY- WITHIN CITY LIMIT"/>
    <s v="HDFC ENACH"/>
    <s v="NACH"/>
    <s v="PSL"/>
    <s v="UDYAM-KR-25-0052062"/>
    <s v="PSL : Micro Enterprises"/>
    <s v="50051204166190"/>
    <n v="200315035351"/>
    <n v="0"/>
    <n v="0"/>
    <n v="0"/>
    <n v="0"/>
    <n v="0"/>
    <n v="0"/>
    <n v="0"/>
    <n v="0"/>
    <n v="400082254228"/>
    <n v="0"/>
    <n v="0"/>
    <n v="0"/>
    <n v="0"/>
    <n v="0"/>
    <n v="0"/>
    <n v="0"/>
    <n v="0"/>
    <n v="200084039912"/>
    <n v="0"/>
    <n v="0"/>
    <n v="0"/>
    <n v="0"/>
    <n v="0"/>
    <n v="0"/>
    <n v="0"/>
    <n v="0"/>
  </r>
  <r>
    <n v="22"/>
    <d v="2024-12-01T00:00:00"/>
    <x v="20"/>
    <x v="21"/>
    <s v="APPROVED"/>
    <s v="Cersai Charge Created - BT"/>
    <d v="2024-07-22T00:00:00"/>
    <n v="5.4"/>
    <s v="5"/>
    <n v="2147814"/>
    <s v="5-50"/>
    <s v="F_7219614"/>
    <n v="2124167"/>
    <s v="5L"/>
    <n v="679"/>
    <s v="MORTGAGE"/>
    <n v="7"/>
    <s v="INDIVIDUAL"/>
    <n v="14"/>
    <s v="9.25"/>
    <n v="14"/>
    <n v="144"/>
    <s v="181"/>
    <s v="H MANJUNATH"/>
    <s v="SELFEMPLOYED"/>
    <s v="Yes"/>
    <s v="CERAMIC TILES AND SANITARY WARE"/>
    <s v="FLOATING"/>
    <s v="N"/>
    <n v="854804217928"/>
    <s v="KARNATAKA"/>
    <s v="TIER 4"/>
    <n v="140"/>
    <s v="13-175"/>
    <n v="147"/>
    <s v="INDIVIDUAL"/>
    <n v="2147814"/>
    <s v="Proxy-Fully Construc"/>
    <s v="BKP"/>
    <n v="61.191282100000002"/>
    <s v="65"/>
    <n v="0"/>
    <n v="30867"/>
    <d v="2024-06-04T00:00:00"/>
    <n v="144"/>
    <s v="2673_KARNATAKA_TUMKUR_MICRO &amp; SMALL LAP"/>
    <s v="Current"/>
    <n v="0"/>
    <n v="0"/>
    <n v="0"/>
    <n v="0"/>
    <n v="0"/>
    <n v="0"/>
    <n v="0"/>
    <n v="0"/>
    <n v="0"/>
    <s v="-"/>
    <s v="-"/>
    <n v="0"/>
    <n v="7"/>
    <s v="5"/>
    <d v="2024-05-25T00:00:00"/>
    <d v="2024-07-13T00:00:00"/>
    <n v="5.7"/>
    <s v="5"/>
    <d v="2036-08-04T00:00:00"/>
    <s v="BKP - BANKING PRODUCT"/>
    <n v="0"/>
    <m/>
    <d v="2024-05-08T00:00:00"/>
    <s v="ADRO/2024/MAY/11"/>
    <s v="H Manjunath"/>
    <s v="Property bearing site no. 9, Municipal No. Katha No. 3000 - 713, Katha No. 3000/A/713/A/1298, PID No. 70731, Ward No. 19, Kothitopu, Belagumba road, Saradadevi nagara, tumkur town, tumkur district"/>
    <n v="600"/>
    <n v="4500"/>
    <n v="450"/>
    <n v="1800"/>
    <n v="14"/>
    <n v="46"/>
    <n v="3510000"/>
    <n v="3510000"/>
    <n v="3159000"/>
    <n v="2808000"/>
    <s v="1765 / Sq. Ft."/>
    <x v="0"/>
    <n v="0.61191282051282048"/>
    <x v="0"/>
    <s v="TUMKUR"/>
    <s v="KARNATAKA"/>
    <n v="572101"/>
    <n v="0"/>
    <s v="ULAP - BALANCE TRANSFER FOR BUSINESS PURPOSE"/>
    <s v="RESIDENTIAL row HOUSE"/>
    <s v="RENTED RESIDENTIAL PROPERTY- WITHIN CITY LIMIT"/>
    <s v="HDFC ENACH"/>
    <s v="NACH"/>
    <s v="PSL"/>
    <s v="UDYAM-KR-25-0011715"/>
    <s v="PSL : Micro Enterprises"/>
    <s v="60014626801449"/>
    <n v="200314411274"/>
    <n v="0"/>
    <n v="0"/>
    <n v="0"/>
    <n v="0"/>
    <n v="0"/>
    <n v="0"/>
    <n v="0"/>
    <n v="0"/>
    <n v="400082095471"/>
    <n v="0"/>
    <n v="0"/>
    <n v="0"/>
    <n v="0"/>
    <n v="0"/>
    <n v="0"/>
    <n v="0"/>
    <n v="0"/>
    <n v="200083876228"/>
    <n v="0"/>
    <n v="0"/>
    <n v="0"/>
    <n v="0"/>
    <n v="0"/>
    <n v="0"/>
    <n v="0"/>
    <n v="0"/>
  </r>
  <r>
    <n v="23"/>
    <d v="2024-12-01T00:00:00"/>
    <x v="21"/>
    <x v="22"/>
    <s v="APPROVED"/>
    <s v="Cersai Charge Created - NON BT"/>
    <d v="2024-03-31T00:00:00"/>
    <n v="9.1666666666666696"/>
    <s v="5"/>
    <n v="2168461"/>
    <s v="5-50"/>
    <s v="F_7012821"/>
    <n v="2138623"/>
    <s v="5L"/>
    <n v="755"/>
    <s v="MORTGAGE"/>
    <n v="9"/>
    <s v="INDIVIDUAL"/>
    <n v="14"/>
    <s v="9.25"/>
    <n v="14"/>
    <n v="181"/>
    <s v="181"/>
    <s v="RUKMISH V R"/>
    <s v="SELFEMPLOYED"/>
    <s v="Yes"/>
    <s v="TRAVEL AGENTS AND TOUR OPERATORS"/>
    <s v="FLOATING"/>
    <s v="N"/>
    <n v="854803806541"/>
    <s v="KARNATAKA"/>
    <s v="TIER 4"/>
    <n v="172"/>
    <s v="13-175"/>
    <n v="181"/>
    <s v="INDIVIDUAL"/>
    <n v="2168461"/>
    <s v="Proxy-Fully Construc"/>
    <s v="BKP"/>
    <n v="18.254882599999998"/>
    <s v="65"/>
    <n v="0"/>
    <n v="28879"/>
    <d v="2024-04-04T00:00:00"/>
    <n v="180"/>
    <s v="2673_KARNATAKA_TUMKUR_MICRO &amp; SMALL LAP"/>
    <s v="Current"/>
    <n v="0"/>
    <n v="0"/>
    <n v="0"/>
    <n v="0"/>
    <n v="0"/>
    <n v="0"/>
    <n v="0"/>
    <n v="0"/>
    <n v="0"/>
    <s v="-"/>
    <s v="-"/>
    <n v="0"/>
    <n v="9"/>
    <s v="5"/>
    <d v="2024-03-27T00:00:00"/>
    <d v="2024-03-27T00:00:00"/>
    <n v="9.3000000000000007"/>
    <s v="5"/>
    <d v="2039-04-04T00:00:00"/>
    <s v="BKP - BANKING PRODUCT"/>
    <n v="0"/>
    <m/>
    <d v="2024-03-13T00:00:00"/>
    <n v="7012821"/>
    <s v="Klarheit Valuers and Engineering Services Pvt Ltd"/>
    <s v="property bearing no. 91, katha no. 2132/5777, pid no. 83391, ward no. 35, batawadi, railway patti south portion, tumakuru district"/>
    <n v="1597.5"/>
    <n v="5000"/>
    <n v="2289"/>
    <n v="1700"/>
    <n v="3"/>
    <n v="57"/>
    <n v="11878800"/>
    <n v="11878800"/>
    <n v="10690920"/>
    <n v="9503040"/>
    <s v="1393 / Sq. Ft."/>
    <x v="8"/>
    <m/>
    <x v="0"/>
    <s v="TUMKUR"/>
    <s v="KARNATAKA"/>
    <n v="572103"/>
    <n v="0"/>
    <s v="BUSINESS USE"/>
    <s v="RESIDENTIAL row HOUSE"/>
    <s v="SELF-OCCUPIED RESIDENTIAL PROPERTY- WITHIN CITY LIMIT"/>
    <s v="HDFC ENACH"/>
    <s v="NACH"/>
    <s v="PSL"/>
    <s v="UDYAM-KR-25-0047438"/>
    <s v="PSL : Micro Enterprise"/>
    <s v="10001730037542"/>
    <n v="200302668692"/>
    <n v="0"/>
    <n v="0"/>
    <n v="0"/>
    <n v="0"/>
    <n v="0"/>
    <n v="0"/>
    <n v="0"/>
    <n v="0"/>
    <n v="400078966378"/>
    <n v="0"/>
    <n v="0"/>
    <n v="0"/>
    <n v="0"/>
    <n v="0"/>
    <n v="0"/>
    <n v="0"/>
    <n v="0"/>
    <n v="200080648451"/>
    <n v="0"/>
    <n v="0"/>
    <n v="0"/>
    <n v="0"/>
    <n v="0"/>
    <n v="0"/>
    <n v="0"/>
    <n v="0"/>
  </r>
  <r>
    <n v="24"/>
    <d v="2024-12-01T00:00:00"/>
    <x v="22"/>
    <x v="23"/>
    <s v="APPROVED"/>
    <s v="Cersai Charge Created - NON BT"/>
    <d v="2024-03-06T00:00:00"/>
    <n v="10"/>
    <s v="5"/>
    <n v="1568633"/>
    <s v="5-50"/>
    <s v="F_6918676"/>
    <n v="1513122"/>
    <s v="5L"/>
    <n v="768"/>
    <s v="MORTGAGE"/>
    <n v="10"/>
    <s v="CORPORATE"/>
    <n v="14.5"/>
    <s v="9.25"/>
    <n v="14.5"/>
    <n v="121"/>
    <s v="181"/>
    <s v="SUMUKHI ENTERPRISES"/>
    <s v="SELFEMPLOYED"/>
    <s v="Yes"/>
    <s v="TRADING"/>
    <s v="FLOATING"/>
    <s v="N"/>
    <n v="854803628940"/>
    <s v="KARNATAKA"/>
    <s v="TIER 4"/>
    <n v="111"/>
    <s v="13-175"/>
    <n v="121"/>
    <s v="PROPRIETORSHIP"/>
    <n v="1568633"/>
    <s v="Proxy-Fully Construc"/>
    <s v="SAM"/>
    <n v="40.627635300000001"/>
    <s v="65"/>
    <n v="0"/>
    <n v="24830"/>
    <d v="2024-03-04T00:00:00"/>
    <n v="120"/>
    <s v="2673_KARNATAKA_TUMKUR_MICRO &amp; SMALL LAP"/>
    <s v="Current"/>
    <n v="0"/>
    <n v="0"/>
    <n v="0"/>
    <n v="0"/>
    <n v="0"/>
    <n v="0"/>
    <n v="0"/>
    <n v="0"/>
    <n v="0"/>
    <s v="-"/>
    <s v="-"/>
    <n v="0"/>
    <n v="10"/>
    <s v="5"/>
    <d v="2024-02-29T00:00:00"/>
    <d v="2024-02-29T00:00:00"/>
    <n v="10.199999999999999"/>
    <s v="5"/>
    <d v="2034-03-04T00:00:00"/>
    <s v="SELF-ASSESSMENT METHOD"/>
    <n v="0"/>
    <m/>
    <d v="2024-02-19T00:00:00"/>
    <n v="6918676"/>
    <s v="Klarheit Valuers and Engineering Services Pvt Ltd"/>
    <s v="Property bearing no. 859, PID NO. 152500900100500835, Belagumba Village, Belagumba Village Panchayath, Kasaba Hobli, Thumkur Taluka, Thumkur District"/>
    <n v="1287"/>
    <n v="3000"/>
    <n v="720"/>
    <n v="0"/>
    <n v="1"/>
    <n v="29"/>
    <n v="3861000"/>
    <n v="3861000"/>
    <n v="3474900"/>
    <n v="3088800"/>
    <s v="836 / Sq. Ft."/>
    <x v="9"/>
    <m/>
    <x v="0"/>
    <s v="TUMKUR"/>
    <s v="KARNATAKA"/>
    <n v="572106"/>
    <n v="0"/>
    <s v="BUSINESS USE"/>
    <s v="RESIDENTIAL row HOUSE"/>
    <s v="SELF-OCCUPIED COMMERCIAL PROPERTY- WITHIN CITY LIMIT"/>
    <s v="HDFC ENACH"/>
    <s v="NACH"/>
    <s v="PSL"/>
    <s v="UDYAM-KR-25-0042504"/>
    <s v="PSL : Micro Enterprise"/>
    <s v="70061979694835"/>
    <n v="200299499537"/>
    <n v="0"/>
    <n v="0"/>
    <n v="0"/>
    <n v="0"/>
    <n v="0"/>
    <n v="0"/>
    <n v="0"/>
    <n v="0"/>
    <n v="400078253531"/>
    <n v="0"/>
    <n v="0"/>
    <n v="0"/>
    <n v="0"/>
    <n v="0"/>
    <n v="0"/>
    <n v="0"/>
    <n v="0"/>
    <n v="200079904764"/>
    <n v="0"/>
    <n v="0"/>
    <n v="0"/>
    <n v="0"/>
    <n v="0"/>
    <n v="0"/>
    <n v="0"/>
    <n v="0"/>
  </r>
  <r>
    <n v="25"/>
    <d v="2024-12-01T00:00:00"/>
    <x v="23"/>
    <x v="24"/>
    <s v="APPROVED"/>
    <s v="Cersai Charge Created - NON BT"/>
    <d v="2024-02-20T00:00:00"/>
    <n v="10.5"/>
    <s v="5"/>
    <n v="1994739"/>
    <s v="5-50"/>
    <s v="F_6853677"/>
    <n v="1922114"/>
    <s v="5L"/>
    <n v="765"/>
    <s v="MORTGAGE"/>
    <n v="10"/>
    <s v="INDIVIDUAL"/>
    <n v="14"/>
    <s v="9.25"/>
    <n v="14"/>
    <n v="121"/>
    <s v="181"/>
    <s v="NATARAJU L"/>
    <s v="SELFEMPLOYED"/>
    <s v="Yes"/>
    <s v="PLASTIC PRODUCTS"/>
    <s v="FLOATING"/>
    <s v="N"/>
    <n v="854803514008"/>
    <s v="KARNATAKA"/>
    <s v="TIER 4"/>
    <n v="111"/>
    <s v="13-175"/>
    <n v="121"/>
    <s v="INDIVIDUAL"/>
    <n v="1994739"/>
    <s v="Proxy-Fully Construc"/>
    <s v="SAM"/>
    <n v="50.372197"/>
    <s v="65"/>
    <n v="0"/>
    <n v="30972"/>
    <d v="2024-03-04T00:00:00"/>
    <n v="120"/>
    <s v="2673_KARNATAKA_TUMKUR_MICRO &amp; SMALL LAP"/>
    <s v="Current"/>
    <n v="0"/>
    <n v="0"/>
    <n v="0"/>
    <n v="0"/>
    <n v="0"/>
    <n v="0"/>
    <n v="0"/>
    <n v="0"/>
    <n v="0"/>
    <s v="-"/>
    <s v="-"/>
    <n v="0"/>
    <n v="10"/>
    <s v="5"/>
    <d v="2024-02-14T00:00:00"/>
    <d v="2024-02-14T00:00:00"/>
    <n v="10.7"/>
    <s v="5"/>
    <d v="2034-03-04T00:00:00"/>
    <s v="SELF-ASSESSMENT METHOD"/>
    <n v="20262000"/>
    <m/>
    <d v="2024-02-05T00:00:00"/>
    <n v="22710412"/>
    <s v="Adroit Technical Service Pvt. Ltd."/>
    <s v="Property bearing CMC katha PID No. 118061, Sy. No. 32/1B3, Antharasaanahalli village, kasaba hobli, tumkur taluka, tumkur district, tumkur"/>
    <n v="1200"/>
    <n v="3300"/>
    <n v="900"/>
    <n v="0"/>
    <n v="5"/>
    <n v="35"/>
    <n v="3960000"/>
    <n v="3960000"/>
    <n v="3564000"/>
    <n v="3168000"/>
    <s v="84 / Sq. Ft."/>
    <x v="10"/>
    <m/>
    <x v="0"/>
    <s v="TUMKUR"/>
    <s v="KARNATAKA"/>
    <n v="572106"/>
    <n v="0"/>
    <s v="BUSINESS USE"/>
    <s v="COMMERCIAL SHOP"/>
    <s v="SELF-OCCUPIED COMMERCIAL PROPERTY- WITHIN CITY LIMIT"/>
    <s v="HDFC ENACH"/>
    <s v="NACH"/>
    <s v="PSL"/>
    <s v="UDYAM-KR-25-0022144"/>
    <s v="PSL : Micro Enterprise"/>
    <s v="40099137491996"/>
    <n v="200297460203"/>
    <n v="0"/>
    <n v="0"/>
    <n v="0"/>
    <n v="0"/>
    <n v="0"/>
    <n v="0"/>
    <n v="0"/>
    <n v="0"/>
    <n v="400077722984"/>
    <n v="0"/>
    <n v="0"/>
    <n v="0"/>
    <n v="0"/>
    <n v="0"/>
    <n v="0"/>
    <n v="0"/>
    <n v="0"/>
    <n v="200079352554"/>
    <n v="0"/>
    <n v="0"/>
    <n v="0"/>
    <n v="0"/>
    <n v="0"/>
    <n v="0"/>
    <n v="0"/>
    <n v="0"/>
  </r>
  <r>
    <n v="26"/>
    <d v="2024-12-01T00:00:00"/>
    <x v="24"/>
    <x v="25"/>
    <s v="APPROVED"/>
    <s v="Cersai Charge Created - NON BT"/>
    <d v="2024-01-31T00:00:00"/>
    <n v="11.1666666666667"/>
    <s v="5"/>
    <n v="730954"/>
    <s v="5-50"/>
    <s v="F_6811361"/>
    <n v="688378"/>
    <s v="5L"/>
    <n v="724"/>
    <s v="MORTGAGE"/>
    <n v="11"/>
    <s v="INDIVIDUAL"/>
    <n v="14.75"/>
    <s v="9.25"/>
    <n v="14.75"/>
    <n v="97"/>
    <s v="181"/>
    <s v="A SELVAM"/>
    <s v="SELFEMPLOYED"/>
    <s v="Yes"/>
    <s v="CHEMICALS"/>
    <s v="FLOATING"/>
    <s v="N"/>
    <n v="854803237555"/>
    <s v="KARNATAKA"/>
    <s v="TIER 4"/>
    <n v="86"/>
    <s v="13-175"/>
    <n v="97"/>
    <s v="INDIVIDUAL"/>
    <n v="730954"/>
    <s v="Proxy-Fully Construc"/>
    <s v="BKP"/>
    <n v="52.0622507"/>
    <s v="65"/>
    <n v="0"/>
    <n v="13012"/>
    <d v="2024-02-04T00:00:00"/>
    <n v="96"/>
    <s v="2673_KARNATAKA_TUMKUR_MICRO &amp; SMALL LAP"/>
    <s v="Current"/>
    <n v="0"/>
    <n v="0"/>
    <n v="0"/>
    <n v="0"/>
    <n v="0"/>
    <n v="0"/>
    <n v="0"/>
    <n v="0"/>
    <n v="0"/>
    <s v="-"/>
    <s v="-"/>
    <n v="0"/>
    <n v="11"/>
    <s v="5"/>
    <d v="2024-01-27T00:00:00"/>
    <d v="2024-01-27T00:00:00"/>
    <n v="11.3"/>
    <s v="5"/>
    <d v="2032-02-04T00:00:00"/>
    <s v="BKP - BANKING PRODUCT"/>
    <n v="1200"/>
    <n v="1"/>
    <d v="2024-01-04T00:00:00"/>
    <n v="6726528"/>
    <s v="Adroit Technical Service Pvt. Ltd."/>
    <s v="PROPERTY BEARING NO. 2, NO. 119/171, PID NO. 15250090200600127, OLD KATHA NO. 151, PRESENT KATHA NO. 119, ASSESSMENT NO. 171, HODHEKALLU VILLAGE, URDIGERE HOBLI, TUMKUR TALUK, TUMKUR"/>
    <n v="1200"/>
    <n v="650"/>
    <n v="780"/>
    <n v="800"/>
    <n v="21"/>
    <n v="19"/>
    <n v="1404000"/>
    <n v="1404000"/>
    <n v="1263600"/>
    <n v="1123200"/>
    <m/>
    <x v="11"/>
    <m/>
    <x v="0"/>
    <s v="TUMKUR"/>
    <s v="KARNATAKA"/>
    <n v="572104"/>
    <n v="0"/>
    <s v="BUSINESS USE"/>
    <s v="RESIDENTIAL row HOUSE"/>
    <s v="SELF-OCCUPIED RESIDENTIAL PROPERTY- WITHIN CITY LIMIT"/>
    <s v="HDFC ENACH"/>
    <s v="NACH"/>
    <s v="PSL"/>
    <s v="UDYAM-KR-25-0000543"/>
    <s v="PSL : Micro Enterprises"/>
    <s v="60044932176978"/>
    <n v="200295192030"/>
    <n v="0"/>
    <n v="0"/>
    <n v="0"/>
    <n v="0"/>
    <n v="0"/>
    <n v="0"/>
    <n v="0"/>
    <n v="0"/>
    <n v="400077102500"/>
    <n v="0"/>
    <n v="0"/>
    <n v="0"/>
    <n v="0"/>
    <n v="0"/>
    <n v="0"/>
    <n v="0"/>
    <n v="0"/>
    <n v="200078704253"/>
    <n v="0"/>
    <n v="0"/>
    <n v="0"/>
    <n v="0"/>
    <n v="0"/>
    <n v="0"/>
    <n v="0"/>
    <n v="0"/>
  </r>
  <r>
    <n v="27"/>
    <d v="2024-12-01T00:00:00"/>
    <x v="25"/>
    <x v="26"/>
    <s v="APPROVED"/>
    <s v="Cersai Charge Created - NON BT"/>
    <d v="2024-01-25T00:00:00"/>
    <n v="11.366666666666699"/>
    <s v="5"/>
    <n v="1538486"/>
    <s v="5-50"/>
    <s v="F_6729791"/>
    <n v="1393927"/>
    <s v="5L"/>
    <n v="768"/>
    <s v="MORTGAGE"/>
    <n v="11"/>
    <s v="INDIVIDUAL"/>
    <n v="14.1"/>
    <s v="9.25"/>
    <n v="14.1"/>
    <n v="73"/>
    <s v="181"/>
    <s v="TANVEER M"/>
    <s v="SELFEMPLOYED"/>
    <s v="Yes"/>
    <s v="SERVICE INDUSTRY"/>
    <s v="FLOATING"/>
    <s v="N"/>
    <n v="854803255887"/>
    <s v="KARNATAKA"/>
    <s v="TIER 4"/>
    <n v="62"/>
    <s v="13-175"/>
    <n v="73"/>
    <s v="INDIVIDUAL"/>
    <n v="1538486"/>
    <s v="Proxy-Fully Construc"/>
    <s v="SAM"/>
    <n v="6.3697511999999996"/>
    <s v="65"/>
    <n v="0"/>
    <n v="31785"/>
    <d v="2024-02-04T00:00:00"/>
    <n v="72"/>
    <s v="2673_KARNATAKA_TUMKUR_MICRO &amp; SMALL LAP"/>
    <s v="Current"/>
    <n v="0"/>
    <n v="0"/>
    <n v="0"/>
    <n v="0"/>
    <n v="0"/>
    <n v="0"/>
    <n v="0"/>
    <n v="0"/>
    <n v="0"/>
    <s v="-"/>
    <s v="-"/>
    <n v="0"/>
    <n v="11"/>
    <s v="5"/>
    <d v="2024-01-18T00:00:00"/>
    <d v="2024-01-18T00:00:00"/>
    <n v="11.6"/>
    <s v="5"/>
    <d v="2030-02-04T00:00:00"/>
    <s v="SELF-ASSESSMENT METHOD"/>
    <n v="1200"/>
    <m/>
    <d v="2023-12-28T00:00:00"/>
    <n v="6301523"/>
    <s v="Adroit Technical Service Pvt. Ltd."/>
    <s v="PROPERTY BEARING CMC KATHA PID NO. 76983, BUILDING NAME IS HARMAIN SCRAP CENTRE, PROPERTY NO. 1556, SY. NO. 63:5, WARD NO. 5, AMMANIKERE VILLAGE, DIBBURU, KASABA HOBLI, TUMKUR TALUKA, TUMKUR"/>
    <n v="8051"/>
    <n v="3000"/>
    <n v="0"/>
    <n v="0"/>
    <n v="4"/>
    <n v="36"/>
    <n v="24153000"/>
    <n v="24153000"/>
    <n v="21737700"/>
    <n v="19322400"/>
    <s v="622 / SQ. FT."/>
    <x v="12"/>
    <m/>
    <x v="0"/>
    <s v="TUMKUR"/>
    <s v="KARNATAKA"/>
    <n v="572106"/>
    <n v="0"/>
    <s v="BUSINESS USE"/>
    <s v="COMMERCIAL SHOP"/>
    <s v="SELF-OCCUPIED COMMERCIAL PROPERTY- WITHIN CITY LIMIT"/>
    <s v="HDFC ENACH"/>
    <s v="NACH"/>
    <s v="PSL"/>
    <s v="UDYAM-KR-25-0043033"/>
    <s v="PSL : Micro Enterprises"/>
    <s v="50008538288615"/>
    <n v="200294702048"/>
    <n v="0"/>
    <n v="0"/>
    <n v="0"/>
    <n v="0"/>
    <n v="0"/>
    <n v="0"/>
    <n v="0"/>
    <n v="0"/>
    <n v="400077020648"/>
    <n v="0"/>
    <n v="0"/>
    <n v="0"/>
    <n v="0"/>
    <n v="0"/>
    <n v="0"/>
    <n v="0"/>
    <n v="0"/>
    <n v="200078618601"/>
    <n v="0"/>
    <n v="0"/>
    <n v="0"/>
    <n v="0"/>
    <n v="0"/>
    <n v="0"/>
    <n v="0"/>
    <n v="0"/>
  </r>
  <r>
    <n v="28"/>
    <d v="2024-12-01T00:00:00"/>
    <x v="26"/>
    <x v="27"/>
    <s v="APPROVED"/>
    <s v="Cersai Charge Created - NON BT"/>
    <d v="2023-12-24T00:00:00"/>
    <n v="12.4333333333333"/>
    <s v="5"/>
    <n v="790391"/>
    <s v="5-50"/>
    <s v="F_6661469"/>
    <n v="758880"/>
    <s v="5L"/>
    <n v="761"/>
    <s v="MORTGAGE"/>
    <n v="12"/>
    <s v="INDIVIDUAL"/>
    <n v="15.4"/>
    <s v="9.25"/>
    <n v="15"/>
    <n v="121"/>
    <s v="181"/>
    <s v="UMEESH G"/>
    <s v="SELFEMPLOYED"/>
    <s v="Yes"/>
    <s v="MILK AND DAIRY PRODUCTS"/>
    <s v="FLOATING"/>
    <s v="N"/>
    <n v="854802972157"/>
    <s v="KARNATAKA"/>
    <s v="TIER 4"/>
    <n v="114"/>
    <s v="13-175"/>
    <n v="126"/>
    <s v="INDIVIDUAL"/>
    <n v="790391"/>
    <s v="Proxy-Fully Construc"/>
    <s v="SAM"/>
    <n v="62.417357699999997"/>
    <s v="65"/>
    <n v="0"/>
    <n v="12752"/>
    <d v="2024-01-04T00:00:00"/>
    <n v="120"/>
    <s v="2673_KARNATAKA_TUMKUR_MICRO &amp; SMALL LAP"/>
    <s v="Current"/>
    <n v="0"/>
    <n v="0"/>
    <n v="0"/>
    <n v="0"/>
    <n v="0"/>
    <n v="0"/>
    <n v="0"/>
    <n v="0"/>
    <n v="0"/>
    <s v="-"/>
    <s v="-"/>
    <n v="0"/>
    <n v="12"/>
    <s v="5"/>
    <d v="2023-12-20T00:00:00"/>
    <d v="2023-12-20T00:00:00"/>
    <n v="12.5666666666667"/>
    <s v="5"/>
    <d v="2034-06-04T00:00:00"/>
    <s v="SELF-ASSESSMENT METHOD"/>
    <n v="0"/>
    <m/>
    <d v="2023-11-27T00:00:00"/>
    <n v="2673"/>
    <s v="Klarheit Valuers and Engineering Services Pvt Ltd"/>
    <s v="PROPERTY NO. 156/171/1, OLD KHATHA NO. 150/171, E-KHATHA NO. 15250090110092016, OBALAPURA VILLAGE, KORA HOBLI, TUMKUR TALUK, TUMKUR DISTRICT"/>
    <n v="972"/>
    <n v="700"/>
    <n v="378"/>
    <n v="1550"/>
    <n v="5"/>
    <n v="45"/>
    <n v="1266300"/>
    <n v="1266300"/>
    <n v="1139670"/>
    <n v="1013040"/>
    <s v="70956 / SQ. FT."/>
    <x v="0"/>
    <n v="0.6241735765616363"/>
    <x v="0"/>
    <s v="TUMKUR"/>
    <s v="KARNATAKA"/>
    <n v="572106"/>
    <n v="0"/>
    <s v="BUSINESS USE"/>
    <s v="RESIDENTIAL row HOUSE"/>
    <s v="SELF-OCCUPIED RESIDENTIAL PROPERTY- WITHIN CITY LIMIT"/>
    <s v="ACH HSBC"/>
    <s v="NACH"/>
    <s v="PSL"/>
    <s v="UDYAM-KR-25-0040116"/>
    <s v="PSL: Micro Enterprises"/>
    <s v="20079049816461"/>
    <n v="200291124967"/>
    <n v="0"/>
    <n v="0"/>
    <n v="0"/>
    <n v="0"/>
    <n v="0"/>
    <n v="0"/>
    <n v="0"/>
    <n v="0"/>
    <n v="400076117334"/>
    <n v="0"/>
    <n v="0"/>
    <n v="0"/>
    <n v="0"/>
    <n v="0"/>
    <n v="0"/>
    <n v="0"/>
    <n v="0"/>
    <n v="200077677036"/>
    <n v="0"/>
    <n v="0"/>
    <n v="0"/>
    <n v="0"/>
    <n v="0"/>
    <n v="0"/>
    <n v="0"/>
    <n v="0"/>
  </r>
  <r>
    <n v="29"/>
    <d v="2024-12-01T00:00:00"/>
    <x v="27"/>
    <x v="28"/>
    <s v="APPROVED"/>
    <s v="Cersai Charge Created - NON BT"/>
    <d v="2023-09-15T00:00:00"/>
    <n v="15.766666666666699"/>
    <s v="5"/>
    <n v="1589891"/>
    <s v="5-50"/>
    <s v="F_6235430"/>
    <n v="1163183"/>
    <s v="5L"/>
    <n v="745"/>
    <s v="MORTGAGE"/>
    <n v="16"/>
    <s v="INDIVIDUAL"/>
    <n v="15.15"/>
    <s v="9.25"/>
    <n v="14.75"/>
    <n v="181"/>
    <s v="181"/>
    <s v="MUBARAK PASHA"/>
    <s v="SELFEMPLOYED"/>
    <s v="Yes"/>
    <s v="FMCG"/>
    <s v="FLOATING"/>
    <s v="N"/>
    <n v="854801222443"/>
    <s v="KARNATAKA"/>
    <s v="TIER 4"/>
    <n v="88"/>
    <s v="13-175"/>
    <n v="104"/>
    <s v="INDIVIDUAL"/>
    <n v="1589891"/>
    <s v="Proxy-Fully Construc"/>
    <s v="SAM"/>
    <n v="49.7151657"/>
    <s v="65"/>
    <n v="0"/>
    <n v="21981"/>
    <d v="2023-09-04T00:00:00"/>
    <n v="180"/>
    <s v="2673_KARNATAKA_TUMKUR_MICRO &amp; SMALL LAP"/>
    <s v="Current"/>
    <n v="0"/>
    <n v="0"/>
    <n v="0"/>
    <n v="0"/>
    <n v="0"/>
    <n v="0"/>
    <n v="0"/>
    <n v="0"/>
    <n v="0"/>
    <s v="-"/>
    <s v="-"/>
    <n v="0"/>
    <n v="16"/>
    <s v="5"/>
    <d v="2023-08-29T00:00:00"/>
    <d v="2023-08-29T00:00:00"/>
    <n v="16.3333333333333"/>
    <s v="5"/>
    <d v="2032-04-04T00:00:00"/>
    <s v="SELF-ASSESSMENT METHOD"/>
    <n v="0"/>
    <m/>
    <d v="2023-08-23T00:00:00"/>
    <n v="84179"/>
    <s v="K V VENUGOPAL"/>
    <s v="PID NO. 152500901901300601, KATHA NO. 442/572/44, SY. NO. 36, SITE NO. 44, URDIGERE VILLAGE, URDIGERE GRAMA PANCHAYATH, URDIGERE HOBLI, TUMKUR TALUK, TUMKUR DISTRICT"/>
    <n v="1320"/>
    <n v="1300"/>
    <n v="988"/>
    <n v="1500"/>
    <n v="10"/>
    <n v="50"/>
    <n v="3198000"/>
    <n v="3198000"/>
    <n v="2878200"/>
    <n v="2558400"/>
    <s v="196205/ SQ. M."/>
    <x v="0"/>
    <n v="0.49715165728580363"/>
    <x v="0"/>
    <s v="TUMKUR"/>
    <s v="KARNATAKA"/>
    <n v="572140"/>
    <n v="0"/>
    <s v="BUSINESS USE"/>
    <s v="RESIDENTIAL row HOUSE"/>
    <s v="SELF-OCCUPIED RESIDENTIAL PROPERTY- OUTSIDE CITY LIMIT"/>
    <s v="HDFC ENACH"/>
    <s v="NACH"/>
    <s v="PSL"/>
    <s v="UDYAM-KR-25-0010314"/>
    <s v="PSL : Micro Enterprises"/>
    <s v="30074123925545"/>
    <n v="200280604475"/>
    <n v="0"/>
    <n v="0"/>
    <n v="0"/>
    <n v="0"/>
    <n v="0"/>
    <n v="0"/>
    <n v="0"/>
    <n v="0"/>
    <n v="400073663271"/>
    <n v="0"/>
    <n v="0"/>
    <n v="0"/>
    <n v="0"/>
    <n v="0"/>
    <n v="0"/>
    <n v="0"/>
    <n v="0"/>
    <n v="200075103502"/>
    <n v="0"/>
    <n v="0"/>
    <n v="0"/>
    <n v="0"/>
    <n v="0"/>
    <n v="0"/>
    <n v="0"/>
    <n v="0"/>
  </r>
  <r>
    <n v="30"/>
    <d v="2024-12-01T00:00:00"/>
    <x v="28"/>
    <x v="29"/>
    <s v="APPROVED"/>
    <s v="Cersai Charge Created - NON BT"/>
    <d v="2024-07-18T00:00:00"/>
    <n v="5.5333333333333297"/>
    <s v="5"/>
    <n v="1237409"/>
    <s v="5-50"/>
    <s v="F_7453694"/>
    <n v="1219084"/>
    <s v="5L"/>
    <n v="758"/>
    <s v="MORTGAGE"/>
    <n v="5"/>
    <s v="INDIVIDUAL"/>
    <n v="15"/>
    <s v="9.25"/>
    <n v="15"/>
    <n v="121"/>
    <s v="181"/>
    <s v="KOMALA P"/>
    <s v="SELFEMPLOYED"/>
    <s v="Yes"/>
    <s v="AGRICULTURE"/>
    <s v="FLOATING"/>
    <s v="N"/>
    <n v="854804452871"/>
    <s v="KARNATAKA"/>
    <s v="TIER 4"/>
    <n v="116"/>
    <s v="13-175"/>
    <n v="121"/>
    <s v="INDIVIDUAL"/>
    <n v="1237409"/>
    <s v="Proxy-Fully Construc"/>
    <s v="SAM"/>
    <n v="38.802414599999999"/>
    <s v="65"/>
    <n v="0"/>
    <n v="19964"/>
    <d v="2024-08-04T00:00:00"/>
    <n v="120"/>
    <s v="2672_KARNATAKA_SHIMOGA_MICRO &amp; SMALL LAP"/>
    <s v="Current"/>
    <n v="0"/>
    <n v="0"/>
    <n v="0"/>
    <n v="0"/>
    <n v="0"/>
    <n v="0"/>
    <n v="0"/>
    <n v="0"/>
    <n v="0"/>
    <s v="-"/>
    <s v="-"/>
    <n v="0"/>
    <n v="5"/>
    <s v="5"/>
    <d v="2024-07-10T00:00:00"/>
    <d v="2024-07-10T00:00:00"/>
    <n v="5.8"/>
    <s v="5"/>
    <d v="2034-08-04T00:00:00"/>
    <s v="SELF-ASSESSMENT METHOD"/>
    <n v="0"/>
    <m/>
    <d v="2024-06-10T00:00:00"/>
    <n v="7453694"/>
    <s v="K V VENUGOPAL"/>
    <s v="PROPERTY NO. O1), PID NO. 152400101400200067, PROPERTY NO. 56, MATHIGHATTA VILLAGE, TADASA GRAMA PANCHAYATH, BHADRAVATHI TALUK, SHIVAMOGGA DISTRICT, PROPERTY NO. 2) PID NO. 152400101400200066, PROPERTY NO. 51, MATHIGHATTA VILLAGE, TADASA GRAMA PANCHAYATH, BHADRAVATHI TALUK, SHIVAMOGGA DISTRICT"/>
    <n v="3960"/>
    <n v="550"/>
    <n v="674"/>
    <n v="1500"/>
    <n v="3"/>
    <n v="57"/>
    <n v="3189000"/>
    <n v="3189000"/>
    <n v="2870100"/>
    <n v="2551200"/>
    <s v="325.15 / SQ. FT."/>
    <x v="8"/>
    <m/>
    <x v="0"/>
    <s v="SHIMOGA"/>
    <s v="KARNATAKA"/>
    <n v="577227"/>
    <n v="0"/>
    <s v="ULAP - GENERAL BUSINESS PURPOSE"/>
    <s v="RESIDENTIAL row HOUSE"/>
    <s v="SELF-OCCUPIED RESIDENTIAL PROPERTY- WITHIN CITY LIMIT"/>
    <s v="HDFC ENACH"/>
    <s v="NACH"/>
    <s v="PSL"/>
    <s v="UDYAM-KR-24-0041889"/>
    <s v="PSL : Micro Enterprises"/>
    <s v="40041244650200"/>
    <n v="200313931826"/>
    <n v="0"/>
    <n v="0"/>
    <n v="0"/>
    <n v="0"/>
    <n v="0"/>
    <n v="0"/>
    <n v="0"/>
    <n v="0"/>
    <n v="400081996846"/>
    <n v="0"/>
    <n v="0"/>
    <n v="0"/>
    <n v="0"/>
    <n v="0"/>
    <n v="0"/>
    <n v="0"/>
    <n v="0"/>
    <n v="200083774058"/>
    <n v="0"/>
    <n v="0"/>
    <n v="0"/>
    <n v="0"/>
    <n v="0"/>
    <n v="0"/>
    <n v="0"/>
    <n v="0"/>
  </r>
  <r>
    <n v="31"/>
    <d v="2024-12-01T00:00:00"/>
    <x v="29"/>
    <x v="30"/>
    <s v="APPROVED"/>
    <s v="Cersai Charge Created - NON BT"/>
    <d v="2024-03-29T00:00:00"/>
    <n v="9.2333333333333307"/>
    <s v="5"/>
    <n v="1487513"/>
    <s v="5-50"/>
    <s v="F_7081224"/>
    <n v="1442334"/>
    <s v="5L"/>
    <n v="790"/>
    <s v="MORTGAGE"/>
    <n v="9"/>
    <s v="INDIVIDUAL"/>
    <n v="15"/>
    <s v="9.25"/>
    <n v="15"/>
    <n v="121"/>
    <s v="181"/>
    <s v="VEERESHAPPA B M"/>
    <s v="SELFEMPLOYED"/>
    <s v="Yes"/>
    <s v="AGRICULTURE"/>
    <s v="FLOATING"/>
    <s v="N"/>
    <n v="854803758289"/>
    <s v="KARNATAKA"/>
    <s v="TIER 4"/>
    <n v="112"/>
    <s v="13-175"/>
    <n v="121"/>
    <s v="INDIVIDUAL"/>
    <n v="1487513"/>
    <s v="Proxy-Fully Construc"/>
    <s v="SAM"/>
    <n v="57.2252443"/>
    <s v="65"/>
    <n v="0"/>
    <n v="23999"/>
    <d v="2024-04-04T00:00:00"/>
    <n v="120"/>
    <s v="2672_KARNATAKA_SHIMOGA_MICRO &amp; SMALL LAP"/>
    <s v="Current"/>
    <n v="0"/>
    <n v="0"/>
    <n v="0"/>
    <n v="0"/>
    <n v="0"/>
    <n v="0"/>
    <n v="0"/>
    <n v="0"/>
    <n v="0"/>
    <s v="-"/>
    <s v="-"/>
    <n v="0"/>
    <n v="9"/>
    <s v="5"/>
    <d v="2024-03-26T00:00:00"/>
    <d v="2024-03-26T00:00:00"/>
    <n v="9.3333333333333304"/>
    <s v="5"/>
    <d v="2034-04-04T00:00:00"/>
    <s v="SELF-ASSESSMENT METHOD"/>
    <n v="1200"/>
    <m/>
    <d v="2024-03-09T00:00:00"/>
    <s v="NA"/>
    <s v="Klarheit Valuers and Engineering Services Pvt Ltd"/>
    <s v="PROPERTY BEARING KATHA NO. 449, PID NO. 152400104300300152, AANAVERI VILLAGE, AANAVERI GRAMA PANCHAYATH, BHADRAVATHI TALUK, SHIVAMOGGA DISTRICT"/>
    <n v="800"/>
    <n v="1500"/>
    <n v="600"/>
    <n v="1650"/>
    <n v="16"/>
    <s v="Load bearing - 34 &amp; GI SHEET - 14"/>
    <n v="2599400"/>
    <n v="2599400"/>
    <n v="2339460"/>
    <n v="2079520"/>
    <s v="85 / Sq. Ft."/>
    <x v="13"/>
    <m/>
    <x v="0"/>
    <s v="BHADRAVATI"/>
    <s v="KARNATAKA"/>
    <n v="577243"/>
    <n v="0"/>
    <s v="BUSINESS USE"/>
    <s v="RESIDENTIAL row HOUSE"/>
    <s v="RENTED RESIDENTIAL PROPERTY- WITHIN CITY LIMIT"/>
    <s v="HDFC ENACH"/>
    <s v="NACH"/>
    <s v="PSL"/>
    <s v="UDYAM-KR-24-0003670"/>
    <s v="PSL : Micro Enterprise"/>
    <s v="60016656712317"/>
    <n v="200302333909"/>
    <n v="0"/>
    <n v="0"/>
    <n v="0"/>
    <n v="0"/>
    <n v="0"/>
    <n v="0"/>
    <n v="0"/>
    <n v="0"/>
    <n v="400078893524"/>
    <n v="0"/>
    <n v="0"/>
    <n v="0"/>
    <n v="0"/>
    <n v="0"/>
    <n v="0"/>
    <n v="0"/>
    <n v="0"/>
    <n v="200080571860"/>
    <n v="0"/>
    <n v="0"/>
    <n v="0"/>
    <n v="0"/>
    <n v="0"/>
    <n v="0"/>
    <n v="0"/>
    <n v="0"/>
  </r>
  <r>
    <n v="32"/>
    <d v="2024-12-01T00:00:00"/>
    <x v="29"/>
    <x v="30"/>
    <s v="APPROVED"/>
    <s v="Cersai Charge Created - NON BT"/>
    <d v="2024-03-29T00:00:00"/>
    <n v="9.2333333333333307"/>
    <s v="5"/>
    <n v="1487513"/>
    <s v="5-50"/>
    <s v="F_7081224"/>
    <n v="1442334"/>
    <s v="5L"/>
    <n v="790"/>
    <s v="MORTGAGE"/>
    <n v="9"/>
    <s v="INDIVIDUAL"/>
    <n v="15"/>
    <s v="9.25"/>
    <n v="15"/>
    <n v="121"/>
    <s v="181"/>
    <s v="VEERESHAPPA B M"/>
    <m/>
    <m/>
    <m/>
    <m/>
    <m/>
    <m/>
    <m/>
    <m/>
    <m/>
    <m/>
    <m/>
    <m/>
    <m/>
    <m/>
    <m/>
    <m/>
    <m/>
    <m/>
    <m/>
    <m/>
    <m/>
    <m/>
    <m/>
    <m/>
    <m/>
    <m/>
    <m/>
    <m/>
    <m/>
    <m/>
    <m/>
    <m/>
    <m/>
    <m/>
    <m/>
    <m/>
    <m/>
    <m/>
    <m/>
    <m/>
    <m/>
    <m/>
    <m/>
    <m/>
    <m/>
    <m/>
    <m/>
    <m/>
    <s v="Shed Area "/>
    <m/>
    <m/>
    <n v="442"/>
    <n v="700"/>
    <m/>
    <m/>
    <m/>
    <m/>
    <m/>
    <m/>
    <m/>
    <x v="0"/>
    <e v="#DIV/0!"/>
    <x v="0"/>
    <m/>
    <m/>
    <m/>
    <m/>
    <m/>
    <m/>
    <m/>
    <m/>
    <m/>
    <m/>
    <m/>
    <m/>
    <m/>
    <m/>
    <m/>
    <m/>
    <m/>
    <m/>
    <m/>
    <m/>
    <m/>
    <m/>
    <m/>
    <m/>
    <m/>
    <m/>
    <m/>
    <m/>
    <m/>
    <m/>
    <m/>
    <m/>
    <m/>
    <m/>
    <m/>
    <m/>
    <m/>
    <m/>
    <m/>
    <m/>
  </r>
  <r>
    <n v="33"/>
    <d v="2024-12-01T00:00:00"/>
    <x v="30"/>
    <x v="31"/>
    <s v="APPROVED"/>
    <s v="Cersai Charge Created - NON BT"/>
    <d v="2024-06-05T00:00:00"/>
    <n v="6.9666666666666703"/>
    <s v="5"/>
    <n v="1232553"/>
    <s v="5-50"/>
    <s v="F_7272274"/>
    <n v="1204016"/>
    <s v="5L"/>
    <n v="766"/>
    <s v="MORTGAGE"/>
    <n v="7"/>
    <s v="CORPORATE"/>
    <n v="14.51"/>
    <s v="9.25"/>
    <n v="14.51"/>
    <n v="121"/>
    <s v="181"/>
    <s v="ROYAL INFOTECH"/>
    <s v="SELFEMPLOYED"/>
    <s v="Yes"/>
    <s v="CONSTRUCTION ROADS AND BRIDGES"/>
    <s v="FLOATING"/>
    <s v="N"/>
    <n v="854804315726"/>
    <s v="KARNATAKA"/>
    <s v="TIER 4"/>
    <n v="114"/>
    <s v="13-175"/>
    <n v="121"/>
    <s v="PROPRIETORSHIP"/>
    <n v="1232553"/>
    <s v="Proxy-Fully Construc"/>
    <s v="BKP"/>
    <n v="59.745661699999999"/>
    <s v="65"/>
    <n v="0"/>
    <n v="19518"/>
    <d v="2024-06-04T00:00:00"/>
    <n v="120"/>
    <s v="2671_KARNATAKA_DEVANGREE_MICRO &amp; SMALL LAP"/>
    <s v="Current"/>
    <n v="0"/>
    <n v="0"/>
    <n v="0"/>
    <n v="0"/>
    <n v="0"/>
    <n v="0"/>
    <n v="0"/>
    <n v="0"/>
    <n v="0"/>
    <s v="-"/>
    <s v="-"/>
    <n v="0"/>
    <n v="7"/>
    <s v="5"/>
    <d v="2024-05-31T00:00:00"/>
    <d v="2024-05-31T00:00:00"/>
    <n v="7.1333333333333302"/>
    <s v="5"/>
    <d v="2034-06-04T00:00:00"/>
    <s v="BKP - BANKING PRODUCT"/>
    <n v="0"/>
    <m/>
    <d v="2024-05-20T00:00:00"/>
    <n v="7272274"/>
    <s v="Klarheit Valuers"/>
    <s v="PROPERTY BEARING SITE NO. 29, SI NO. 31, HULUPINAKATTE VILLAGE, AANAGODU VILLAGE PANCHAYATH, DAVANAGERE TALUK, DAVANAGERE DISTRICT"/>
    <n v="720"/>
    <n v="1300"/>
    <n v="644"/>
    <n v="1750"/>
    <n v="9"/>
    <n v="41"/>
    <n v="2063000"/>
    <n v="2063000"/>
    <n v="1856700"/>
    <n v="1650400"/>
    <s v="-"/>
    <x v="0"/>
    <n v="0.59745661657779936"/>
    <x v="0"/>
    <s v="DAVANAGERE"/>
    <s v="KARNATAKA"/>
    <n v="577556"/>
    <n v="0"/>
    <s v="ULAP - GENERAL BUSINESS PURPOSE"/>
    <s v="RESIDENTIAL row HOUSE"/>
    <s v="SELF-OCCUPIED RESIDENTIAL PROPERTY- WITHIN CITY LIMIT"/>
    <s v="HDFC ENACH"/>
    <s v="NACH"/>
    <s v="PSL"/>
    <s v="UDYAM-KR-12-0018185"/>
    <s v="PSL : Micro Enterprises"/>
    <s v="80095659778127"/>
    <n v="200309413581"/>
    <n v="0"/>
    <n v="0"/>
    <n v="0"/>
    <n v="0"/>
    <n v="0"/>
    <n v="0"/>
    <n v="0"/>
    <n v="0"/>
    <n v="400080825849"/>
    <n v="0"/>
    <n v="0"/>
    <n v="0"/>
    <n v="0"/>
    <n v="0"/>
    <n v="0"/>
    <n v="0"/>
    <n v="0"/>
    <n v="200082569190"/>
    <n v="0"/>
    <n v="0"/>
    <n v="0"/>
    <n v="0"/>
    <n v="0"/>
    <n v="0"/>
    <n v="0"/>
    <n v="0"/>
  </r>
  <r>
    <n v="34"/>
    <d v="2024-12-01T00:00:00"/>
    <x v="31"/>
    <x v="32"/>
    <s v="APPROVED"/>
    <s v="Cersai Charge Created - BT"/>
    <d v="2024-03-19T00:00:00"/>
    <n v="9.56666666666667"/>
    <s v="5"/>
    <n v="2047478"/>
    <s v="5-50"/>
    <s v="F_6954798"/>
    <n v="2017097"/>
    <s v="5L"/>
    <n v="745"/>
    <s v="MORTGAGE"/>
    <n v="10"/>
    <s v="CORPORATE"/>
    <n v="14.51"/>
    <s v="9.25"/>
    <n v="14.51"/>
    <n v="181"/>
    <s v="181"/>
    <s v="FRIENDS TAILOR"/>
    <s v="SELFEMPLOYED"/>
    <s v="Yes"/>
    <s v="TEXTILE READY MADE GARMENTS"/>
    <s v="FLOATING"/>
    <s v="N"/>
    <n v="854803566639"/>
    <s v="KARNATAKA"/>
    <s v="TIER 4"/>
    <n v="171"/>
    <s v="13-175"/>
    <n v="181"/>
    <s v="PROPRIETORSHIP"/>
    <n v="2047478"/>
    <s v="Proxy-Fully Construc"/>
    <s v="SAM"/>
    <n v="54.166084699999999"/>
    <s v="65"/>
    <n v="0"/>
    <n v="27973"/>
    <d v="2024-03-04T00:00:00"/>
    <n v="180"/>
    <s v="2671_KARNATAKA_DEVANGREE_MICRO &amp; SMALL LAP"/>
    <s v="Current"/>
    <n v="0"/>
    <n v="0"/>
    <n v="0"/>
    <n v="0"/>
    <n v="0"/>
    <n v="0"/>
    <n v="0"/>
    <n v="0"/>
    <n v="0"/>
    <s v="-"/>
    <s v="-"/>
    <n v="0"/>
    <n v="10"/>
    <s v="5"/>
    <d v="2024-02-27T00:00:00"/>
    <d v="2024-02-27T00:00:00"/>
    <n v="10.266666666666699"/>
    <s v="5"/>
    <d v="2039-03-04T00:00:00"/>
    <s v="SELF-ASSESSMENT METHOD"/>
    <n v="0"/>
    <m/>
    <d v="2024-02-12T00:00:00"/>
    <n v="6884986"/>
    <s v="Klarheit Valuers and Engineering Services Pvt Ltd"/>
    <s v="PROPERTY BEARING NO. 59, PROPERTY NO. 37 / 59, RDPR NO. 151200400200220571, ADAVIHALLI VILLAGE, ADAVIHALLI VILLAGE, PANCHAYATH, HARAPANAHALLI TALUK, BALLARI DISTRICT"/>
    <n v="1200"/>
    <n v="1800"/>
    <n v="900"/>
    <n v="1800"/>
    <n v="0.5"/>
    <n v="59.5"/>
    <n v="3780000"/>
    <n v="3780000"/>
    <n v="3402000"/>
    <n v="3024000"/>
    <s v="139 / SQ. FT."/>
    <x v="8"/>
    <m/>
    <x v="0"/>
    <s v="HARAPANAHALLI"/>
    <s v="KARNATAKA"/>
    <n v="583131"/>
    <n v="0"/>
    <s v="BUSINESS USE"/>
    <s v="RESIDENTIAL row HOUSE"/>
    <s v="RESIDENTIAL ROW HOUSE"/>
    <s v="HDFC ENACH"/>
    <s v="NACH"/>
    <s v="PSL"/>
    <s v="UDYAM-KR-31-0007595"/>
    <s v="PSL : Micro Enterprise"/>
    <s v="90076715543356"/>
    <n v="200301088446"/>
    <n v="0"/>
    <n v="0"/>
    <n v="0"/>
    <n v="0"/>
    <n v="0"/>
    <n v="0"/>
    <n v="0"/>
    <n v="0"/>
    <n v="400078645698"/>
    <n v="0"/>
    <n v="0"/>
    <n v="0"/>
    <n v="0"/>
    <n v="0"/>
    <n v="0"/>
    <n v="0"/>
    <n v="0"/>
    <n v="200080311205"/>
    <n v="0"/>
    <n v="0"/>
    <n v="0"/>
    <n v="0"/>
    <n v="0"/>
    <n v="0"/>
    <n v="0"/>
    <n v="0"/>
  </r>
  <r>
    <n v="35"/>
    <d v="2024-12-01T00:00:00"/>
    <x v="32"/>
    <x v="33"/>
    <s v="APPROVED"/>
    <s v="Cersai Charge Created - NON BT"/>
    <d v="2023-12-24T00:00:00"/>
    <n v="12.4333333333333"/>
    <s v="5"/>
    <n v="1341220"/>
    <s v="5-50"/>
    <s v="F_6662869"/>
    <n v="1286145"/>
    <s v="5L"/>
    <n v="757"/>
    <s v="MORTGAGE"/>
    <n v="12"/>
    <s v="CORPORATE"/>
    <n v="14.91"/>
    <s v="9.25"/>
    <n v="14.51"/>
    <n v="121"/>
    <s v="181"/>
    <s v="D M CHICKEN CENTER"/>
    <s v="SELFEMPLOYED"/>
    <s v="Yes"/>
    <s v="FMCG"/>
    <s v="FLOATING"/>
    <s v="N"/>
    <n v="854801550611"/>
    <s v="KARNATAKA"/>
    <s v="TIER 4"/>
    <n v="114"/>
    <s v="13-175"/>
    <n v="126"/>
    <s v="PROPRIETORSHIP"/>
    <n v="1341220"/>
    <s v="Proxy-Fully Construc"/>
    <s v="SAM"/>
    <n v="51.2888953"/>
    <s v="65"/>
    <n v="0"/>
    <n v="21238"/>
    <d v="2024-01-04T00:00:00"/>
    <n v="120"/>
    <s v="2671_KARNATAKA_DEVANGREE_MICRO &amp; SMALL LAP"/>
    <s v="Current"/>
    <n v="0"/>
    <n v="0"/>
    <n v="0"/>
    <n v="0"/>
    <n v="0"/>
    <n v="0"/>
    <n v="0"/>
    <n v="0"/>
    <n v="0"/>
    <s v="-"/>
    <s v="-"/>
    <n v="0"/>
    <n v="12"/>
    <s v="5"/>
    <d v="2023-12-20T00:00:00"/>
    <d v="2023-12-20T00:00:00"/>
    <n v="12.5666666666667"/>
    <s v="5"/>
    <d v="2034-06-04T00:00:00"/>
    <s v="SELF-ASSESSMENT METHOD"/>
    <n v="0"/>
    <m/>
    <d v="2023-12-18T00:00:00"/>
    <n v="109174"/>
    <s v="MOURYA CONCEPTS"/>
    <s v="DOOR NO. 145 - 5, PROPERTY NO. 23 - 2-519-48B, WARD NO. 23, 1ST DIVISION, BARLINE ROAD, DAVANAGREE CITY, DAVANAGERE TALUK, DAVANAGERE DISTRICT"/>
    <n v="250.24"/>
    <n v="4400"/>
    <n v="187.68"/>
    <n v="550"/>
    <n v="46"/>
    <n v="14"/>
    <n v="1204280"/>
    <n v="1204280"/>
    <n v="1083852"/>
    <n v="963424"/>
    <n v="127873"/>
    <x v="0"/>
    <n v="1.1137110970870561"/>
    <x v="1"/>
    <s v="DAVANAGERE"/>
    <s v="KARNATAKA"/>
    <n v="577001"/>
    <n v="0"/>
    <s v="BUSINESS USE"/>
    <s v="SELF-OCCUPIED RESIDENTIAL PROPERTY- WITHIN CITY LIMIT"/>
    <s v="SELF-OCCUPIED RESIDENTIAL PROPERTY- WITHIN CITY LIMIT"/>
    <s v="HDFC ENACH"/>
    <s v="NACH"/>
    <s v="PSL"/>
    <s v="UDYAM-KR-12-0023812"/>
    <s v="PSL: Micro Enterprises"/>
    <s v="70070310762081"/>
    <n v="200291125018"/>
    <n v="200291125031"/>
    <n v="0"/>
    <n v="0"/>
    <n v="0"/>
    <n v="0"/>
    <n v="0"/>
    <n v="0"/>
    <n v="0"/>
    <n v="400076117354"/>
    <n v="400076117360"/>
    <n v="0"/>
    <n v="0"/>
    <n v="0"/>
    <n v="0"/>
    <n v="0"/>
    <n v="0"/>
    <n v="0"/>
    <n v="200077677056"/>
    <n v="200077677063"/>
    <n v="0"/>
    <n v="0"/>
    <n v="0"/>
    <n v="0"/>
    <n v="0"/>
    <n v="0"/>
    <n v="0"/>
  </r>
  <r>
    <n v="36"/>
    <d v="2024-12-01T00:00:00"/>
    <x v="33"/>
    <x v="34"/>
    <s v="APPROVED"/>
    <s v="Cersai Charge Created - NON BT"/>
    <d v="2023-12-24T00:00:00"/>
    <n v="12.4333333333333"/>
    <s v="5"/>
    <n v="1258296"/>
    <s v="5-50"/>
    <s v="F_6634430"/>
    <n v="1205048"/>
    <s v="5L"/>
    <n v="752"/>
    <s v="MORTGAGE"/>
    <n v="12"/>
    <s v="CORPORATE"/>
    <n v="14.41"/>
    <s v="9.25"/>
    <n v="14.01"/>
    <n v="121"/>
    <s v="181"/>
    <s v="M S CUSHION WORKS"/>
    <s v="SELFEMPLOYED"/>
    <s v="Yes"/>
    <s v="PROFESSIONAL SERVICES"/>
    <s v="FLOATING"/>
    <s v="N"/>
    <n v="854803059092"/>
    <s v="KARNATAKA"/>
    <s v="TIER 4"/>
    <n v="113"/>
    <s v="13-175"/>
    <n v="125"/>
    <s v="PROPRIETORSHIP"/>
    <n v="1258296"/>
    <s v="Proxy-Fully Construc"/>
    <s v="SAM"/>
    <n v="33.288254000000002"/>
    <s v="65"/>
    <n v="0"/>
    <n v="19545"/>
    <d v="2024-01-04T00:00:00"/>
    <n v="120"/>
    <s v="2671_KARNATAKA_DEVANGREE_MICRO &amp; SMALL LAP"/>
    <s v="Current"/>
    <n v="0"/>
    <n v="0"/>
    <n v="0"/>
    <n v="0"/>
    <n v="0"/>
    <n v="0"/>
    <n v="0"/>
    <n v="0"/>
    <n v="0"/>
    <s v="-"/>
    <s v="-"/>
    <n v="0"/>
    <n v="12"/>
    <s v="5"/>
    <d v="2023-12-20T00:00:00"/>
    <d v="2023-12-20T00:00:00"/>
    <n v="12.5666666666667"/>
    <s v="5"/>
    <d v="2034-05-04T00:00:00"/>
    <s v="SELF-ASSESSMENT METHOD"/>
    <n v="0"/>
    <m/>
    <d v="2023-12-11T00:00:00"/>
    <n v="107145"/>
    <s v="MOURYA CONCEPTS"/>
    <s v="OLD DOOR NO. 1663/2, NEW DOOR NO. 1663/2, PROPERTY NO. 16-1-25, 79b, OLD PROPERTY NO. 1663/2, ASSESMENT NO. 4048, 3RD WARD, 3RD DIVISION, HALE BETHUR ROAD, AHAMED NAGARA, DAVANGERE CITY, DAVANGERE TALUK, DAVANGERE DISTRICT"/>
    <n v="840"/>
    <n v="4500"/>
    <n v="630"/>
    <n v="0"/>
    <n v="15"/>
    <n v="25"/>
    <n v="3780000"/>
    <n v="3780000"/>
    <n v="3402000"/>
    <n v="3024000"/>
    <n v="2341080"/>
    <x v="0"/>
    <n v="0.33288253968253967"/>
    <x v="0"/>
    <s v="DAVANAGERE"/>
    <s v="KARNATAKA"/>
    <n v="577001"/>
    <n v="0"/>
    <s v="BUSINESS USE"/>
    <s v="SELF-OCCUPIED RESIDENTIAL PROPERTY- WITHIN CITY LIMIT"/>
    <s v="SELF-OCCUPIED RESIDENTIAL PROPERTY- WITHIN CITY LIMIT"/>
    <s v="HDFC ENACH"/>
    <s v="NACH"/>
    <s v="PSL"/>
    <s v="UDYAM-KR-12-0028604"/>
    <s v="PSL: Micro Enterprises"/>
    <s v="90085439130351"/>
    <n v="200291124332"/>
    <n v="0"/>
    <n v="0"/>
    <n v="0"/>
    <n v="0"/>
    <n v="0"/>
    <n v="0"/>
    <n v="0"/>
    <n v="0"/>
    <n v="400076117223"/>
    <n v="0"/>
    <n v="0"/>
    <n v="0"/>
    <n v="0"/>
    <n v="0"/>
    <n v="0"/>
    <n v="0"/>
    <n v="0"/>
    <n v="200077676922"/>
    <n v="0"/>
    <n v="0"/>
    <n v="0"/>
    <n v="0"/>
    <n v="0"/>
    <n v="0"/>
    <n v="0"/>
    <n v="0"/>
  </r>
  <r>
    <n v="37"/>
    <d v="2024-12-01T00:00:00"/>
    <x v="34"/>
    <x v="35"/>
    <s v="APPROVED"/>
    <s v="Cersai Charge Created - BT"/>
    <d v="2024-01-13T00:00:00"/>
    <n v="11.766666666666699"/>
    <s v="5"/>
    <n v="4202492"/>
    <s v="5-50"/>
    <s v="F_6645886"/>
    <n v="4024666"/>
    <s v="5L"/>
    <n v="735"/>
    <s v="MORTGAGE"/>
    <n v="12"/>
    <s v="INDIVIDUAL"/>
    <n v="14.41"/>
    <s v="9.25"/>
    <n v="14.01"/>
    <n v="120"/>
    <s v="181"/>
    <s v="UMAPATHI C"/>
    <s v="SELFEMPLOYED"/>
    <s v="Yes"/>
    <s v="TRADING"/>
    <s v="FLOATING"/>
    <s v="N"/>
    <n v="854803075718"/>
    <s v="KARNATAKA"/>
    <s v="TIER 4"/>
    <n v="113"/>
    <s v="13-175"/>
    <n v="125"/>
    <s v="PROPRIETORSHIP"/>
    <n v="4202492"/>
    <s v="Proxy-Fully Construc"/>
    <s v="BKP"/>
    <n v="47.523643100000001"/>
    <s v="65"/>
    <n v="0"/>
    <n v="65276"/>
    <d v="2024-01-04T00:00:00"/>
    <n v="120"/>
    <s v="2671_KARNATAKA_DEVANGREE_MICRO &amp; SMALL LAP"/>
    <s v="Current"/>
    <n v="0"/>
    <n v="0"/>
    <n v="0"/>
    <n v="0"/>
    <n v="0"/>
    <n v="0"/>
    <n v="0"/>
    <n v="0"/>
    <n v="0"/>
    <s v="-"/>
    <s v="-"/>
    <n v="0"/>
    <n v="12"/>
    <s v="5"/>
    <d v="2023-12-20T00:00:00"/>
    <d v="2023-12-20T00:00:00"/>
    <n v="12.5666666666667"/>
    <s v="5"/>
    <d v="2034-05-04T00:00:00"/>
    <s v="BKP - BANKING PRODUCT"/>
    <n v="0"/>
    <m/>
    <d v="2023-12-14T00:00:00"/>
    <n v="6645886"/>
    <s v="Klarheit Valuers and Engineering Services Pvt Ltd"/>
    <s v="PROPERTY NO. 231, PID NO. 151200101700720107, MAVIINAKATTE VILLAGE, CHANNESHAPURA VILLAGE, PANCHAYATH, CHANNAGIRI TALUK, DAVANAGERE DISTRICT"/>
    <n v="16335"/>
    <n v="250"/>
    <n v="2644"/>
    <n v="1800"/>
    <n v="0"/>
    <n v="60"/>
    <n v="8842950"/>
    <n v="8842950"/>
    <n v="7958655"/>
    <n v="7074360"/>
    <s v="106.80 / SQ. FT."/>
    <x v="8"/>
    <m/>
    <x v="0"/>
    <s v="CHANNAGIRI"/>
    <s v="KARNATAKA"/>
    <n v="577221"/>
    <n v="0"/>
    <s v="ULAP - BALANCE TRANSFER FOR BUSINESS PURPOSE"/>
    <s v="RESIDENTIAL row HOUSE"/>
    <s v="SELF-OCCUPIED RESIDENTIAL PROPERTY- WITHIN CITY LIMIT"/>
    <s v="HDFC ENACH"/>
    <s v="NACH"/>
    <s v="PSL"/>
    <s v="UDYAM-KR-12-0003712"/>
    <s v="PSL: Micro Enterprises"/>
    <s v="10041264867996"/>
    <n v="200293466210"/>
    <n v="0"/>
    <n v="0"/>
    <n v="0"/>
    <n v="0"/>
    <n v="0"/>
    <n v="0"/>
    <n v="0"/>
    <n v="0"/>
    <n v="400076731031"/>
    <n v="0"/>
    <n v="0"/>
    <n v="0"/>
    <n v="0"/>
    <n v="0"/>
    <n v="0"/>
    <n v="0"/>
    <n v="0"/>
    <n v="200078316426"/>
    <n v="0"/>
    <n v="0"/>
    <n v="0"/>
    <n v="0"/>
    <n v="0"/>
    <n v="0"/>
    <n v="0"/>
    <n v="0"/>
  </r>
  <r>
    <n v="38"/>
    <d v="2024-12-01T00:00:00"/>
    <x v="35"/>
    <x v="36"/>
    <s v="APPROVED"/>
    <s v="Cersai Charge Created - NON BT"/>
    <d v="2023-11-08T00:00:00"/>
    <n v="13.966666666666701"/>
    <s v="5"/>
    <n v="2655941"/>
    <s v="5-50"/>
    <s v="F_6476592"/>
    <n v="2525833"/>
    <s v="5L"/>
    <n v="738"/>
    <s v="MORTGAGE"/>
    <n v="14"/>
    <s v="INDIVIDUAL"/>
    <n v="15.15"/>
    <s v="9.25"/>
    <n v="14.75"/>
    <n v="121"/>
    <s v="181"/>
    <s v="RAGHAVENDRA H R"/>
    <s v="SELFEMPLOYED"/>
    <s v="Yes"/>
    <s v="SERVICE INDUSTRY"/>
    <s v="FLOATING"/>
    <s v="N"/>
    <n v="854801641237"/>
    <s v="KARNATAKA"/>
    <s v="TIER 4"/>
    <n v="111"/>
    <s v="13-175"/>
    <n v="125"/>
    <s v="INDIVIDUAL"/>
    <n v="2655941"/>
    <s v="Proxy-Fully Construc"/>
    <s v="BKP"/>
    <n v="40.648010399999997"/>
    <s v="65"/>
    <n v="0"/>
    <n v="42444"/>
    <d v="2023-11-04T00:00:00"/>
    <n v="120"/>
    <s v="2671_KARNATAKA_DEVANGREE_MICRO &amp; SMALL LAP"/>
    <s v="Current"/>
    <n v="0"/>
    <n v="0"/>
    <n v="0"/>
    <n v="0"/>
    <n v="0"/>
    <n v="0"/>
    <n v="0"/>
    <n v="0"/>
    <n v="0"/>
    <s v="-"/>
    <s v="-"/>
    <n v="0"/>
    <n v="14"/>
    <s v="5"/>
    <d v="2023-10-29T00:00:00"/>
    <d v="2023-10-29T00:00:00"/>
    <n v="14.3"/>
    <s v="5"/>
    <d v="2034-03-04T00:00:00"/>
    <s v="BKP - BANKING PRODUCT"/>
    <n v="0"/>
    <m/>
    <d v="2023-09-26T00:00:00"/>
    <n v="90078"/>
    <s v="MOURYA CONCEPTS"/>
    <s v="PROPERTY NO. 680, PID NO. 151700501700501700320088, MAKANURU VILLAGE, MAKANURU GRAMA PANCHAYATH, RANEBENNURU TALUK, HAVERI DISTRICT"/>
    <n v="26136"/>
    <n v="250"/>
    <n v="0"/>
    <n v="0"/>
    <s v="NA"/>
    <s v="NA"/>
    <n v="6534000"/>
    <n v="6534000"/>
    <n v="5880600"/>
    <n v="5227200"/>
    <n v="1934064"/>
    <x v="14"/>
    <m/>
    <x v="0"/>
    <s v="HAVERI"/>
    <s v="KARNATAKA"/>
    <n v="581123"/>
    <n v="0"/>
    <s v="BUSINESS USE"/>
    <s v="VACANT RESIDENTIAL- OUTSIDE CITY LIMIT"/>
    <s v="VACANT RESIDENTIAL- OUTSIDE CITY LIMIT"/>
    <s v="HDFC ENACH"/>
    <s v="NACH"/>
    <s v="PSL"/>
    <s v="UDYAM-kr-17-0019748"/>
    <s v="PSL : Micro Enterprises"/>
    <s v="30092077237820"/>
    <n v="200286307556"/>
    <n v="0"/>
    <n v="0"/>
    <n v="0"/>
    <n v="0"/>
    <n v="0"/>
    <n v="0"/>
    <n v="0"/>
    <n v="0"/>
    <n v="400075035804"/>
    <n v="0"/>
    <n v="0"/>
    <n v="0"/>
    <n v="0"/>
    <n v="0"/>
    <n v="0"/>
    <n v="0"/>
    <n v="0"/>
    <n v="200076547110"/>
    <n v="0"/>
    <n v="0"/>
    <n v="0"/>
    <n v="0"/>
    <n v="0"/>
    <n v="0"/>
    <n v="0"/>
    <n v="0"/>
  </r>
  <r>
    <n v="39"/>
    <d v="2024-12-01T00:00:00"/>
    <x v="36"/>
    <x v="37"/>
    <s v="APPROVED"/>
    <s v="Cersai Charge Created - NON BT"/>
    <d v="2023-09-15T00:00:00"/>
    <n v="15.766666666666699"/>
    <s v="5"/>
    <n v="2953126"/>
    <s v="5-50"/>
    <s v="F_6281860"/>
    <n v="2780322"/>
    <s v="5L"/>
    <n v="738"/>
    <s v="MORTGAGE"/>
    <n v="16"/>
    <s v="INDIVIDUAL"/>
    <n v="14.91"/>
    <s v="9.25"/>
    <n v="14.51"/>
    <n v="121"/>
    <s v="181"/>
    <s v="SUDHA R"/>
    <s v="SELFEMPLOYED"/>
    <s v="Yes"/>
    <s v="FMCG"/>
    <s v="FLOATING"/>
    <s v="N"/>
    <n v="854801363367"/>
    <s v="KARNATAKA"/>
    <s v="TIER 4"/>
    <n v="109"/>
    <s v="13-175"/>
    <n v="125"/>
    <s v="INDIVIDUAL"/>
    <n v="2953126"/>
    <s v="Proxy-Fully Construc"/>
    <s v="SAM"/>
    <n v="51.033871400000002"/>
    <s v="65"/>
    <n v="0"/>
    <n v="46763"/>
    <d v="2023-09-04T00:00:00"/>
    <n v="120"/>
    <s v="2671_KARNATAKA_DEVANGREE_MICRO &amp; SMALL LAP"/>
    <s v="Current"/>
    <n v="0"/>
    <n v="0"/>
    <n v="0"/>
    <n v="0"/>
    <n v="0"/>
    <n v="0"/>
    <n v="0"/>
    <n v="0"/>
    <n v="0"/>
    <s v="-"/>
    <s v="-"/>
    <n v="0"/>
    <n v="16"/>
    <s v="5"/>
    <d v="2023-08-31T00:00:00"/>
    <d v="2023-08-31T00:00:00"/>
    <n v="16.266666666666701"/>
    <s v="5"/>
    <d v="2034-01-04T00:00:00"/>
    <s v="SELF-ASSESSMENT METHOD"/>
    <n v="0"/>
    <m/>
    <d v="2023-08-25T00:00:00"/>
    <n v="2671"/>
    <s v="Klarheit Valuers and Engineering Services Pvt Ltd"/>
    <s v="PROPERTY BEARING SITE NO. 51, SURVEY NO. 50/P, NITTUVALLI VILLAGE, KASABA HOBLI, DAVANGERE TALUK, DAVANGERE DISTRICT"/>
    <n v="600"/>
    <n v="3000"/>
    <n v="900"/>
    <n v="1300"/>
    <n v="10"/>
    <s v="LOAd bearing - 40 &amp; GI SHEET - 20"/>
    <n v="2970000"/>
    <n v="2970000"/>
    <n v="2673000"/>
    <n v="2376000"/>
    <s v="-"/>
    <x v="15"/>
    <m/>
    <x v="0"/>
    <s v="DAVANAGERE"/>
    <s v="KARNATAKA"/>
    <n v="577005"/>
    <n v="0"/>
    <s v="BUSINESS USE"/>
    <s v="RENTED RESIDENTIAL PROPERTY- WITHIN CITY LIMIT"/>
    <s v="RENTED RESIDENTIAL PROPERTY- WITHIN CITY LIMIT"/>
    <s v="HDFC ENACH"/>
    <s v="NACH"/>
    <s v="PSL"/>
    <s v="UDYAM-kr-12-0023458"/>
    <s v="PSL : Micro Enterprises"/>
    <s v="50076435666908"/>
    <n v="200280669408"/>
    <n v="200280669425"/>
    <n v="0"/>
    <n v="0"/>
    <n v="0"/>
    <n v="0"/>
    <n v="0"/>
    <n v="0"/>
    <n v="0"/>
    <n v="400073675497"/>
    <n v="400073675504"/>
    <n v="0"/>
    <n v="0"/>
    <n v="0"/>
    <n v="0"/>
    <n v="0"/>
    <n v="0"/>
    <n v="0"/>
    <n v="200075116392"/>
    <n v="200075116399"/>
    <n v="0"/>
    <n v="0"/>
    <n v="0"/>
    <n v="0"/>
    <n v="0"/>
    <n v="0"/>
    <n v="0"/>
  </r>
  <r>
    <n v="40"/>
    <d v="2024-12-01T00:00:00"/>
    <x v="37"/>
    <x v="38"/>
    <s v="APPROVED"/>
    <s v="Cersai Charge Created - BT"/>
    <d v="2023-10-28T00:00:00"/>
    <n v="14.3333333333333"/>
    <s v="5"/>
    <n v="3559383"/>
    <s v="5-50"/>
    <s v="F_6251312"/>
    <n v="3377300"/>
    <s v="5L"/>
    <n v="723"/>
    <s v="MORTGAGE"/>
    <n v="16"/>
    <s v="INDIVIDUAL"/>
    <n v="14.41"/>
    <s v="9.25"/>
    <n v="14.01"/>
    <n v="120"/>
    <s v="181"/>
    <s v="NASEER S"/>
    <s v="SELFEMPLOYED"/>
    <s v="Yes"/>
    <s v="CONSTRUCTION"/>
    <s v="FLOATING"/>
    <s v="N"/>
    <n v="854801259880"/>
    <s v="KARNATAKA"/>
    <s v="TIER 4"/>
    <n v="111"/>
    <s v="13-175"/>
    <n v="127"/>
    <s v="INDIVIDUAL"/>
    <n v="3559383"/>
    <s v="Proxy-Fully Construc"/>
    <s v="SAM"/>
    <n v="50.488582999999998"/>
    <s v="65"/>
    <n v="0"/>
    <n v="55287"/>
    <d v="2023-09-04T00:00:00"/>
    <n v="120"/>
    <s v="2671_KARNATAKA_DEVANGREE_MICRO &amp; SMALL LAP"/>
    <s v="Current"/>
    <n v="0"/>
    <n v="0"/>
    <n v="0"/>
    <n v="0"/>
    <n v="0"/>
    <n v="0"/>
    <n v="0"/>
    <n v="0"/>
    <n v="0"/>
    <s v="-"/>
    <s v="-"/>
    <n v="0"/>
    <n v="16"/>
    <s v="5"/>
    <d v="2023-08-31T00:00:00"/>
    <d v="2023-10-20T00:00:00"/>
    <n v="14.6"/>
    <s v="5"/>
    <d v="2034-03-04T00:00:00"/>
    <s v="SELF-ASSESSMENT METHOD"/>
    <n v="12000"/>
    <m/>
    <m/>
    <m/>
    <m/>
    <m/>
    <m/>
    <m/>
    <m/>
    <m/>
    <m/>
    <m/>
    <m/>
    <n v="7049877"/>
    <m/>
    <m/>
    <m/>
    <x v="16"/>
    <m/>
    <x v="1"/>
    <s v="HARAPANAHALLI"/>
    <s v="KARNATAKA"/>
    <n v="583131"/>
    <n v="0"/>
    <s v="BUSINESS USE"/>
    <s v="SELF-OCCUPIED RESIDENTIAL PROPERTY- OUTSIDE CITY LIMIT"/>
    <s v="RENTED RESIDENTIAL PROPERTY- WITHIN CITY LIMIT"/>
    <s v="HDFC ENACH"/>
    <s v="NACH"/>
    <s v="PSL"/>
    <s v="UDYAM-kr-12-0023347"/>
    <s v="PSL : Micro Enterprises"/>
    <s v="40001924114394"/>
    <n v="200285331510"/>
    <n v="0"/>
    <n v="0"/>
    <n v="0"/>
    <n v="0"/>
    <n v="0"/>
    <n v="0"/>
    <n v="0"/>
    <n v="0"/>
    <n v="400074805488"/>
    <n v="0"/>
    <n v="0"/>
    <n v="0"/>
    <n v="0"/>
    <n v="0"/>
    <n v="0"/>
    <n v="0"/>
    <n v="0"/>
    <n v="200076303279"/>
    <n v="0"/>
    <n v="0"/>
    <n v="0"/>
    <n v="0"/>
    <n v="0"/>
    <n v="0"/>
    <n v="0"/>
    <n v="0"/>
  </r>
  <r>
    <n v="41"/>
    <d v="2024-12-01T00:00:00"/>
    <x v="38"/>
    <x v="39"/>
    <s v="APPROVED"/>
    <s v="Cersai Charge Created - NON BT"/>
    <d v="2023-06-05T00:00:00"/>
    <n v="19.1666666666667"/>
    <s v="5"/>
    <n v="1727767"/>
    <s v="5-50"/>
    <s v="F_5895268"/>
    <n v="1674353"/>
    <s v="5L"/>
    <n v="646"/>
    <s v="MORTGAGE"/>
    <n v="19"/>
    <s v="INDIVIDUAL"/>
    <n v="14.15"/>
    <s v="9.25"/>
    <n v="13.75"/>
    <n v="181"/>
    <s v="181"/>
    <s v="D C CHANNABASAPPA"/>
    <s v="SELFEMPLOYED"/>
    <s v="Yes"/>
    <s v="OTHERS"/>
    <s v="FLOATING"/>
    <s v="N"/>
    <n v="808042683"/>
    <s v="KARNATAKA"/>
    <s v="TIER 4"/>
    <n v="174"/>
    <s v="13-175"/>
    <n v="193"/>
    <s v="INDIVIDUAL"/>
    <n v="1727767"/>
    <s v="Proxy-Fully Construc"/>
    <s v="SAM"/>
    <n v="60.580890599999996"/>
    <s v="65"/>
    <n v="0"/>
    <n v="22720"/>
    <d v="2023-06-04T00:00:00"/>
    <n v="180"/>
    <s v="2671_KARNATAKA_DEVANGREE_MICRO &amp; SMALL LAP"/>
    <s v="Current"/>
    <n v="0"/>
    <n v="0"/>
    <n v="0"/>
    <n v="0"/>
    <n v="0"/>
    <n v="0"/>
    <n v="0"/>
    <n v="0"/>
    <n v="0"/>
    <s v="-"/>
    <s v="-"/>
    <n v="0"/>
    <n v="19"/>
    <s v="5"/>
    <d v="2023-05-16T00:00:00"/>
    <d v="2023-05-16T00:00:00"/>
    <n v="19.8333333333333"/>
    <s v="5"/>
    <d v="2039-06-04T00:00:00"/>
    <s v="SELF-ASSESSMENT METHOD"/>
    <n v="0"/>
    <m/>
    <d v="2023-05-04T00:00:00"/>
    <n v="17889758"/>
    <s v="ADROIT VALUATION"/>
    <s v="PROPERTY BEARING GP NO. 139/116, PID NO. 151200102100100149, RAJAGONDANAHALLI VILLAGE &amp; GRAM PANCHAYAT, CHANNAGIRI TALUK, DAVANGERE DISTRICT"/>
    <n v="1240"/>
    <n v="500"/>
    <n v="1066"/>
    <n v="2000"/>
    <n v="0"/>
    <n v="70"/>
    <n v="2852000"/>
    <n v="2852000"/>
    <n v="2566800"/>
    <n v="2281600"/>
    <s v="105/ SQ. FT."/>
    <x v="17"/>
    <m/>
    <x v="0"/>
    <s v="CHANNAGIRI"/>
    <s v="KARNATAKA"/>
    <n v="577213"/>
    <n v="0"/>
    <s v="BUSINESS"/>
    <s v="RESIDENTIAL FLAT"/>
    <s v="RESIDENTIAL FLAT"/>
    <s v="ACH HSBC"/>
    <s v="NACH"/>
    <s v="PSL"/>
    <s v="UDYAM-kr-12-0018478"/>
    <s v="PSL : Micro Enterprises"/>
    <s v="10003027849282"/>
    <n v="200270580325"/>
    <n v="0"/>
    <n v="0"/>
    <n v="0"/>
    <n v="0"/>
    <n v="0"/>
    <n v="0"/>
    <n v="0"/>
    <n v="0"/>
    <n v="400071081345"/>
    <n v="0"/>
    <n v="0"/>
    <n v="0"/>
    <n v="0"/>
    <n v="0"/>
    <n v="0"/>
    <n v="0"/>
    <n v="0"/>
    <n v="200072364002"/>
    <n v="0"/>
    <n v="0"/>
    <n v="0"/>
    <n v="0"/>
    <n v="0"/>
    <n v="0"/>
    <n v="0"/>
    <n v="0"/>
  </r>
  <r>
    <n v="42"/>
    <d v="2024-12-01T00:00:00"/>
    <x v="39"/>
    <x v="40"/>
    <s v="APPROVED"/>
    <s v="Cersai Charge created"/>
    <d v="2023-04-29T00:00:00"/>
    <n v="20.399999999999999"/>
    <s v="5"/>
    <n v="3868022"/>
    <s v="5-50"/>
    <s v="F_5787866"/>
    <n v="3743820"/>
    <s v="5L"/>
    <n v="707"/>
    <s v="MORTGAGE"/>
    <n v="22"/>
    <s v="INDIVIDUAL"/>
    <n v="14.43"/>
    <s v="9.25"/>
    <n v="14.03"/>
    <n v="180"/>
    <s v="181"/>
    <s v="MADHUKUMAR SIDDANNANAVAR"/>
    <s v="SELFEMPLOYED"/>
    <s v="Yes"/>
    <s v="SERVICE INDUSTRY"/>
    <s v="FLOATING"/>
    <s v="N"/>
    <n v="807584626"/>
    <s v="KARNATAKA"/>
    <s v="TIER 4"/>
    <n v="173"/>
    <s v="13-175"/>
    <n v="195"/>
    <s v="INDIVIDUAL"/>
    <n v="3868022"/>
    <s v="Proxy-Fully Construc"/>
    <s v="LIP"/>
    <n v="60.047534800000001"/>
    <s v="65"/>
    <n v="0"/>
    <n v="51591"/>
    <d v="2023-03-04T00:00:00"/>
    <n v="180"/>
    <s v="2671_KARNATAKA_DEVANGREE_MICRO &amp; SMALL LAP"/>
    <s v="Current"/>
    <n v="0"/>
    <n v="0"/>
    <n v="0"/>
    <n v="0"/>
    <n v="0"/>
    <n v="0"/>
    <n v="0"/>
    <n v="0"/>
    <n v="0"/>
    <s v="-"/>
    <s v="-"/>
    <n v="0"/>
    <n v="22"/>
    <s v="5"/>
    <d v="2023-02-20T00:00:00"/>
    <d v="2023-04-29T00:00:00"/>
    <n v="20.399999999999999"/>
    <s v="5"/>
    <d v="2039-05-04T00:00:00"/>
    <s v="LIP - LIQUID INCOME PROGRAM"/>
    <n v="0"/>
    <m/>
    <d v="2023-02-09T00:00:00"/>
    <s v="NA"/>
    <s v="Klarheit Valuers and Engineering Services Pvt Ltd"/>
    <s v="PROPERTY BEARING NO. 72, SURVEY NO. 30B, RANEBENNUR NAGAR, RANIBENNUR TALUK, HAVERI DISTRICT"/>
    <n v="1546"/>
    <n v="1600"/>
    <n v="2512"/>
    <n v="1500"/>
    <n v="10"/>
    <n v="50"/>
    <n v="6441600"/>
    <n v="6441600"/>
    <n v="5797440"/>
    <n v="5153280"/>
    <s v="-"/>
    <x v="18"/>
    <m/>
    <x v="0"/>
    <s v="RANEBENNUR"/>
    <s v="KARNATAKA"/>
    <n v="581115"/>
    <n v="0"/>
    <s v="BUSINESS"/>
    <s v="RESIDENTIAL FLAT"/>
    <s v="RESIDENTIAL FLAT"/>
    <s v="HDFC ENACH"/>
    <s v="NACH"/>
    <s v="PSL"/>
    <s v="UDYAM-kr-17-0008318"/>
    <s v="PSL : Micro Enterprises"/>
    <s v="10041666105299"/>
    <n v="200268241505"/>
    <n v="0"/>
    <n v="0"/>
    <n v="0"/>
    <n v="0"/>
    <n v="0"/>
    <n v="0"/>
    <n v="0"/>
    <n v="0"/>
    <n v="400070480739"/>
    <n v="0"/>
    <n v="0"/>
    <n v="0"/>
    <n v="0"/>
    <n v="0"/>
    <n v="0"/>
    <n v="0"/>
    <n v="0"/>
    <n v="200071724911"/>
    <n v="0"/>
    <n v="0"/>
    <n v="0"/>
    <n v="0"/>
    <n v="0"/>
    <n v="0"/>
    <n v="0"/>
    <n v="0"/>
  </r>
  <r>
    <n v="43"/>
    <d v="2024-12-01T00:00:00"/>
    <x v="40"/>
    <x v="41"/>
    <s v="APPROVED"/>
    <s v="Cersai Charge Created - NON BT"/>
    <d v="2024-04-15T00:00:00"/>
    <n v="8.6666666666666696"/>
    <s v="5"/>
    <n v="3108855"/>
    <s v="5-50"/>
    <s v="F_7108617"/>
    <n v="3040997"/>
    <s v="5L"/>
    <n v="0"/>
    <s v="MORTGAGE"/>
    <n v="8"/>
    <s v="CORPORATE"/>
    <n v="12.5"/>
    <s v="9.25"/>
    <n v="12.5"/>
    <n v="145"/>
    <s v="181"/>
    <s v="SHREE BHAGWAAN ENTERPRISES"/>
    <s v="SELFEMPLOYED"/>
    <s v="Yes"/>
    <s v="CONSTRUCTION"/>
    <s v="FLOATING"/>
    <s v="N"/>
    <n v="854803869786"/>
    <s v="JHARKHAND"/>
    <s v="TIER 3"/>
    <n v="137"/>
    <s v="13-175"/>
    <n v="145"/>
    <s v="PROPRIETORSHIP"/>
    <n v="3108855"/>
    <s v="Proxy-Fully Construc"/>
    <s v="SAM"/>
    <n v="48.780126199999998"/>
    <s v="65"/>
    <n v="0"/>
    <n v="41779"/>
    <d v="2024-05-04T00:00:00"/>
    <n v="144"/>
    <s v="2669_JHARKHAND_JAMSHEDPUR_MICRO &amp; SMALL LAP"/>
    <s v="Current"/>
    <n v="0"/>
    <n v="0"/>
    <n v="0"/>
    <n v="0"/>
    <n v="0"/>
    <n v="0"/>
    <n v="0"/>
    <n v="0"/>
    <n v="0"/>
    <s v="-"/>
    <s v="-"/>
    <n v="0"/>
    <n v="8"/>
    <s v="5"/>
    <d v="2024-04-12T00:00:00"/>
    <d v="2024-04-12T00:00:00"/>
    <n v="8.7666666666666693"/>
    <s v="5"/>
    <d v="2036-05-04T00:00:00"/>
    <s v="SELF-ASSESSMENT METHOD"/>
    <n v="0"/>
    <m/>
    <d v="2024-03-24T00:00:00"/>
    <n v="7037830"/>
    <s v="ER. BAJAJ KISHOR DWIVEDI"/>
    <s v="MAUZA - MANGO, PRAGNA - DHALBHUM, THANA - MANGO, THANA NO, 1642, KHATA NO. 210, PLOT NO. 3860, SUB REGISTRY OFFICE, JAMSHEDPUR, DISTRICT EAST SINGHBHUM, JHARKHAND"/>
    <n v="1650"/>
    <n v="2600"/>
    <n v="1488"/>
    <n v="1400"/>
    <n v="12"/>
    <n v="48"/>
    <n v="6373200"/>
    <n v="6373200"/>
    <n v="5735880"/>
    <n v="5098560"/>
    <s v="-"/>
    <x v="0"/>
    <n v="0.48780126153266806"/>
    <x v="0"/>
    <s v="JAMSHEDPUR"/>
    <s v="JHARKHAND"/>
    <n v="831012"/>
    <n v="0"/>
    <s v="BUSINESS USE"/>
    <s v="RESIDENTIAL BUNGLOW"/>
    <s v="RESIDENTIAL BUNGLOW"/>
    <s v="ACH HSBC"/>
    <s v="NACH"/>
    <s v="PSL"/>
    <s v="UDYAM-JH-06-0005725"/>
    <s v="PSL : Micro Enterprise"/>
    <s v="90082131674670"/>
    <n v="200303921826"/>
    <n v="0"/>
    <n v="0"/>
    <n v="0"/>
    <n v="0"/>
    <n v="0"/>
    <n v="0"/>
    <n v="0"/>
    <n v="0"/>
    <n v="400079315508"/>
    <n v="0"/>
    <n v="0"/>
    <n v="0"/>
    <n v="0"/>
    <n v="0"/>
    <n v="0"/>
    <n v="0"/>
    <n v="0"/>
    <n v="200081011115"/>
    <n v="0"/>
    <n v="0"/>
    <n v="0"/>
    <n v="0"/>
    <n v="0"/>
    <n v="0"/>
    <n v="0"/>
    <n v="0"/>
  </r>
  <r>
    <n v="44"/>
    <d v="2024-12-01T00:00:00"/>
    <x v="41"/>
    <x v="42"/>
    <s v="APPROVED"/>
    <s v="Cersai Charge Created - NON BT"/>
    <d v="2024-07-07T00:00:00"/>
    <n v="5.9"/>
    <s v="5"/>
    <n v="2509900"/>
    <s v="5-50"/>
    <s v="F_7419444"/>
    <n v="2487333"/>
    <s v="5L"/>
    <n v="751"/>
    <s v="MORTGAGE"/>
    <n v="6"/>
    <s v="INDIVIDUAL"/>
    <n v="13.35"/>
    <s v="9.25"/>
    <n v="13.35"/>
    <n v="181"/>
    <s v="181"/>
    <s v="PARVEEN SATIJA"/>
    <s v="SELFEMPLOYED"/>
    <s v="Yes"/>
    <s v="FOOD AND BEVERAGE"/>
    <s v="FLOATING"/>
    <s v="N"/>
    <n v="854802183795"/>
    <s v="HARYANA"/>
    <s v="TIER 4"/>
    <n v="175"/>
    <s v="13-175"/>
    <n v="181"/>
    <s v="INDIVIDUAL"/>
    <n v="2509900"/>
    <s v="Proxy-Fully Construc"/>
    <s v="SAM"/>
    <n v="62.491285699999999"/>
    <s v="65"/>
    <n v="0"/>
    <n v="32337"/>
    <d v="2024-07-04T00:00:00"/>
    <n v="180"/>
    <s v="2668_HARYANA_ROHTAK_MICRO &amp; SMALL LAP"/>
    <s v="Current"/>
    <n v="0"/>
    <n v="0"/>
    <n v="0"/>
    <n v="0"/>
    <n v="0"/>
    <n v="0"/>
    <n v="0"/>
    <n v="0"/>
    <n v="0"/>
    <s v="-"/>
    <s v="-"/>
    <n v="0"/>
    <n v="6"/>
    <s v="5"/>
    <d v="2024-06-30T00:00:00"/>
    <d v="2024-06-30T00:00:00"/>
    <n v="6.1333333333333302"/>
    <s v="5"/>
    <d v="2039-07-04T00:00:00"/>
    <s v="SELF-ASSESSMENT METHOD"/>
    <n v="775008"/>
    <m/>
    <d v="2024-06-28T00:00:00"/>
    <d v="2024-06-01T00:00:00"/>
    <s v="Formulaic Engineers PVt. Ltd."/>
    <s v="PROP. UID JJR/W11/0024/AD - MEASURING 66 SQ. YD. KASTODIUN NO. 18, VAKA RAKBA INSIDE M. C. LIMITS, MOHALLA CHODRIYAN, TEHSIL &amp; DISTRICT JHAJJAR"/>
    <n v="66"/>
    <n v="41000"/>
    <n v="1008"/>
    <n v="1300"/>
    <n v="15"/>
    <n v="35"/>
    <n v="4016400"/>
    <n v="4016400"/>
    <n v="3614760"/>
    <n v="3213120"/>
    <s v="-"/>
    <x v="19"/>
    <m/>
    <x v="0"/>
    <s v="JHAJJAR"/>
    <s v="HARYANA"/>
    <n v="124103"/>
    <n v="0"/>
    <s v="ULAP - GENERAL BUSINESS PURPOSE"/>
    <s v="RESIDENTIAL row HOUSE"/>
    <s v="RESIDENTIAL ROW HOUSE"/>
    <s v="HDFC ENACH"/>
    <s v="NACH"/>
    <s v="PSL"/>
    <s v="UDYAM-HR-07-0023736"/>
    <s v="PSL : Micro Enterprises"/>
    <s v="40096067252684"/>
    <n v="200312876900"/>
    <n v="0"/>
    <n v="0"/>
    <n v="0"/>
    <n v="0"/>
    <n v="0"/>
    <n v="0"/>
    <n v="0"/>
    <n v="0"/>
    <n v="400081692942"/>
    <n v="0"/>
    <n v="0"/>
    <n v="0"/>
    <n v="0"/>
    <n v="0"/>
    <n v="0"/>
    <n v="0"/>
    <n v="0"/>
    <n v="200083463108"/>
    <n v="0"/>
    <n v="0"/>
    <n v="0"/>
    <n v="0"/>
    <n v="0"/>
    <n v="0"/>
    <n v="0"/>
    <n v="0"/>
  </r>
  <r>
    <n v="45"/>
    <d v="2024-12-01T00:00:00"/>
    <x v="42"/>
    <x v="43"/>
    <s v="APPROVED"/>
    <s v="Cersai Charge Created - NON BT"/>
    <d v="2024-03-06T00:00:00"/>
    <n v="10"/>
    <s v="5"/>
    <n v="2543105"/>
    <s v="5-50"/>
    <s v="F_6969983"/>
    <n v="2499614"/>
    <s v="5L"/>
    <n v="770"/>
    <s v="MORTGAGE"/>
    <n v="10"/>
    <s v="INDIVIDUAL"/>
    <n v="13"/>
    <s v="9.25"/>
    <n v="13"/>
    <n v="181"/>
    <s v="181"/>
    <s v="HARSH KUMAR"/>
    <s v="SELFEMPLOYED"/>
    <s v="Yes"/>
    <s v="CONSULTANT"/>
    <s v="FLOATING"/>
    <s v="N"/>
    <n v="854803734104"/>
    <s v="HARYANA"/>
    <s v="TIER 4"/>
    <n v="171"/>
    <s v="13-175"/>
    <n v="181"/>
    <s v="INDIVIDUAL"/>
    <n v="2543105"/>
    <s v="Proxy-Fully Construc"/>
    <s v="SAM"/>
    <n v="44.6246455"/>
    <s v="65"/>
    <n v="0"/>
    <n v="32177"/>
    <d v="2024-03-04T00:00:00"/>
    <n v="180"/>
    <s v="2668_HARYANA_ROHTAK_MICRO &amp; SMALL LAP"/>
    <s v="Current"/>
    <n v="0"/>
    <n v="0"/>
    <n v="0"/>
    <n v="0"/>
    <n v="0"/>
    <n v="0"/>
    <n v="0"/>
    <n v="0"/>
    <n v="0"/>
    <s v="-"/>
    <s v="-"/>
    <n v="0"/>
    <n v="10"/>
    <s v="5"/>
    <d v="2024-02-29T00:00:00"/>
    <d v="2024-02-29T00:00:00"/>
    <n v="10.199999999999999"/>
    <s v="5"/>
    <d v="2039-03-04T00:00:00"/>
    <s v="SELF-ASSESSMENT METHOD"/>
    <n v="1400004"/>
    <m/>
    <d v="2024-02-08T00:00:00"/>
    <s v="-"/>
    <s v="Formulaic Engineers PVt. Ltd."/>
    <s v="property ad - measuring 1089 sq. yd., comprised under khewat no. 866, khatoni no. 831, waka mauka kheri sampla tehsil &amp; district rohtak"/>
    <n v="1010.16"/>
    <n v="5500"/>
    <n v="286"/>
    <n v="500"/>
    <n v="17"/>
    <n v="33"/>
    <n v="5698880"/>
    <n v="5698880"/>
    <n v="5128992"/>
    <n v="4559104"/>
    <m/>
    <x v="0"/>
    <n v="0.4462464554438767"/>
    <x v="0"/>
    <s v="ROHTAK"/>
    <s v="HARYANA"/>
    <n v="124501"/>
    <n v="0"/>
    <s v="BUSINESS USE"/>
    <s v="RESIDENTIAL row HOUSE"/>
    <s v="RESIDENTIAL ROW HOUSE"/>
    <s v="ACH HSBC"/>
    <s v="NACH"/>
    <s v="PSL"/>
    <s v="UDYAM-HR-16-0023885"/>
    <s v="PSL : Micro Enterprise"/>
    <s v="20067449831565"/>
    <n v="200299509646"/>
    <n v="0"/>
    <n v="0"/>
    <n v="0"/>
    <n v="0"/>
    <n v="0"/>
    <n v="0"/>
    <n v="0"/>
    <n v="0"/>
    <n v="400078255856"/>
    <n v="0"/>
    <n v="0"/>
    <n v="0"/>
    <n v="0"/>
    <n v="0"/>
    <n v="0"/>
    <n v="0"/>
    <n v="0"/>
    <n v="200079907338"/>
    <n v="0"/>
    <n v="0"/>
    <n v="0"/>
    <n v="0"/>
    <n v="0"/>
    <n v="0"/>
    <n v="0"/>
    <n v="0"/>
  </r>
  <r>
    <n v="46"/>
    <d v="2024-12-01T00:00:00"/>
    <x v="43"/>
    <x v="44"/>
    <s v="APPROVED"/>
    <s v="Cersai Charge Created - NON BT"/>
    <d v="2023-09-15T00:00:00"/>
    <n v="15.766666666666699"/>
    <s v="5"/>
    <n v="2878025"/>
    <s v="5-50"/>
    <s v="F_6270724"/>
    <n v="2770194"/>
    <s v="5L"/>
    <n v="705"/>
    <s v="MORTGAGE"/>
    <n v="16"/>
    <s v="INDIVIDUAL"/>
    <n v="13.4"/>
    <s v="9.25"/>
    <n v="13"/>
    <n v="157"/>
    <s v="181"/>
    <s v="RAMESH KUMAR"/>
    <s v="SELFEMPLOYED"/>
    <s v="Yes"/>
    <s v="MILK AND DAIRY PRODUCTS"/>
    <s v="FLOATING"/>
    <s v="N"/>
    <n v="854801344272"/>
    <s v="HARYANA"/>
    <s v="TIER 4"/>
    <n v="149"/>
    <s v="13-175"/>
    <n v="165"/>
    <s v="INDIVIDUAL"/>
    <n v="2878025"/>
    <s v="Proxy-Fully Construc"/>
    <s v="SAM"/>
    <n v="61.483123300000003"/>
    <s v="65"/>
    <n v="0"/>
    <n v="38313"/>
    <d v="2023-09-04T00:00:00"/>
    <n v="156"/>
    <s v="2668_HARYANA_ROHTAK_MICRO &amp; SMALL LAP"/>
    <s v="Current"/>
    <n v="0"/>
    <n v="0"/>
    <n v="0"/>
    <n v="0"/>
    <n v="0"/>
    <n v="0"/>
    <n v="0"/>
    <n v="0"/>
    <n v="0"/>
    <s v="-"/>
    <s v="-"/>
    <n v="0"/>
    <n v="16"/>
    <s v="5"/>
    <d v="2023-08-31T00:00:00"/>
    <d v="2023-08-31T00:00:00"/>
    <n v="16.266666666666701"/>
    <s v="5"/>
    <d v="2037-05-04T00:00:00"/>
    <s v="SELF-ASSESSMENT METHOD"/>
    <n v="1327944"/>
    <m/>
    <d v="2023-08-16T00:00:00"/>
    <s v="ADR-2023/AUG/131/BH"/>
    <s v="ADROIT VALUATION"/>
    <s v="LAND COMPRISED AT KHEWAT NO. 1363/1267, KHATA NO. 1526, KILLA NO. 7/1(2-10), 8/1(0-6), 28(0-11), VAKA MOJA ANDER HADOOD NAGAR PALIKA DEV COLONY, TEHSIL AND DISTRICT JHHAJJAR"/>
    <n v="233"/>
    <n v="17000"/>
    <n v="900"/>
    <n v="800"/>
    <n v="4"/>
    <n v="46"/>
    <n v="4681000"/>
    <n v="4681000"/>
    <n v="4212900"/>
    <n v="3744800"/>
    <m/>
    <x v="20"/>
    <m/>
    <x v="0"/>
    <s v="JHAJJAR"/>
    <s v="HARYANA"/>
    <n v="124105"/>
    <n v="0"/>
    <s v="BUSINESS USE"/>
    <s v="RESIDENTIAL row HOUSE"/>
    <s v="RESIDENTIAL ROW HOUSE"/>
    <s v="HDFC ENACH"/>
    <s v="NACH"/>
    <s v="PSL"/>
    <s v="UDYAM-HR-07-0016955"/>
    <s v="PSL : Micro Enterprises"/>
    <s v="30008350974705"/>
    <n v="200280666201"/>
    <n v="0"/>
    <n v="0"/>
    <n v="0"/>
    <n v="0"/>
    <n v="0"/>
    <n v="0"/>
    <n v="0"/>
    <n v="0"/>
    <n v="400073674084"/>
    <n v="0"/>
    <n v="0"/>
    <n v="0"/>
    <n v="0"/>
    <n v="0"/>
    <n v="0"/>
    <n v="0"/>
    <n v="0"/>
    <n v="200075114942"/>
    <n v="0"/>
    <n v="0"/>
    <n v="0"/>
    <n v="0"/>
    <n v="0"/>
    <n v="0"/>
    <n v="0"/>
    <n v="0"/>
  </r>
  <r>
    <n v="47"/>
    <d v="2024-12-01T00:00:00"/>
    <x v="44"/>
    <x v="45"/>
    <s v="APPROVED"/>
    <s v="Cersai Charge Created - NON BT"/>
    <d v="2023-06-16T00:00:00"/>
    <n v="18.8"/>
    <s v="5"/>
    <n v="1434655"/>
    <s v="5-50"/>
    <s v="F_5937675"/>
    <n v="1391382"/>
    <s v="5L"/>
    <n v="743"/>
    <s v="MORTGAGE"/>
    <n v="19"/>
    <s v="INDIVIDUAL"/>
    <n v="14.4"/>
    <s v="9.25"/>
    <n v="14"/>
    <n v="181"/>
    <s v="181"/>
    <s v="SUMIT SUNIL KUMAR"/>
    <s v="SELFEMPLOYED"/>
    <s v="Yes"/>
    <s v="ELECTRONICS"/>
    <s v="FLOATING"/>
    <s v="N"/>
    <n v="808280557"/>
    <s v="HARYANA"/>
    <s v="TIER 4"/>
    <n v="174"/>
    <s v="13-175"/>
    <n v="193"/>
    <s v="INDIVIDUAL"/>
    <n v="1434655"/>
    <s v="Proxy-Fully Construc"/>
    <s v="SAM"/>
    <n v="45.458016499999999"/>
    <s v="65"/>
    <n v="0"/>
    <n v="19106"/>
    <d v="2023-06-04T00:00:00"/>
    <n v="180"/>
    <s v="2668_HARYANA_ROHTAK_MICRO &amp; SMALL LAP"/>
    <s v="Current"/>
    <n v="0"/>
    <n v="0"/>
    <n v="0"/>
    <n v="0"/>
    <n v="0"/>
    <n v="0"/>
    <n v="0"/>
    <n v="0"/>
    <n v="0"/>
    <s v="-"/>
    <s v="-"/>
    <n v="0"/>
    <n v="19"/>
    <s v="5"/>
    <d v="2023-05-30T00:00:00"/>
    <d v="2023-05-30T00:00:00"/>
    <n v="19.366666666666699"/>
    <s v="5"/>
    <d v="2039-06-04T00:00:00"/>
    <s v="SELF-ASSESSMENT METHOD"/>
    <n v="999999.99959999998"/>
    <m/>
    <d v="2023-05-04T00:00:00"/>
    <n v="5913043"/>
    <s v="ADROIT VALUATION"/>
    <s v="HOUSE NO. 625/10, SITUATED AT GOPAL COLONY WARD NO. 03, PPPID NO. 11C333UT5 ROHTAK, THE AND DISTT - ROHTAK"/>
    <n v="100"/>
    <n v="30000"/>
    <n v="260"/>
    <n v="600"/>
    <n v="22"/>
    <n v="28"/>
    <n v="3156000"/>
    <n v="3156000"/>
    <n v="2840400"/>
    <n v="2524800"/>
    <m/>
    <x v="20"/>
    <m/>
    <x v="0"/>
    <s v="ROHTAK"/>
    <s v="HARYANA"/>
    <n v="124001"/>
    <n v="0"/>
    <s v="BUSINESS USE"/>
    <s v="RESIDENTIAL row HOUSE"/>
    <s v="RESIDENTIAL ROW HOUSE"/>
    <s v="HDFC ENACH"/>
    <s v="NACH"/>
    <s v="PSL"/>
    <s v="UDYAM-HR-16-0016791"/>
    <s v="PSL : Micro Enterprises"/>
    <s v="30086976796487"/>
    <n v="200271619281"/>
    <n v="0"/>
    <n v="0"/>
    <n v="0"/>
    <n v="0"/>
    <n v="0"/>
    <n v="0"/>
    <n v="0"/>
    <n v="0"/>
    <n v="400071379394"/>
    <n v="0"/>
    <n v="0"/>
    <n v="0"/>
    <n v="0"/>
    <n v="0"/>
    <n v="0"/>
    <n v="0"/>
    <n v="0"/>
    <n v="200072678166"/>
    <n v="0"/>
    <n v="0"/>
    <n v="0"/>
    <n v="0"/>
    <n v="0"/>
    <n v="0"/>
    <n v="0"/>
    <n v="0"/>
  </r>
  <r>
    <n v="48"/>
    <d v="2024-12-01T00:00:00"/>
    <x v="45"/>
    <x v="46"/>
    <s v="APPROVED"/>
    <s v="Cersai Charge Created - NON BT"/>
    <d v="2024-06-20T00:00:00"/>
    <n v="6.4666666666666703"/>
    <s v="5"/>
    <n v="4261980"/>
    <s v="5-50"/>
    <s v="F_7377592"/>
    <n v="3960091"/>
    <s v="5L"/>
    <n v="684"/>
    <s v="MORTGAGE"/>
    <n v="6"/>
    <s v="INDIVIDUAL"/>
    <n v="13.5"/>
    <s v="9.25"/>
    <n v="13.5"/>
    <n v="181"/>
    <s v="181"/>
    <s v="NAVEEN KUMAR"/>
    <s v="SELFEMPLOYED"/>
    <s v="Yes"/>
    <s v="AGRICULTURE"/>
    <s v="FLOATING"/>
    <s v="N"/>
    <n v="854804517018"/>
    <s v="HARYANA"/>
    <s v="TIER 4"/>
    <n v="147"/>
    <s v="13-175"/>
    <n v="153"/>
    <s v="INDIVIDUAL"/>
    <n v="4261980"/>
    <s v="Proxy-Fully Construc"/>
    <s v="BKP"/>
    <n v="33.760931599999999"/>
    <s v="65"/>
    <n v="0"/>
    <n v="55335"/>
    <d v="2024-07-04T00:00:00"/>
    <n v="180"/>
    <s v="2667_HARYANA_HISAR_MICRO &amp; SMALL LAP"/>
    <s v="Current"/>
    <n v="0"/>
    <n v="0"/>
    <n v="0"/>
    <n v="0"/>
    <n v="0"/>
    <n v="0"/>
    <n v="0"/>
    <n v="0"/>
    <n v="0"/>
    <s v="-"/>
    <s v="-"/>
    <n v="0"/>
    <n v="6"/>
    <s v="5"/>
    <d v="2024-06-19T00:00:00"/>
    <d v="2024-06-19T00:00:00"/>
    <n v="6.5"/>
    <s v="5"/>
    <d v="2037-03-04T00:00:00"/>
    <s v="BKP - BANKING PRODUCT"/>
    <n v="660504"/>
    <m/>
    <d v="2024-06-07T00:00:00"/>
    <d v="2024-06-01T00:00:00"/>
    <s v="Formulaic Engineers PVt. Ltd."/>
    <s v="KHASRA NO. 61/15/1(5-4), WAKA RAIPUR, TEHSIL &amp; DISTRICT HISAR, HARAYANA"/>
    <n v="1089"/>
    <n v="9000"/>
    <n v="2823"/>
    <n v="1000"/>
    <n v="11"/>
    <n v="39"/>
    <n v="12624000"/>
    <n v="11393900"/>
    <n v="11361600"/>
    <n v="10099200"/>
    <m/>
    <x v="20"/>
    <m/>
    <x v="0"/>
    <s v="HISSAR"/>
    <s v="HARYANA"/>
    <n v="125044"/>
    <n v="0"/>
    <s v="ULAP - DEBT CONSOLIDATION FOR BUSINESS PURPOSE"/>
    <s v="RESIDENTIAL row HOUSE"/>
    <s v="RESIDENTIAL ROW HOUSE"/>
    <s v="HDFC ENACH"/>
    <s v="NACH"/>
    <s v="PSL"/>
    <s v="UDYAM-HR-06-0028372"/>
    <s v="PSL : Micro Enterprises"/>
    <s v="50020054281687"/>
    <n v="200310911949"/>
    <n v="0"/>
    <n v="0"/>
    <n v="0"/>
    <n v="0"/>
    <n v="0"/>
    <n v="0"/>
    <n v="0"/>
    <n v="0"/>
    <n v="400081196701"/>
    <n v="0"/>
    <n v="0"/>
    <n v="0"/>
    <n v="0"/>
    <n v="0"/>
    <n v="0"/>
    <n v="0"/>
    <n v="0"/>
    <n v="200082951873"/>
    <n v="0"/>
    <n v="0"/>
    <n v="0"/>
    <n v="0"/>
    <n v="0"/>
    <n v="0"/>
    <n v="0"/>
    <n v="0"/>
  </r>
  <r>
    <n v="49"/>
    <d v="2024-12-01T00:00:00"/>
    <x v="46"/>
    <x v="47"/>
    <s v="APPROVED"/>
    <s v="Cersai Charge Created - NON BT"/>
    <d v="2024-04-06T00:00:00"/>
    <n v="8.9666666666666703"/>
    <s v="5"/>
    <n v="1605550"/>
    <s v="5-50"/>
    <s v="F_7090300"/>
    <n v="1582383"/>
    <s v="5L"/>
    <n v="691"/>
    <s v="MORTGAGE"/>
    <n v="9"/>
    <s v="INDIVIDUAL"/>
    <n v="13.5"/>
    <s v="9.25"/>
    <n v="13.5"/>
    <n v="181"/>
    <s v="181"/>
    <s v="ANIL KUMAR"/>
    <s v="SELFEMPLOYED"/>
    <s v="Yes"/>
    <s v="WOOD AND WOOD PRODUCTS"/>
    <s v="FLOATING"/>
    <s v="N"/>
    <n v="854803952370"/>
    <s v="HARYANA"/>
    <s v="TIER 4"/>
    <n v="172"/>
    <s v="13-175"/>
    <n v="181"/>
    <s v="INDIVIDUAL"/>
    <n v="1605550"/>
    <s v="Proxy-Fully Construc"/>
    <s v="SAM"/>
    <n v="46.645845399999999"/>
    <s v="65"/>
    <n v="0"/>
    <n v="20846"/>
    <d v="2024-04-04T00:00:00"/>
    <n v="180"/>
    <s v="2667_HARYANA_HISAR_MICRO &amp; SMALL LAP"/>
    <s v="Current"/>
    <n v="0"/>
    <n v="0"/>
    <n v="0"/>
    <n v="0"/>
    <n v="0"/>
    <n v="0"/>
    <n v="0"/>
    <n v="0"/>
    <n v="0"/>
    <s v="-"/>
    <s v="-"/>
    <n v="0"/>
    <n v="9"/>
    <s v="5"/>
    <d v="2024-03-31T00:00:00"/>
    <d v="2024-03-31T00:00:00"/>
    <n v="9.1666666666666696"/>
    <s v="5"/>
    <d v="2039-04-04T00:00:00"/>
    <s v="SELF-ASSESSMENT METHOD"/>
    <n v="1920000"/>
    <m/>
    <d v="2024-03-20T00:00:00"/>
    <m/>
    <s v="ER. NITIN GOEL"/>
    <s v="WAKA MOJA MIRAN TEHSIL TOSHAM DISTT BHIWANI COMPRISED IN KHEWAT NO. 134, RAKBA TADADI 1934 BHIGHA 10 BISWA ME 237/9753104 BHAG BAKDAR 0 BHIGHA 0 BISWA 18 BISWANSI"/>
    <n v="47"/>
    <n v="66000"/>
    <n v="425"/>
    <n v="800"/>
    <n v="12"/>
    <n v="38"/>
    <n v="3442000"/>
    <n v="3442000"/>
    <n v="3097800"/>
    <n v="2753600"/>
    <m/>
    <x v="20"/>
    <m/>
    <x v="0"/>
    <s v="BHIWANI"/>
    <s v="HARYANA"/>
    <n v="127046"/>
    <n v="0"/>
    <s v="BUSINESS USE"/>
    <s v="COMMERCIAL SHOP"/>
    <s v="COMMERCIAL SHOP"/>
    <s v="HDFC ENACH"/>
    <s v="NACH"/>
    <s v="PSL"/>
    <s v="UDYAM-HR-02-0000601"/>
    <s v="PSL : Micro Enterprise"/>
    <s v="50066430667973"/>
    <n v="200303325434"/>
    <n v="0"/>
    <n v="0"/>
    <n v="0"/>
    <n v="0"/>
    <n v="0"/>
    <n v="0"/>
    <n v="0"/>
    <n v="0"/>
    <n v="400079153455"/>
    <n v="0"/>
    <n v="0"/>
    <n v="0"/>
    <n v="0"/>
    <n v="0"/>
    <n v="0"/>
    <n v="0"/>
    <n v="0"/>
    <n v="200080842535"/>
    <n v="0"/>
    <n v="0"/>
    <n v="0"/>
    <n v="0"/>
    <n v="0"/>
    <n v="0"/>
    <n v="0"/>
    <n v="0"/>
  </r>
  <r>
    <n v="50"/>
    <d v="2024-12-01T00:00:00"/>
    <x v="47"/>
    <x v="48"/>
    <s v="APPROVED"/>
    <s v="Cersai Charge Created - NON BT"/>
    <d v="2023-09-15T00:00:00"/>
    <n v="15.766666666666699"/>
    <s v="5"/>
    <n v="2302873"/>
    <s v="5-50"/>
    <s v="F_6259033"/>
    <n v="2240937"/>
    <s v="5L"/>
    <n v="704"/>
    <s v="MORTGAGE"/>
    <n v="16"/>
    <s v="INDIVIDUAL"/>
    <n v="14"/>
    <s v="9.25"/>
    <n v="14"/>
    <n v="181"/>
    <s v="181"/>
    <s v="ANIL KUMAR"/>
    <s v="SELFEMPLOYED"/>
    <s v="Yes"/>
    <s v="MILK AND DAIRY PRODUCTS"/>
    <s v="FLOATING"/>
    <s v="N"/>
    <n v="854801303962"/>
    <s v="HARYANA"/>
    <s v="TIER 4"/>
    <n v="165"/>
    <s v="13-175"/>
    <n v="181"/>
    <s v="INDIVIDUAL"/>
    <n v="2302873"/>
    <s v="Proxy-Fully Construc"/>
    <s v="SAM"/>
    <n v="56.346293099999997"/>
    <s v="65"/>
    <n v="0"/>
    <n v="30669"/>
    <d v="2023-09-04T00:00:00"/>
    <n v="180"/>
    <s v="2667_HARYANA_HISAR_MICRO &amp; SMALL LAP"/>
    <s v="Current"/>
    <n v="0"/>
    <n v="0"/>
    <n v="0"/>
    <n v="0"/>
    <n v="0"/>
    <n v="0"/>
    <n v="0"/>
    <n v="0"/>
    <n v="0"/>
    <s v="-"/>
    <s v="-"/>
    <n v="0"/>
    <n v="16"/>
    <s v="5"/>
    <d v="2023-08-31T00:00:00"/>
    <d v="2023-08-31T00:00:00"/>
    <n v="16.266666666666701"/>
    <s v="5"/>
    <d v="2038-09-04T00:00:00"/>
    <s v="SELF-ASSESSMENT METHOD"/>
    <n v="1788000"/>
    <m/>
    <d v="2023-06-29T00:00:00"/>
    <m/>
    <s v="Formulaic Engineers PVt. Ltd."/>
    <s v="KHEWAT NO. 2120, WAKA BHUNA, TEHSIL BHUNA, DISTRICT FATEHABAD, HARYANA"/>
    <n v="242"/>
    <n v="9000"/>
    <n v="1909"/>
    <n v="1000"/>
    <n v="23"/>
    <n v="37"/>
    <n v="4087000"/>
    <n v="4087000"/>
    <n v="3678300"/>
    <n v="3269600"/>
    <m/>
    <x v="20"/>
    <m/>
    <x v="0"/>
    <s v="HISSAR"/>
    <s v="HARYANA"/>
    <n v="125111"/>
    <n v="0"/>
    <s v="BUSINESS USE"/>
    <s v="RESIDENTIAL row HOUSE"/>
    <s v="RESIDENTIAL ROW HOUSE"/>
    <s v="HDFC ENACH"/>
    <s v="NACH"/>
    <s v="PSL"/>
    <s v="UDYAM-HR-04-0009508"/>
    <s v="PSL : Micro Enterprises"/>
    <s v="30092213589745"/>
    <n v="200280652938"/>
    <n v="0"/>
    <n v="0"/>
    <n v="0"/>
    <n v="0"/>
    <n v="0"/>
    <n v="0"/>
    <n v="0"/>
    <n v="0"/>
    <n v="400073671614"/>
    <n v="0"/>
    <n v="0"/>
    <n v="0"/>
    <n v="0"/>
    <n v="0"/>
    <n v="0"/>
    <n v="0"/>
    <n v="0"/>
    <n v="200075112457"/>
    <n v="0"/>
    <n v="0"/>
    <n v="0"/>
    <n v="0"/>
    <n v="0"/>
    <n v="0"/>
    <n v="0"/>
    <n v="0"/>
  </r>
  <r>
    <n v="51"/>
    <d v="2024-12-01T00:00:00"/>
    <x v="48"/>
    <x v="49"/>
    <s v="APPROVED"/>
    <s v="Cersai Charge created"/>
    <d v="2023-06-13T00:00:00"/>
    <n v="18.899999999999999"/>
    <s v="5"/>
    <n v="2297901"/>
    <s v="5-50"/>
    <s v="F_5696605"/>
    <n v="2215865.5"/>
    <s v="5L"/>
    <n v="774"/>
    <s v="MORTGAGE"/>
    <n v="23"/>
    <s v="INDIVIDUAL"/>
    <n v="14.05"/>
    <s v="9.25"/>
    <n v="13.65"/>
    <n v="180"/>
    <s v="181"/>
    <s v="RAVISH SOGLAN"/>
    <s v="SELFEMPLOYED"/>
    <s v="Yes"/>
    <s v="OTHERS"/>
    <s v="FLOATING"/>
    <s v="N"/>
    <n v="807147355"/>
    <s v="HARYANA"/>
    <s v="TIER 4"/>
    <n v="171"/>
    <s v="13-175"/>
    <n v="194"/>
    <s v="INDIVIDUAL"/>
    <n v="2297901"/>
    <s v="Proxy-Fully Construc"/>
    <s v="SAM"/>
    <n v="56.183398500000003"/>
    <s v="65"/>
    <n v="0"/>
    <n v="30096"/>
    <d v="2023-02-04T00:00:00"/>
    <n v="180"/>
    <s v="2667_HARYANA_HISAR_MICRO &amp; SMALL LAP"/>
    <s v="Current"/>
    <n v="0"/>
    <n v="0"/>
    <n v="0"/>
    <n v="0"/>
    <n v="0"/>
    <n v="0"/>
    <n v="0"/>
    <n v="0"/>
    <n v="0"/>
    <s v="-"/>
    <s v="-"/>
    <n v="0"/>
    <n v="23"/>
    <s v="5"/>
    <d v="2023-01-25T00:00:00"/>
    <d v="2023-06-13T00:00:00"/>
    <n v="18.899999999999999"/>
    <s v="5"/>
    <d v="2039-03-04T00:00:00"/>
    <s v="SELF-ASSESSMENT METHOD"/>
    <n v="2044896"/>
    <m/>
    <d v="2022-12-09T00:00:00"/>
    <s v="2223/1203"/>
    <s v="B - N - B ASSOCIATES"/>
    <s v="PPID NO. 124C387U305P64, SHOP NO. 5F -03, METROPOLIS MALL, OPPOSITE VIDYUT SADAN, DELHI ROAD, HISAR"/>
    <n v="45.44"/>
    <n v="0"/>
    <n v="409"/>
    <n v="10000"/>
    <n v="2"/>
    <n v="58"/>
    <n v="4090000"/>
    <n v="4090000"/>
    <n v="3681000"/>
    <n v="3272000"/>
    <m/>
    <x v="21"/>
    <m/>
    <x v="0"/>
    <s v="HISSAR"/>
    <s v="HARYANA"/>
    <n v="125001"/>
    <n v="28"/>
    <s v="BUSINESS USE"/>
    <s v="RENTED COMMERCIAL PROPERTY- WITHIN CITY LIMIT"/>
    <s v="RENTED COMMERCIAL PROPERTY- WITHIN CITY LIMIT"/>
    <s v="ACH HSBC"/>
    <s v="NACH"/>
    <s v="PSL"/>
    <s v="UDYAM-HR-06-0025817"/>
    <s v="PSL : Micro Enterprises"/>
    <s v="50085296482317"/>
    <n v="200272458956"/>
    <n v="0"/>
    <n v="0"/>
    <n v="0"/>
    <n v="0"/>
    <n v="0"/>
    <n v="0"/>
    <n v="0"/>
    <n v="0"/>
    <n v="400071603327"/>
    <n v="0"/>
    <n v="0"/>
    <n v="0"/>
    <n v="0"/>
    <n v="0"/>
    <n v="0"/>
    <n v="0"/>
    <n v="0"/>
    <n v="200072915247"/>
    <n v="0"/>
    <n v="0"/>
    <n v="0"/>
    <n v="0"/>
    <n v="0"/>
    <n v="0"/>
    <n v="0"/>
    <n v="0"/>
  </r>
  <r>
    <n v="52"/>
    <d v="2024-12-01T00:00:00"/>
    <x v="49"/>
    <x v="50"/>
    <s v="APPROVED"/>
    <s v="Cersai Charge Created - NON BT"/>
    <d v="2024-07-08T00:00:00"/>
    <n v="5.8666666666666698"/>
    <s v="5"/>
    <n v="9797332"/>
    <s v="5-50"/>
    <s v="F_7434050"/>
    <n v="8751347"/>
    <s v="5L"/>
    <n v="780"/>
    <s v="MORTGAGE"/>
    <n v="6"/>
    <s v="INDIVIDUAL"/>
    <n v="11.2"/>
    <s v="9.25"/>
    <n v="11.2"/>
    <n v="181"/>
    <s v="181"/>
    <s v="HANUMAN PRASHAD"/>
    <s v="SELFEMPLOYED"/>
    <s v="Yes"/>
    <s v="FMCG"/>
    <s v="FLOATING"/>
    <s v="N"/>
    <n v="805343910"/>
    <s v="HARYANA"/>
    <s v="TIER 4"/>
    <n v="155"/>
    <s v="13-175"/>
    <n v="161"/>
    <s v="INDIVIDUAL"/>
    <n v="9797332"/>
    <s v="Proxy-Fully Construc"/>
    <s v="BKP"/>
    <n v="60.858569299999999"/>
    <s v="65"/>
    <n v="0"/>
    <n v="107042"/>
    <d v="2024-07-04T00:00:00"/>
    <n v="180"/>
    <s v="2667_HARYANA_HISAR_MICRO &amp; SMALL LAP"/>
    <s v="Current"/>
    <n v="0"/>
    <n v="0"/>
    <n v="0"/>
    <n v="0"/>
    <n v="0"/>
    <n v="0"/>
    <n v="0"/>
    <n v="0"/>
    <n v="0"/>
    <s v="-"/>
    <s v="-"/>
    <n v="0"/>
    <n v="6"/>
    <s v="5"/>
    <d v="2024-06-30T00:00:00"/>
    <d v="2024-06-30T00:00:00"/>
    <n v="6.1333333333333302"/>
    <s v="5"/>
    <d v="2037-11-04T00:00:00"/>
    <s v="BKP - BANKING PRODUCT"/>
    <n v="1324920"/>
    <n v="2"/>
    <d v="2024-06-29T00:00:00"/>
    <n v="7413761"/>
    <s v="NAV TECHNOCRATS PVT. LTD."/>
    <s v="KHASRA NO. 129//16/2/2(7-13), KHEWAT NO. 538, KHATONI NO. 582, KHASRA 129//16/2/2(7-13), VILLAGE - ARYA NAGAR, TEHSIL &amp; DITT. HISAR"/>
    <n v="2999.25"/>
    <n v="5000"/>
    <n v="2449.5"/>
    <n v="450"/>
    <n v="14"/>
    <n v="46"/>
    <n v="16098525"/>
    <n v="16098525"/>
    <n v="14488673"/>
    <n v="12878820"/>
    <s v="8000 / SQ. YARDS"/>
    <x v="20"/>
    <m/>
    <x v="0"/>
    <s v="HISSAR"/>
    <s v="HARYANA"/>
    <n v="125001"/>
    <n v="0"/>
    <s v="ULAP - DEBT CONSOLIDATION FOR BUSINESS PURPOSE"/>
    <s v="RESIDENTIAL row HOUSE"/>
    <s v="RESIDENTIAL ROW HOUSE"/>
    <s v="HDFC ENACH"/>
    <s v="NACH"/>
    <s v="PSL"/>
    <s v="UDYAM-HR-06-0008375"/>
    <s v="PSL : Micro Enterprises"/>
    <s v="30080539795738"/>
    <n v="200312996498"/>
    <n v="0"/>
    <n v="0"/>
    <n v="0"/>
    <n v="0"/>
    <n v="0"/>
    <n v="0"/>
    <n v="0"/>
    <n v="0"/>
    <n v="400081730998"/>
    <n v="0"/>
    <n v="0"/>
    <n v="0"/>
    <n v="0"/>
    <n v="0"/>
    <n v="0"/>
    <n v="0"/>
    <n v="0"/>
    <n v="200083501967"/>
    <n v="0"/>
    <n v="0"/>
    <n v="0"/>
    <n v="0"/>
    <n v="0"/>
    <n v="0"/>
    <n v="0"/>
    <n v="0"/>
  </r>
  <r>
    <n v="53"/>
    <d v="2024-12-01T00:00:00"/>
    <x v="50"/>
    <x v="51"/>
    <s v="APPROVED"/>
    <s v="Cersai Charge Created - BT"/>
    <d v="2024-06-11T00:00:00"/>
    <n v="6.7666666666666702"/>
    <s v="5"/>
    <n v="2283184"/>
    <s v="5-50"/>
    <s v="F_7106360"/>
    <n v="2248668"/>
    <s v="5L"/>
    <n v="746"/>
    <s v="MORTGAGE"/>
    <n v="9"/>
    <s v="INDIVIDUAL"/>
    <n v="13"/>
    <s v="9.25"/>
    <n v="13"/>
    <n v="181"/>
    <s v="181"/>
    <s v="NARENDER ISHAWAR SINGH"/>
    <s v="SELFEMPLOYED"/>
    <s v="Yes"/>
    <s v="UTILITY SERVICES"/>
    <s v="FLOATING"/>
    <s v="N"/>
    <n v="854803995051"/>
    <s v="HARYANA"/>
    <s v="TIER 4"/>
    <n v="172"/>
    <s v="13-175"/>
    <n v="181"/>
    <s v="INDIVIDUAL"/>
    <n v="2283184"/>
    <s v="Proxy-Fully Construc"/>
    <s v="BKP"/>
    <n v="61.707675700000003"/>
    <s v="65"/>
    <n v="0"/>
    <n v="28888"/>
    <d v="2024-04-04T00:00:00"/>
    <n v="180"/>
    <s v="2666_HARYANA_BHIWANI_MICRO &amp; SMALL LAP"/>
    <s v="Current"/>
    <n v="0"/>
    <n v="0"/>
    <n v="0"/>
    <n v="0"/>
    <n v="0"/>
    <n v="0"/>
    <n v="0"/>
    <n v="0"/>
    <n v="0"/>
    <s v="-"/>
    <s v="-"/>
    <n v="0"/>
    <n v="9"/>
    <s v="5"/>
    <d v="2024-03-31T00:00:00"/>
    <d v="2024-03-31T00:00:00"/>
    <n v="9.1666666666666696"/>
    <s v="5"/>
    <d v="2039-04-04T00:00:00"/>
    <s v="BKP - BANKING PRODUCT"/>
    <n v="359304"/>
    <m/>
    <d v="2024-03-30T00:00:00"/>
    <m/>
    <s v="ER. NITIN GOEL"/>
    <s v="LAND COMPRISED IN KHASRA NO. 70//4/2(2-2), 5(8-0) 6/1 (2-18) (7) 4 -2 TOTAL TADADI 17 KANAL 2 MARLE WAKA MOJA SITUATED AT VILLAGE LOHANI TEHSIL AND DISTT BHIWANI"/>
    <n v="100"/>
    <n v="35500"/>
    <n v="300"/>
    <n v="500"/>
    <n v="24"/>
    <n v="26"/>
    <n v="3700000"/>
    <n v="3700000"/>
    <n v="3330000"/>
    <n v="2960000"/>
    <m/>
    <x v="20"/>
    <m/>
    <x v="0"/>
    <s v="BHIWANI"/>
    <s v="HARYANA"/>
    <n v="127021"/>
    <n v="0"/>
    <s v="BUSINESS USE"/>
    <s v="RESIDENTIAL row HOUSE"/>
    <s v="RESIDENTIAL ROW HOUSE"/>
    <s v="HDFC ENACH"/>
    <s v="NACH"/>
    <s v="PSL"/>
    <s v="UDYAM-HR-02-0014550"/>
    <s v="PSL : Micro Enterprise"/>
    <s v="30047589649831"/>
    <n v="200309934577"/>
    <n v="0"/>
    <n v="0"/>
    <n v="0"/>
    <n v="0"/>
    <n v="0"/>
    <n v="0"/>
    <n v="0"/>
    <n v="0"/>
    <n v="400080962971"/>
    <n v="0"/>
    <n v="0"/>
    <n v="0"/>
    <n v="0"/>
    <n v="0"/>
    <n v="0"/>
    <n v="0"/>
    <n v="0"/>
    <n v="200082710000"/>
    <n v="0"/>
    <n v="0"/>
    <n v="0"/>
    <n v="0"/>
    <n v="0"/>
    <n v="0"/>
    <n v="0"/>
    <n v="0"/>
  </r>
  <r>
    <n v="54"/>
    <d v="2024-12-01T00:00:00"/>
    <x v="51"/>
    <x v="52"/>
    <s v="APPROVED"/>
    <s v="Cersai Charge Created - BT"/>
    <d v="2024-03-06T00:00:00"/>
    <n v="10"/>
    <s v="5"/>
    <n v="1292108"/>
    <s v="5-50"/>
    <s v="F_6723371"/>
    <n v="1235730"/>
    <s v="5L"/>
    <n v="776"/>
    <s v="MORTGAGE"/>
    <n v="12"/>
    <s v="INDIVIDUAL"/>
    <n v="13.6"/>
    <s v="9.25"/>
    <n v="13.2"/>
    <n v="108"/>
    <s v="181"/>
    <s v="NARESH KUMAR"/>
    <s v="SELFEMPLOYED"/>
    <s v="Yes"/>
    <s v="MILK AND DAIRY PRODUCTS"/>
    <s v="FLOATING"/>
    <s v="N"/>
    <n v="854803231890"/>
    <s v="HARYANA"/>
    <s v="TIER 4"/>
    <n v="105"/>
    <s v="13-175"/>
    <n v="117"/>
    <s v="INDIVIDUAL"/>
    <n v="1292108"/>
    <s v="Proxy-Fully Construc"/>
    <s v="BKP"/>
    <n v="56.011062600000002"/>
    <s v="65"/>
    <n v="0"/>
    <n v="20216"/>
    <d v="2024-01-04T00:00:00"/>
    <n v="108"/>
    <s v="2666_HARYANA_BHIWANI_MICRO &amp; SMALL LAP"/>
    <s v="Current"/>
    <n v="0"/>
    <n v="0"/>
    <n v="0"/>
    <n v="0"/>
    <n v="0"/>
    <n v="0"/>
    <n v="0"/>
    <n v="0"/>
    <n v="0"/>
    <s v="-"/>
    <s v="-"/>
    <n v="0"/>
    <n v="12"/>
    <s v="5"/>
    <d v="2023-12-31T00:00:00"/>
    <d v="2024-03-31T00:00:00"/>
    <n v="9.1666666666666696"/>
    <s v="5"/>
    <d v="2033-09-04T00:00:00"/>
    <s v="BANKING PROGRAM (BKP)"/>
    <n v="0"/>
    <m/>
    <d v="2023-11-13T00:00:00"/>
    <m/>
    <s v="Formulaic Engineers PVt. Ltd."/>
    <s v="LAND AD - MEASURING 99.88 SQ. YD. COMPRISED UNDER KHEWAT NO. 1014, 1015/864, KHATONI NO. 1113, 1114, SITUATED ATELA KALAN, TEHSIL &amp; DISTRICT CHARKHI DADRI, HARYANA"/>
    <n v="88.92"/>
    <n v="24000"/>
    <n v="288"/>
    <n v="600"/>
    <n v="24"/>
    <n v="26"/>
    <n v="2306880"/>
    <n v="2306880"/>
    <n v="2076192"/>
    <n v="1845504"/>
    <m/>
    <x v="20"/>
    <m/>
    <x v="0"/>
    <s v="BHIWANI"/>
    <s v="HARYANA"/>
    <n v="127306"/>
    <n v="0"/>
    <s v="ULAP - BALANCE TRANSFER FOR BUSINESS PURPOSE"/>
    <s v="RESIDENTIAL row HOUSE"/>
    <s v="RESIDENTIAL ROW HOUSE"/>
    <s v="HDFC ENACH"/>
    <s v="NACH"/>
    <s v="PSL"/>
    <s v="UDYAM-HR-22-0000727"/>
    <s v="PSL: Micro Enterprises"/>
    <s v="20050889478970"/>
    <n v="200299512765"/>
    <n v="0"/>
    <n v="0"/>
    <n v="0"/>
    <n v="0"/>
    <n v="0"/>
    <n v="0"/>
    <n v="0"/>
    <n v="0"/>
    <n v="400078258151"/>
    <n v="0"/>
    <n v="0"/>
    <n v="0"/>
    <n v="0"/>
    <n v="0"/>
    <n v="0"/>
    <n v="0"/>
    <n v="0"/>
    <n v="200079909639"/>
    <n v="0"/>
    <n v="0"/>
    <n v="0"/>
    <n v="0"/>
    <n v="0"/>
    <n v="0"/>
    <n v="0"/>
    <n v="0"/>
  </r>
  <r>
    <n v="55"/>
    <d v="2024-12-01T00:00:00"/>
    <x v="52"/>
    <x v="53"/>
    <s v="APPROVED"/>
    <s v="Cersai Charge created"/>
    <d v="2023-04-20T00:00:00"/>
    <n v="20.7"/>
    <s v="5"/>
    <n v="3626903"/>
    <s v="5-50"/>
    <s v="F_5409503"/>
    <n v="3475580.5"/>
    <s v="5L"/>
    <n v="744"/>
    <s v="MORTGAGE"/>
    <n v="25"/>
    <s v="INDIVIDUAL"/>
    <n v="14.15"/>
    <s v="9.25"/>
    <n v="13.25"/>
    <n v="180"/>
    <s v="181"/>
    <s v="DHARMBIR NETRAM"/>
    <s v="SELFEMPLOYED"/>
    <s v="Yes"/>
    <s v="MACHINERY AND EQUIPMENT"/>
    <s v="FLOATING"/>
    <s v="N"/>
    <n v="806036626"/>
    <s v="HARYANA"/>
    <s v="TIER 4"/>
    <n v="167"/>
    <s v="13-175"/>
    <n v="192"/>
    <s v="INDIVIDUAL"/>
    <n v="3626903"/>
    <s v="Proxy-Fully Construc"/>
    <s v="SAM"/>
    <n v="59.509619100000002"/>
    <s v="65"/>
    <n v="0"/>
    <n v="47738"/>
    <d v="2022-12-04T00:00:00"/>
    <n v="180"/>
    <s v="2666_HARYANA_BHIWANI_MICRO &amp; SMALL LAP"/>
    <s v="Current"/>
    <n v="0"/>
    <n v="0"/>
    <n v="0"/>
    <n v="0"/>
    <n v="0"/>
    <n v="0"/>
    <n v="0"/>
    <n v="0"/>
    <n v="0"/>
    <s v="-"/>
    <s v="-"/>
    <n v="0"/>
    <n v="25"/>
    <s v="5"/>
    <d v="2022-11-30T00:00:00"/>
    <d v="2023-04-29T00:00:00"/>
    <n v="20.399999999999999"/>
    <s v="5"/>
    <d v="2038-11-04T00:00:00"/>
    <s v="SELF-ASSESSMENT METHOD"/>
    <n v="1408608"/>
    <m/>
    <d v="2022-10-31T00:00:00"/>
    <s v="2223/1015"/>
    <s v="B - N - B ASSOCIATES"/>
    <s v="PLOT AS PER SALE DEED NO. 1439, DATED 06.02.2007, MEASURING 411.6 SQ. YARDS AREA 3705 SQ. FT. (NOW NEW PID NO. 7FGH9R89 AND OLD PID NO. 918922766 SITUATED AT WAKA GRAM LOHARU WITH IN M C LOHARU CHUNGI NO. 7, LOHARU TEHSIL LOHARU AND DISTRICT BHIWANI"/>
    <n v="411.6"/>
    <n v="14000"/>
    <n v="465"/>
    <n v="714.52"/>
    <n v="15"/>
    <n v="45"/>
    <n v="6094651.7999999998"/>
    <n v="6094650"/>
    <n v="5485187"/>
    <n v="4875721"/>
    <m/>
    <x v="22"/>
    <m/>
    <x v="0"/>
    <s v="BHIWANI"/>
    <s v="HARYANA"/>
    <n v="127201"/>
    <n v="27"/>
    <s v="BUSINESS USE"/>
    <s v="COMMERCIAL SHOP"/>
    <s v="COMMERCIAL SHOP"/>
    <s v="ACH HSBC"/>
    <s v="NACH"/>
    <s v="PSL"/>
    <s v="UDYAM-HR-02-0006354"/>
    <s v="PSL : Micro Enterprises"/>
    <s v="20042022616972"/>
    <n v="200266721638"/>
    <n v="0"/>
    <n v="0"/>
    <n v="0"/>
    <n v="0"/>
    <n v="0"/>
    <n v="0"/>
    <n v="0"/>
    <n v="0"/>
    <n v="400070103542"/>
    <n v="0"/>
    <n v="0"/>
    <n v="0"/>
    <n v="0"/>
    <n v="0"/>
    <n v="0"/>
    <n v="0"/>
    <n v="0"/>
    <n v="200071320100"/>
    <n v="0"/>
    <n v="0"/>
    <n v="0"/>
    <n v="0"/>
    <n v="0"/>
    <n v="0"/>
    <n v="0"/>
    <n v="0"/>
  </r>
  <r>
    <n v="56"/>
    <d v="2024-12-01T00:00:00"/>
    <x v="53"/>
    <x v="54"/>
    <s v="APPROVED"/>
    <s v="Cersai Charge Created - NON BT"/>
    <d v="2024-06-05T00:00:00"/>
    <n v="6.9666666666666703"/>
    <s v="5"/>
    <n v="7632788"/>
    <s v="5-50"/>
    <s v="F_7318101"/>
    <n v="7532055"/>
    <s v="5L"/>
    <n v="761"/>
    <s v="MORTGAGE"/>
    <n v="7"/>
    <s v="INDIVIDUAL"/>
    <n v="11.25"/>
    <s v="9.25"/>
    <n v="11.25"/>
    <n v="181"/>
    <s v="181"/>
    <s v="NARESH ARJUN DEV"/>
    <s v="SELFEMPLOYED"/>
    <s v="Yes"/>
    <s v="BUILDING MATERIALS AND PRODUCTS"/>
    <s v="FLOATING"/>
    <s v="N"/>
    <n v="854804418900"/>
    <s v="HARYANA"/>
    <s v="TIER 4"/>
    <n v="174"/>
    <s v="13-175"/>
    <n v="181"/>
    <s v="INDIVIDUAL"/>
    <n v="7632788"/>
    <s v="Proxy-Fully Construc"/>
    <s v="LIP"/>
    <n v="60.457726700000002"/>
    <s v="65"/>
    <n v="0"/>
    <n v="87957"/>
    <d v="2024-06-04T00:00:00"/>
    <n v="180"/>
    <s v="2666_HARYANA_BHIWANI_MICRO &amp; SMALL LAP"/>
    <s v="Current"/>
    <n v="0"/>
    <n v="0"/>
    <n v="0"/>
    <n v="0"/>
    <n v="0"/>
    <n v="0"/>
    <n v="0"/>
    <n v="0"/>
    <n v="0"/>
    <s v="-"/>
    <s v="-"/>
    <n v="0"/>
    <n v="7"/>
    <s v="5"/>
    <d v="2024-05-31T00:00:00"/>
    <d v="2024-05-31T00:00:00"/>
    <n v="7.1333333333333302"/>
    <s v="5"/>
    <d v="2039-06-04T00:00:00"/>
    <s v="LIP - LIQUID INCOME PROGRAM"/>
    <n v="480000"/>
    <n v="2"/>
    <d v="2024-05-28T00:00:00"/>
    <m/>
    <m/>
    <m/>
    <m/>
    <m/>
    <m/>
    <m/>
    <m/>
    <m/>
    <n v="0"/>
    <n v="12625000"/>
    <n v="0"/>
    <n v="0"/>
    <m/>
    <x v="16"/>
    <m/>
    <x v="1"/>
    <s v="BHIWANI"/>
    <s v="HARYANA"/>
    <n v="127310"/>
    <n v="0"/>
    <s v="ULAP - GENERAL BUSINESS PURPOSE"/>
    <s v="RESIDENTIAL row HOUSE"/>
    <s v="RESIDENTIAL ROW HOUSE"/>
    <s v="ACH HSBC"/>
    <s v="NACH"/>
    <s v="PSL"/>
    <s v="UDYAM-HR-22-0005829"/>
    <s v="PSL : Micro Enterprises"/>
    <s v="50033617423569"/>
    <n v="200309422918"/>
    <n v="0"/>
    <n v="0"/>
    <n v="0"/>
    <n v="0"/>
    <n v="0"/>
    <n v="0"/>
    <n v="0"/>
    <n v="0"/>
    <n v="400080828044"/>
    <n v="0"/>
    <n v="0"/>
    <n v="0"/>
    <n v="0"/>
    <n v="0"/>
    <n v="0"/>
    <n v="0"/>
    <n v="0"/>
    <n v="200082571512"/>
    <n v="0"/>
    <n v="0"/>
    <n v="0"/>
    <n v="0"/>
    <n v="0"/>
    <n v="0"/>
    <n v="0"/>
    <n v="0"/>
  </r>
  <r>
    <n v="57"/>
    <d v="2024-12-01T00:00:00"/>
    <x v="54"/>
    <x v="55"/>
    <s v="APPROVED"/>
    <s v="Cersai Charge Created - NON BT"/>
    <d v="2024-02-06T00:00:00"/>
    <n v="10.966666666666701"/>
    <s v="5"/>
    <n v="4018361"/>
    <s v="5-50"/>
    <s v="F_6844979"/>
    <n v="3845440"/>
    <s v="5L"/>
    <n v="701"/>
    <s v="MORTGAGE"/>
    <n v="11"/>
    <s v="INDIVIDUAL"/>
    <n v="13"/>
    <s v="9.25"/>
    <n v="13"/>
    <n v="121"/>
    <s v="181"/>
    <s v="PANKAJ DEVASI"/>
    <s v="SELFEMPLOYED"/>
    <s v="Yes"/>
    <s v="HOTEL"/>
    <s v="FLOATING"/>
    <s v="N"/>
    <n v="854803495865"/>
    <s v="GUJARAT"/>
    <s v="TIER 4"/>
    <n v="110"/>
    <s v="13-175"/>
    <n v="121"/>
    <s v="INDIVIDUAL"/>
    <n v="4018361"/>
    <s v="Proxy-Fully Construc"/>
    <s v="SAM"/>
    <n v="48.857116099999999"/>
    <s v="65"/>
    <n v="0"/>
    <n v="59998"/>
    <d v="2024-02-04T00:00:00"/>
    <n v="120"/>
    <s v="2665_GUJARAT_JAMNAGAR_MICRO &amp; SMALL LAP"/>
    <s v="Current"/>
    <n v="0"/>
    <n v="0"/>
    <n v="0"/>
    <n v="0"/>
    <n v="0"/>
    <n v="0"/>
    <n v="0"/>
    <n v="0"/>
    <n v="0"/>
    <s v="-"/>
    <s v="-"/>
    <n v="0"/>
    <n v="11"/>
    <s v="5"/>
    <d v="2024-01-31T00:00:00"/>
    <d v="2024-01-31T00:00:00"/>
    <n v="11.1666666666667"/>
    <s v="5"/>
    <d v="2034-02-04T00:00:00"/>
    <s v="SELF-ASSESSMENT METHOD"/>
    <n v="0"/>
    <m/>
    <d v="2024-01-20T00:00:00"/>
    <s v="FI/2023-24/01/400"/>
    <s v="ARCHIVE ASSOCIATES"/>
    <s v="R. S. NO. 394/P (OLD R. S. NO. 147/P1/P1) EAST SIDE LAND, C. S. NO. NA 394/P2, AT VANKIYA, TALU JAMNAGAR "/>
    <n v="21644"/>
    <n v="380"/>
    <n v="7953"/>
    <n v="0"/>
    <n v="2"/>
    <n v="48"/>
    <n v="8224720"/>
    <n v="8224720"/>
    <n v="7402248"/>
    <n v="6579776"/>
    <m/>
    <x v="23"/>
    <m/>
    <x v="0"/>
    <s v="DHROL"/>
    <s v="GUJARAT"/>
    <n v="361210"/>
    <n v="28"/>
    <s v="BUSINESS USE"/>
    <s v="COMMERCIAL SHOP"/>
    <s v="SELF-OCCUPIED COMMERCIAL PROPERTY- WITHIN CITY LIMIT"/>
    <s v="HDFC ENACH"/>
    <s v="NACH"/>
    <s v="PSL"/>
    <s v="UDYAM-GJ-10-0034139"/>
    <s v="PSL : Micro Enterprises"/>
    <s v="30071199317278"/>
    <n v="200295902908"/>
    <n v="0"/>
    <n v="0"/>
    <n v="0"/>
    <n v="0"/>
    <n v="0"/>
    <n v="0"/>
    <n v="0"/>
    <n v="0"/>
    <n v="400077282811"/>
    <n v="0"/>
    <n v="0"/>
    <n v="0"/>
    <n v="0"/>
    <n v="0"/>
    <n v="0"/>
    <n v="0"/>
    <n v="0"/>
    <n v="200078893305"/>
    <n v="0"/>
    <n v="0"/>
    <n v="0"/>
    <n v="0"/>
    <n v="0"/>
    <n v="0"/>
    <n v="0"/>
    <n v="0"/>
  </r>
  <r>
    <n v="58"/>
    <d v="2024-12-01T00:00:00"/>
    <x v="55"/>
    <x v="56"/>
    <s v="APPROVED"/>
    <s v="Cersai Charge Created - NON BT"/>
    <d v="2024-03-06T00:00:00"/>
    <n v="10"/>
    <s v="5"/>
    <n v="531000"/>
    <s v="5-50"/>
    <s v="F_6929793"/>
    <n v="522729"/>
    <s v="5L"/>
    <n v="762"/>
    <s v="MORTGAGE"/>
    <n v="10"/>
    <s v="INDIVIDUAL"/>
    <n v="14"/>
    <s v="9.25"/>
    <n v="14"/>
    <n v="181"/>
    <s v="181"/>
    <s v="MOHANLAL TULSARAM VISHNOI"/>
    <s v="SELFEMPLOYED"/>
    <s v="Yes"/>
    <s v="WOOD AND WOOD PRODUCTS"/>
    <s v="FLOATING"/>
    <s v="N"/>
    <n v="854803657244"/>
    <s v="GUJARAT"/>
    <s v="TIER 4"/>
    <n v="171"/>
    <s v="13-175"/>
    <n v="181"/>
    <s v="INDIVIDUAL"/>
    <n v="531000"/>
    <s v="Proxy-Fully Construc"/>
    <s v="SAM"/>
    <n v="61.422787700000001"/>
    <s v="65"/>
    <n v="0"/>
    <n v="7072"/>
    <d v="2024-03-04T00:00:00"/>
    <n v="180"/>
    <s v="2663_GUJARAT_BHARUCH_MICRO &amp; SMALL LAP"/>
    <s v="Current"/>
    <n v="0"/>
    <n v="0"/>
    <n v="0"/>
    <n v="0"/>
    <n v="0"/>
    <n v="0"/>
    <n v="0"/>
    <n v="0"/>
    <n v="0"/>
    <s v="-"/>
    <s v="-"/>
    <n v="0"/>
    <n v="10"/>
    <s v="5"/>
    <d v="2024-02-29T00:00:00"/>
    <d v="2024-02-29T00:00:00"/>
    <n v="10.199999999999999"/>
    <s v="5"/>
    <d v="2039-03-04T00:00:00"/>
    <s v="SELF-ASSESSMENT METHOD"/>
    <n v="7560000"/>
    <m/>
    <d v="2024-02-26T00:00:00"/>
    <n v="6929793"/>
    <s v="EVALUATION ASPECTS CONSULTING SERVICES - PRINCE MISTRY"/>
    <s v="R S NO. 221, PLOT NO. 1009, SAMARTH PARK, FLAT NO. C3, SHREE LAXMI CO. OP. HOUSING SOCIETY LTD., BUILDING C, GROUND FLOOR, MOUJE VILLAGE - BHADKODARA, SUB DIST: ANKLESHWAR, DIST: BHARUCH"/>
    <n v="0"/>
    <n v="0"/>
    <n v="266"/>
    <n v="3250"/>
    <n v="18"/>
    <n v="42"/>
    <n v="864500"/>
    <n v="864500"/>
    <n v="778050"/>
    <n v="691600"/>
    <m/>
    <x v="24"/>
    <m/>
    <x v="0"/>
    <s v="ANKLESHWAR"/>
    <s v="GUJARAT"/>
    <n v="393002"/>
    <n v="0"/>
    <s v="BUSINESS USE"/>
    <s v="RESIDENTIAL row HOUSE"/>
    <s v="RESIDENTIAL ROW HOUSE"/>
    <s v="HDFC ENACH"/>
    <s v="NACH"/>
    <s v="PSL"/>
    <s v="UDYAM-GJ-06-0020837"/>
    <s v="PSL : Micro Enterprise"/>
    <s v="20020999758993"/>
    <n v="200299502050"/>
    <n v="0"/>
    <n v="0"/>
    <n v="0"/>
    <n v="0"/>
    <n v="0"/>
    <n v="0"/>
    <n v="0"/>
    <n v="0"/>
    <n v="400078254071"/>
    <n v="0"/>
    <n v="0"/>
    <n v="0"/>
    <n v="0"/>
    <n v="0"/>
    <n v="0"/>
    <n v="0"/>
    <n v="0"/>
    <n v="200079905356"/>
    <n v="0"/>
    <n v="0"/>
    <n v="0"/>
    <n v="0"/>
    <n v="0"/>
    <n v="0"/>
    <n v="0"/>
    <n v="0"/>
  </r>
  <r>
    <n v="59"/>
    <d v="2024-12-01T00:00:00"/>
    <x v="56"/>
    <x v="57"/>
    <s v="APPROVED"/>
    <s v="Cersai Charge Created - NON BT"/>
    <d v="2024-08-03T00:00:00"/>
    <n v="5"/>
    <s v="5"/>
    <n v="2659900"/>
    <s v="5-50"/>
    <s v="F_7502794"/>
    <n v="2636982"/>
    <s v="5L"/>
    <n v="760"/>
    <s v="MORTGAGE"/>
    <n v="5"/>
    <s v="INDIVIDUAL"/>
    <n v="13"/>
    <s v="9.25"/>
    <n v="13"/>
    <n v="169"/>
    <s v="181"/>
    <s v="DALIP SINGH"/>
    <s v="SELFEMPLOYED"/>
    <s v="Yes"/>
    <s v="CONSUMER PRODUCTS"/>
    <s v="FLOATING"/>
    <s v="N"/>
    <n v="12843686"/>
    <s v="DELHI"/>
    <s v="TIER 4"/>
    <n v="164"/>
    <s v="13-175"/>
    <n v="169"/>
    <s v="INDIVIDUAL"/>
    <n v="2659900"/>
    <s v="Proxy-Fully Construc"/>
    <s v="SAM"/>
    <n v="60.021211299999997"/>
    <s v="65"/>
    <n v="0"/>
    <n v="34453"/>
    <d v="2024-08-04T00:00:00"/>
    <n v="168"/>
    <s v="2662_DELHI_REWARI_MICRO &amp; SMALL LAP"/>
    <s v="Current"/>
    <n v="0"/>
    <n v="0"/>
    <n v="0"/>
    <n v="0"/>
    <n v="0"/>
    <n v="0"/>
    <n v="0"/>
    <n v="0"/>
    <n v="0"/>
    <s v="-"/>
    <s v="-"/>
    <n v="0"/>
    <n v="5"/>
    <s v="5"/>
    <d v="2024-07-29T00:00:00"/>
    <d v="2024-07-29T00:00:00"/>
    <n v="5.1666666666666696"/>
    <s v="5"/>
    <d v="2038-08-04T00:00:00"/>
    <s v="SELF-ASSESSMENT METHOD"/>
    <n v="1499004"/>
    <m/>
    <d v="2024-07-22T00:00:00"/>
    <d v="2024-07-01T00:00:00"/>
    <s v="Formulaic Engineers PVt. Ltd."/>
    <s v="PROPERTY ID NO. RW23U01162AA, AD MEASURING 153 SQ. YARD. COMPRISED UNDER KHEWAT NO. 2244, KHATONI NO. 2482, MUSTKIL NO. 187, KILLA NO. 21/1/3 (0-9), WAKA HANS NAGAR, TEHSIL &amp; DISTRICT REWARI, HARYANA"/>
    <n v="153"/>
    <n v="22000"/>
    <n v="1184"/>
    <n v="900"/>
    <n v="4"/>
    <n v="46"/>
    <n v="4431600"/>
    <n v="4431600"/>
    <n v="3988440"/>
    <n v="3545280"/>
    <m/>
    <x v="25"/>
    <m/>
    <x v="0"/>
    <s v="REWARI"/>
    <s v="HARYANA"/>
    <n v="123401"/>
    <n v="0"/>
    <s v="ULAP - DEBT CONSOLIDATION FOR BUSINESS PURPOSE"/>
    <s v="RESIDENTIAL row HOUSE"/>
    <s v="RESIDENTIAL ROW HOUSE"/>
    <s v="HDFC ENACH"/>
    <s v="NACH"/>
    <s v="PSL"/>
    <s v="UDYAM-HR-15-0016403"/>
    <s v="PSL : Micro Enterprises"/>
    <s v="20020769719337"/>
    <n v="200315919149"/>
    <n v="0"/>
    <n v="0"/>
    <n v="0"/>
    <n v="0"/>
    <n v="0"/>
    <n v="0"/>
    <n v="0"/>
    <n v="0"/>
    <n v="400082458205"/>
    <n v="0"/>
    <n v="0"/>
    <n v="0"/>
    <n v="0"/>
    <n v="0"/>
    <n v="0"/>
    <n v="0"/>
    <n v="0"/>
    <n v="200084250117"/>
    <n v="0"/>
    <n v="0"/>
    <n v="0"/>
    <n v="0"/>
    <n v="0"/>
    <n v="0"/>
    <n v="0"/>
    <n v="0"/>
  </r>
  <r>
    <n v="60"/>
    <d v="2024-12-01T00:00:00"/>
    <x v="57"/>
    <x v="58"/>
    <s v="APPROVED"/>
    <s v="Cersai Charge Created - NON BT"/>
    <d v="2024-08-01T00:00:00"/>
    <n v="5.06666666666667"/>
    <s v="5"/>
    <n v="2000221"/>
    <s v="5-50"/>
    <s v="F_7535069"/>
    <n v="1965917"/>
    <s v="5L"/>
    <n v="733"/>
    <s v="MORTGAGE"/>
    <n v="5"/>
    <s v="INDIVIDUAL"/>
    <n v="12.5"/>
    <s v="9.25"/>
    <n v="12.5"/>
    <n v="121"/>
    <s v="181"/>
    <s v="KRISHAN KUMAR"/>
    <s v="SELFEMPLOYED"/>
    <s v="Yes"/>
    <s v="FMCG"/>
    <s v="FLOATING"/>
    <s v="N"/>
    <n v="854804681905"/>
    <s v="DELHI"/>
    <s v="TIER 4"/>
    <n v="116"/>
    <s v="13-175"/>
    <n v="121"/>
    <s v="INDIVIDUAL"/>
    <n v="2000221"/>
    <s v="Proxy-Fully Construc"/>
    <s v="SAM"/>
    <n v="58.771258199999998"/>
    <s v="65"/>
    <n v="0"/>
    <n v="29279"/>
    <d v="2024-08-04T00:00:00"/>
    <n v="120"/>
    <s v="2662_DELHI_REWARI_MICRO &amp; SMALL LAP"/>
    <s v="Current"/>
    <n v="0"/>
    <n v="0"/>
    <n v="0"/>
    <n v="0"/>
    <n v="0"/>
    <n v="0"/>
    <n v="0"/>
    <n v="0"/>
    <n v="0"/>
    <s v="-"/>
    <s v="-"/>
    <n v="0"/>
    <n v="5"/>
    <s v="5"/>
    <d v="2024-07-26T00:00:00"/>
    <d v="2024-07-26T00:00:00"/>
    <n v="5.2666666666666702"/>
    <s v="5"/>
    <d v="2034-08-04T00:00:00"/>
    <s v="SELF-ASSESSMENT METHOD"/>
    <n v="881400"/>
    <m/>
    <d v="2024-07-11T00:00:00"/>
    <n v="7462360"/>
    <s v="Formulaic Engineers PVt. Ltd."/>
    <s v="SHOP NO. G - 35 &amp; G - 36, SITUATED AT gf IN AVALON GALLERIAM VILLAGE - UDAIPUR, TEHSIL - TAPUKDA, ALWAR BY PASS ROAD, DIST - KHERTHAL TIJARA"/>
    <n v="0"/>
    <n v="0"/>
    <n v="374"/>
    <n v="9100"/>
    <n v="11"/>
    <n v="39"/>
    <n v="3403400"/>
    <n v="3403400"/>
    <n v="3063060"/>
    <n v="2722720"/>
    <m/>
    <x v="26"/>
    <m/>
    <x v="0"/>
    <s v="ALWAR"/>
    <s v="RAJASTHAN"/>
    <n v="301018"/>
    <n v="0"/>
    <s v="ULAP - GENERAL BUSINESS PURPOSE"/>
    <s v="COMMERCIAL SHOP"/>
    <s v="COMMERCIAL SHOP"/>
    <s v="HDFC ENACH"/>
    <s v="NACH"/>
    <s v="PSL"/>
    <s v="UDYAM-RJ-02-0081522"/>
    <s v="PSL : Micro Enterprises"/>
    <s v="20056807411351"/>
    <n v="200315661078"/>
    <n v="200315661163"/>
    <n v="0"/>
    <n v="0"/>
    <n v="0"/>
    <n v="0"/>
    <n v="0"/>
    <n v="0"/>
    <n v="0"/>
    <n v="400082387531"/>
    <n v="400082387554"/>
    <n v="0"/>
    <n v="0"/>
    <n v="0"/>
    <n v="0"/>
    <n v="0"/>
    <n v="0"/>
    <n v="0"/>
    <n v="200084177398"/>
    <n v="200084177422"/>
    <n v="0"/>
    <n v="0"/>
    <n v="0"/>
    <n v="0"/>
    <n v="0"/>
    <n v="0"/>
    <n v="0"/>
  </r>
  <r>
    <n v="61"/>
    <d v="2024-12-01T00:00:00"/>
    <x v="58"/>
    <x v="59"/>
    <s v="APPROVED"/>
    <s v="Cersai Charge Created - NON BT"/>
    <d v="2024-07-27T00:00:00"/>
    <n v="5.2333333333333298"/>
    <s v="5"/>
    <n v="2975634"/>
    <s v="5-50"/>
    <s v="F_7511511"/>
    <n v="2889956"/>
    <s v="5L"/>
    <n v="746"/>
    <s v="MORTGAGE"/>
    <n v="5"/>
    <s v="INDIVIDUAL"/>
    <n v="14"/>
    <s v="9.25"/>
    <n v="14"/>
    <n v="85"/>
    <s v="181"/>
    <s v="MANOJ SINGH CHAUHAN"/>
    <s v="SELFEMPLOYED"/>
    <s v="Yes"/>
    <s v="FOOD PRODUCTS"/>
    <s v="FLOATING"/>
    <s v="N"/>
    <n v="854804657248"/>
    <s v="DELHI"/>
    <s v="TIER 4"/>
    <n v="80"/>
    <s v="13-175"/>
    <n v="85"/>
    <s v="INDIVIDUAL"/>
    <n v="2975634"/>
    <s v="Proxy-Fully Construc"/>
    <s v="SAM"/>
    <n v="55.288628799999998"/>
    <s v="65"/>
    <n v="0"/>
    <n v="55764"/>
    <d v="2024-08-04T00:00:00"/>
    <n v="84"/>
    <s v="2662_DELHI_REWARI_MICRO &amp; SMALL LAP"/>
    <s v="Current"/>
    <n v="0"/>
    <n v="0"/>
    <n v="0"/>
    <n v="0"/>
    <n v="0"/>
    <n v="0"/>
    <n v="0"/>
    <n v="0"/>
    <n v="0"/>
    <s v="-"/>
    <s v="-"/>
    <n v="0"/>
    <n v="5"/>
    <s v="5"/>
    <d v="2024-07-20T00:00:00"/>
    <d v="2024-07-20T00:00:00"/>
    <n v="5.4666666666666703"/>
    <s v="5"/>
    <d v="2031-08-04T00:00:00"/>
    <s v="SELF-ASSESSMENT METHOD"/>
    <n v="1794000"/>
    <m/>
    <d v="2024-07-06T00:00:00"/>
    <s v="SJN/JULY/24-25/01"/>
    <s v="SANJAY JAIN"/>
    <s v="RESIDENTIAL PROPERTY COMPRISED IN LAND KHEWAT NO. 241, KHATONI NO. 241, MUSTIL NO. 37, KILLA NO. 1 (6-0), 6 (6-0), 10 (6-0), 11 (6-0), 12 (4-12), 20 (6-2) 45K - 15 SHARE OF LAND 4/615 I.E. 4 MARLA (117 SQ. YARD) SITUATED IN WARD NO. 3 BAJRANG NAGAR COLONY SUB TEHSIL DHARUHERA DIST REWARI "/>
    <n v="117"/>
    <n v="30000"/>
    <n v="1560"/>
    <n v="1200"/>
    <n v="24"/>
    <n v="36"/>
    <n v="5382000"/>
    <n v="5382000"/>
    <n v="4843800"/>
    <n v="4305600"/>
    <m/>
    <x v="20"/>
    <m/>
    <x v="0"/>
    <s v="REWARI"/>
    <s v="HARYANA"/>
    <n v="123110"/>
    <n v="0"/>
    <s v="ULAP - GENERAL BUSINESS PURPOSE"/>
    <s v="RESIDENTIAL row HOUSE"/>
    <s v="RESIDENTIAL ROW HOUSE"/>
    <s v="ACH HSBC"/>
    <s v="NACH"/>
    <s v="PSL"/>
    <s v="UDYAM-HR-15-0023638"/>
    <s v="PSL : Micro Enterprises"/>
    <s v="30062973244186"/>
    <n v="200315035697"/>
    <n v="0"/>
    <n v="0"/>
    <n v="0"/>
    <n v="0"/>
    <n v="0"/>
    <n v="0"/>
    <n v="0"/>
    <n v="0"/>
    <n v="400082254295"/>
    <n v="0"/>
    <n v="0"/>
    <n v="0"/>
    <n v="0"/>
    <n v="0"/>
    <n v="0"/>
    <n v="0"/>
    <n v="0"/>
    <n v="200084039980"/>
    <n v="0"/>
    <n v="0"/>
    <n v="0"/>
    <n v="0"/>
    <n v="0"/>
    <n v="0"/>
    <n v="0"/>
    <n v="0"/>
  </r>
  <r>
    <n v="62"/>
    <d v="2024-12-01T00:00:00"/>
    <x v="59"/>
    <x v="60"/>
    <s v="APPROVED"/>
    <s v="Cersai Charge Created - NON BT"/>
    <d v="2024-06-26T00:00:00"/>
    <n v="6.2666666666666702"/>
    <s v="5"/>
    <n v="968980"/>
    <s v="5-50"/>
    <s v="F_7384809"/>
    <n v="949267"/>
    <s v="5L"/>
    <n v="776"/>
    <s v="MORTGAGE"/>
    <n v="6"/>
    <s v="INDIVIDUAL"/>
    <n v="13.5"/>
    <s v="9.25"/>
    <n v="13.5"/>
    <n v="121"/>
    <s v="181"/>
    <s v="VED PARKASH"/>
    <s v="SELFEMPLOYED"/>
    <s v="Yes"/>
    <s v="SERVICE INDUSTRY"/>
    <s v="FLOATING"/>
    <s v="N"/>
    <n v="854804527821"/>
    <s v="DELHI"/>
    <s v="TIER 4"/>
    <n v="115"/>
    <s v="13-175"/>
    <n v="121"/>
    <s v="INDIVIDUAL"/>
    <n v="968980"/>
    <s v="Proxy-Fully Construc"/>
    <s v="SAM"/>
    <n v="59.902324399999998"/>
    <s v="65"/>
    <n v="0"/>
    <n v="14756"/>
    <d v="2024-07-04T00:00:00"/>
    <n v="120"/>
    <s v="2662_DELHI_REWARI_MICRO &amp; SMALL LAP"/>
    <s v="Current"/>
    <n v="0"/>
    <n v="0"/>
    <n v="0"/>
    <n v="0"/>
    <n v="0"/>
    <n v="0"/>
    <n v="0"/>
    <n v="0"/>
    <n v="0"/>
    <s v="-"/>
    <s v="-"/>
    <n v="0"/>
    <n v="6"/>
    <s v="5"/>
    <d v="2024-06-20T00:00:00"/>
    <d v="2024-06-20T00:00:00"/>
    <n v="6.4666666666666703"/>
    <s v="5"/>
    <d v="2034-07-04T00:00:00"/>
    <s v="SELF-ASSESSMENT METHOD"/>
    <n v="720000"/>
    <m/>
    <d v="2024-06-06T00:00:00"/>
    <d v="2024-06-01T00:00:00"/>
    <s v="Formulaic Engineers PVt. Ltd."/>
    <s v="MU. NO. 05, KILA NO. 25/1/1(2-12), SITUATED AT VIKAS NAGAR, BUDPUR ROAD, KUTUBPUR MAULA, REWARI, TEHSIL &amp; DISTRICT REWARI, HARYANA"/>
    <n v="32"/>
    <n v="26500"/>
    <n v="592"/>
    <n v="1300"/>
    <n v="10"/>
    <n v="50"/>
    <n v="1617600"/>
    <n v="1617600"/>
    <n v="1455840"/>
    <n v="1294080"/>
    <m/>
    <x v="20"/>
    <m/>
    <x v="0"/>
    <s v="REWARI"/>
    <s v="HARYANA"/>
    <n v="123401"/>
    <n v="0"/>
    <s v="ULAP - DEBT CONSOLIDATION FOR BUSINESS PURPOSE"/>
    <s v="RESIDENTIAL row HOUSE"/>
    <s v="RESIDENTIAL ROW HOUSE"/>
    <s v="HDFC ENACH"/>
    <s v="NACH"/>
    <s v="PSL"/>
    <s v="UDYAM-HR-15-0023041"/>
    <s v="PSL : Micro Enterprises"/>
    <s v="40031724498316"/>
    <n v="200311475487"/>
    <n v="0"/>
    <n v="0"/>
    <n v="0"/>
    <n v="0"/>
    <n v="0"/>
    <n v="0"/>
    <n v="0"/>
    <n v="0"/>
    <n v="400081336596"/>
    <n v="0"/>
    <n v="0"/>
    <n v="0"/>
    <n v="0"/>
    <n v="0"/>
    <n v="0"/>
    <n v="0"/>
    <n v="0"/>
    <n v="200083094986"/>
    <n v="0"/>
    <n v="0"/>
    <n v="0"/>
    <n v="0"/>
    <n v="0"/>
    <n v="0"/>
    <n v="0"/>
    <n v="0"/>
  </r>
  <r>
    <n v="63"/>
    <d v="2024-12-01T00:00:00"/>
    <x v="60"/>
    <x v="61"/>
    <s v="APPROVED"/>
    <s v="Cersai Charge Created - NON BT"/>
    <d v="2024-06-05T00:00:00"/>
    <n v="6.9666666666666703"/>
    <s v="5"/>
    <n v="2062672"/>
    <s v="5-50"/>
    <s v="F_7289870"/>
    <n v="2043570"/>
    <s v="5L"/>
    <n v="746"/>
    <s v="MORTGAGE"/>
    <n v="7"/>
    <s v="CORPORATE"/>
    <n v="15"/>
    <s v="9.25"/>
    <n v="15"/>
    <n v="181"/>
    <s v="181"/>
    <s v="WASIM ENTERPRISE"/>
    <s v="SELFEMPLOYED"/>
    <s v="Yes"/>
    <s v="TRADING"/>
    <s v="FLOATING"/>
    <s v="N"/>
    <n v="854804352048"/>
    <s v="ASSAM"/>
    <s v="TIER 3"/>
    <n v="174"/>
    <s v="13-175"/>
    <n v="181"/>
    <s v="PROPRIETORSHIP"/>
    <n v="2062672"/>
    <s v="Proxy-Fully Construc"/>
    <s v="SAM"/>
    <n v="17.250171399999999"/>
    <s v="65"/>
    <n v="0"/>
    <n v="28869"/>
    <d v="2024-06-04T00:00:00"/>
    <n v="180"/>
    <s v="2661_ASSAM_GUWAHATI_MICRO &amp; SMALL LAP"/>
    <s v="Current"/>
    <n v="0"/>
    <n v="0"/>
    <n v="0"/>
    <n v="0"/>
    <n v="0"/>
    <n v="0"/>
    <n v="0"/>
    <n v="0"/>
    <n v="0"/>
    <s v="-"/>
    <s v="-"/>
    <n v="0"/>
    <n v="7"/>
    <s v="5"/>
    <d v="2024-05-31T00:00:00"/>
    <d v="2024-05-31T00:00:00"/>
    <n v="7.1333333333333302"/>
    <s v="5"/>
    <d v="2039-06-04T00:00:00"/>
    <s v="SELF-ASSESSMENT METHOD"/>
    <n v="0"/>
    <m/>
    <m/>
    <m/>
    <m/>
    <m/>
    <m/>
    <m/>
    <m/>
    <m/>
    <m/>
    <m/>
    <n v="0"/>
    <n v="11957400"/>
    <n v="0"/>
    <n v="0"/>
    <m/>
    <x v="16"/>
    <m/>
    <x v="1"/>
    <s v="GUWAHATI"/>
    <s v="ASSAM"/>
    <n v="781102"/>
    <n v="27"/>
    <s v="ULAP - GENERAL BUSINESS PURPOSE"/>
    <s v="RESIDENTIAL row HOUSE"/>
    <s v="RESIDENTIAL ROW HOUSE"/>
    <s v="HDFC ENACH"/>
    <s v="NACH"/>
    <s v="PSL"/>
    <s v="UDYAM-AS-16-0013552"/>
    <s v="PSL : Micro Enterprises"/>
    <s v="70096446925559"/>
    <n v="200309424149"/>
    <n v="0"/>
    <n v="0"/>
    <n v="0"/>
    <n v="0"/>
    <n v="0"/>
    <n v="0"/>
    <n v="0"/>
    <n v="0"/>
    <n v="400080828373"/>
    <n v="0"/>
    <n v="0"/>
    <n v="0"/>
    <n v="0"/>
    <n v="0"/>
    <n v="0"/>
    <n v="0"/>
    <n v="0"/>
    <n v="200082571863"/>
    <n v="0"/>
    <n v="0"/>
    <n v="0"/>
    <n v="0"/>
    <n v="0"/>
    <n v="0"/>
    <n v="0"/>
    <n v="0"/>
  </r>
  <r>
    <n v="64"/>
    <d v="2024-12-01T00:00:00"/>
    <x v="61"/>
    <x v="62"/>
    <s v="APPROVED"/>
    <s v="Cersai Charge Created - BT"/>
    <d v="2024-06-04T00:00:00"/>
    <n v="7"/>
    <s v="5"/>
    <n v="5096297"/>
    <s v="5-50"/>
    <s v="F_6966247"/>
    <n v="5009152"/>
    <s v="5L"/>
    <n v="727"/>
    <s v="MORTGAGE"/>
    <n v="10"/>
    <s v="CORPORATE"/>
    <n v="13"/>
    <s v="9.25"/>
    <n v="13"/>
    <n v="181"/>
    <s v="181"/>
    <s v="PANKHI FASHION"/>
    <s v="SELFEMPLOYED"/>
    <s v="Yes"/>
    <s v="TEXTILE READY MADE GARMENTS"/>
    <s v="FLOATING"/>
    <s v="N"/>
    <n v="854803721741"/>
    <s v="ASSAM"/>
    <s v="TIER 3"/>
    <n v="171"/>
    <s v="13-175"/>
    <n v="181"/>
    <s v="PROPRIETORSHIP"/>
    <n v="5096297"/>
    <s v="Proxy-Fully Construc"/>
    <s v="BKP"/>
    <n v="60.1120193"/>
    <s v="65"/>
    <n v="0"/>
    <n v="64480"/>
    <d v="2024-03-04T00:00:00"/>
    <n v="180"/>
    <s v="2661_ASSAM_GUWAHATI_MICRO &amp; SMALL LAP"/>
    <s v="Current"/>
    <n v="0"/>
    <n v="0"/>
    <n v="0"/>
    <n v="0"/>
    <n v="0"/>
    <n v="0"/>
    <n v="0"/>
    <n v="0"/>
    <n v="0"/>
    <s v="-"/>
    <s v="-"/>
    <n v="0"/>
    <n v="10"/>
    <s v="5"/>
    <d v="2024-02-29T00:00:00"/>
    <d v="2024-02-29T00:00:00"/>
    <n v="10.199999999999999"/>
    <s v="5"/>
    <d v="2039-03-04T00:00:00"/>
    <s v="BANKING PROGRAM (BKP)"/>
    <n v="0"/>
    <m/>
    <d v="2024-02-23T00:00:00"/>
    <s v="FHFL/FEB.-06/2023-24"/>
    <s v="ER. S. K. CHAKRAVARTY"/>
    <s v="DAG NO. - 588, PATTA NO. 313, VILLAGE - SANPARA, MOUZA - PUB BANGSHAR, CIRCLE - HAJO, DISTRICT - KAMRUP, ASSAM"/>
    <n v="5760"/>
    <n v="1250"/>
    <n v="1278"/>
    <n v="1000"/>
    <n v="5"/>
    <n v="45"/>
    <n v="8478000"/>
    <n v="8478000"/>
    <n v="7630200"/>
    <n v="6782400"/>
    <m/>
    <x v="0"/>
    <n v="0.60112019344184953"/>
    <x v="0"/>
    <s v="GUWAHATI"/>
    <s v="ASSAM"/>
    <n v="781103"/>
    <n v="0"/>
    <s v="ULAP - BALANCE TRANSFER FOR BUSINESS PURPOSE"/>
    <s v="RESIDENTIAL row HOUSE"/>
    <s v="RESIDENTIAL ROW HOUSE"/>
    <s v="ACH HSBC"/>
    <s v="NACH"/>
    <s v="PSL"/>
    <s v="UDYAM-AS-16-0003730"/>
    <s v="PSL : Micro Enterprise"/>
    <s v="90004763854374"/>
    <n v="200309305518"/>
    <n v="0"/>
    <n v="0"/>
    <n v="0"/>
    <n v="0"/>
    <n v="0"/>
    <n v="0"/>
    <n v="0"/>
    <n v="0"/>
    <n v="400080798872"/>
    <n v="0"/>
    <n v="0"/>
    <n v="0"/>
    <n v="0"/>
    <n v="0"/>
    <n v="0"/>
    <n v="0"/>
    <n v="0"/>
    <n v="200082541464"/>
    <n v="0"/>
    <n v="0"/>
    <n v="0"/>
    <n v="0"/>
    <n v="0"/>
    <n v="0"/>
    <n v="0"/>
    <n v="0"/>
  </r>
  <r>
    <n v="65"/>
    <d v="2024-12-01T00:00:00"/>
    <x v="62"/>
    <x v="63"/>
    <s v="APPROVED"/>
    <s v="Cersai Charge Created - NON BT"/>
    <d v="2024-02-28T00:00:00"/>
    <n v="10.233333333333301"/>
    <s v="5"/>
    <n v="1035680"/>
    <s v="5-50"/>
    <s v="F_6866136"/>
    <n v="995784"/>
    <s v="5L"/>
    <n v="746"/>
    <s v="MORTGAGE"/>
    <n v="10"/>
    <s v="CORPORATE"/>
    <n v="13"/>
    <s v="9.25"/>
    <n v="13"/>
    <n v="121"/>
    <s v="181"/>
    <s v="MAHAMAYA HOTEL AND RESTAURANT"/>
    <s v="SELFEMPLOYED"/>
    <s v="Yes"/>
    <s v="HOTEL"/>
    <s v="FLOATING"/>
    <s v="N"/>
    <n v="854803542781"/>
    <s v="ASSAM"/>
    <s v="TIER 3"/>
    <n v="111"/>
    <s v="13-175"/>
    <n v="121"/>
    <s v="PROPRIETORSHIP"/>
    <n v="1035680"/>
    <s v="Proxy-Fully Construc"/>
    <s v="SAM"/>
    <n v="53.506922899999999"/>
    <s v="65"/>
    <n v="0"/>
    <n v="15464"/>
    <d v="2024-03-04T00:00:00"/>
    <n v="120"/>
    <s v="2661_ASSAM_GUWAHATI_MICRO &amp; SMALL LAP"/>
    <s v="Current"/>
    <n v="0"/>
    <n v="0"/>
    <n v="0"/>
    <n v="0"/>
    <n v="0"/>
    <n v="0"/>
    <n v="0"/>
    <n v="0"/>
    <n v="0"/>
    <s v="-"/>
    <s v="-"/>
    <n v="0"/>
    <n v="10"/>
    <s v="5"/>
    <d v="2024-02-25T00:00:00"/>
    <d v="2024-02-25T00:00:00"/>
    <n v="10.3333333333333"/>
    <s v="5"/>
    <d v="2034-03-04T00:00:00"/>
    <s v="SELF-ASSESSMENT METHOD"/>
    <n v="0"/>
    <m/>
    <d v="2024-02-08T00:00:00"/>
    <s v="FHFL/FEB.-02/2023 - 2024"/>
    <s v="ER. S. K. CHAKRAVARTY"/>
    <s v="DAG NO. 1125 (OLD) 1914 (NEW), Patta NO. 329, (OLD) 954 (NEW), VILLAGE - 1 NO. BAGTA, MOUZA - HAJO, CIRCLE - HAJO, DISTRICT - KAMRUP, ASSAM"/>
    <n v="3600"/>
    <n v="347"/>
    <n v="624"/>
    <n v="1100"/>
    <n v="3"/>
    <n v="47"/>
    <n v="1935600"/>
    <n v="1935600"/>
    <n v="1742040"/>
    <n v="1548480"/>
    <m/>
    <x v="0"/>
    <n v="0.53506922917958255"/>
    <x v="0"/>
    <s v="GUWAHATI"/>
    <s v="ASSAM"/>
    <n v="781102"/>
    <n v="0"/>
    <s v="BUSINESS USE"/>
    <s v="RESIDENTIAL row HOUSE"/>
    <s v="RESIDENTIAL ROW HOUSE"/>
    <s v="ACH HSBC"/>
    <s v="NACH"/>
    <s v="PSL"/>
    <s v="UDYAM-AS-03-0038043"/>
    <s v="PSL : Micro Enterprise"/>
    <s v="80069977616014"/>
    <n v="200298591513"/>
    <n v="0"/>
    <n v="0"/>
    <n v="0"/>
    <n v="0"/>
    <n v="0"/>
    <n v="0"/>
    <n v="0"/>
    <n v="0"/>
    <n v="400078000942"/>
    <n v="0"/>
    <n v="0"/>
    <n v="0"/>
    <n v="0"/>
    <n v="0"/>
    <n v="0"/>
    <n v="0"/>
    <n v="0"/>
    <n v="200079642929"/>
    <n v="0"/>
    <n v="0"/>
    <n v="0"/>
    <n v="0"/>
    <n v="0"/>
    <n v="0"/>
    <n v="0"/>
    <n v="0"/>
  </r>
  <r>
    <n v="66"/>
    <d v="2024-12-01T00:00:00"/>
    <x v="63"/>
    <x v="64"/>
    <s v="APPROVED"/>
    <s v="Cersai Charge Created - NON BT"/>
    <d v="2024-05-04T00:00:00"/>
    <n v="8.0333333333333297"/>
    <s v="5"/>
    <n v="7126500"/>
    <s v="5-50"/>
    <s v="F_7203411"/>
    <n v="7018748"/>
    <s v="5L"/>
    <n v="711"/>
    <s v="MORTGAGE"/>
    <n v="8"/>
    <s v="INDIVIDUAL"/>
    <n v="11.5"/>
    <s v="9.25"/>
    <n v="11.5"/>
    <n v="181"/>
    <s v="181"/>
    <s v="PRADEEP MADHUKAR NAIK"/>
    <s v="SELFEMPLOYED"/>
    <s v="Yes"/>
    <s v="ELECTRONICS"/>
    <s v="FLOATING"/>
    <s v="N"/>
    <n v="854804179904"/>
    <s v="MAHARASHTRA"/>
    <s v="METRO"/>
    <n v="173"/>
    <s v="13-175"/>
    <n v="181"/>
    <s v="INDIVIDUAL"/>
    <n v="7126500"/>
    <s v="Proxy-Fully Construc"/>
    <s v="LIP"/>
    <n v="64.692265800000001"/>
    <s v="65"/>
    <n v="0"/>
    <n v="83252"/>
    <d v="2024-05-04T00:00:00"/>
    <n v="180"/>
    <s v="2653_MAHARASHTRA_VIRAR_MICRO LAP"/>
    <s v="Current"/>
    <n v="0"/>
    <n v="0"/>
    <n v="0"/>
    <n v="0"/>
    <n v="0"/>
    <n v="0"/>
    <n v="0"/>
    <n v="0"/>
    <n v="0"/>
    <s v="-"/>
    <s v="-"/>
    <n v="0"/>
    <n v="8"/>
    <s v="5"/>
    <d v="2024-04-30T00:00:00"/>
    <d v="2024-04-30T00:00:00"/>
    <n v="8.1666666666666696"/>
    <s v="5"/>
    <d v="2039-05-04T00:00:00"/>
    <s v="LIP - LIQUID INCOME PROGRAM"/>
    <n v="2508000"/>
    <n v="2"/>
    <d v="2024-04-24T00:00:00"/>
    <s v="M024/424/SMFG"/>
    <s v="MAGPIE ENGINEERING PVT LTD"/>
    <s v="FLAT NO. 703 &amp; 704, 7TH FLOOR, BUILDING NO. 6, MALAVANI INDRAPRASTH CHSL, CODE NO. 159, CTS NO. 6A (PART) OF VILLAGE CHARKOP, C. S RAJE COMPLEX, EKTA NAGAR, KANDIVALI (WEST) Mumbai"/>
    <n v="680"/>
    <n v="16200"/>
    <n v="0"/>
    <n v="0"/>
    <n v="23"/>
    <n v="37"/>
    <n v="11016000"/>
    <n v="11152000"/>
    <n v="9914400"/>
    <n v="8812800"/>
    <m/>
    <x v="0"/>
    <n v="0.64692265795206971"/>
    <x v="0"/>
    <s v="MUMBAI"/>
    <s v="MAHARASHTRA"/>
    <n v="400067"/>
    <n v="0"/>
    <s v="BUSINESS USE"/>
    <s v="RESIDENTIAL FLAT"/>
    <s v="RESIDENTIAL FLAT"/>
    <s v="HDFC ENACH"/>
    <s v="NACH"/>
    <s v="PSL"/>
    <s v="UDYAM-MH-19-0150979"/>
    <s v="PSL : Micro Enterprise"/>
    <s v="30075672269866"/>
    <n v="200305806542"/>
    <n v="0"/>
    <n v="0"/>
    <n v="0"/>
    <n v="0"/>
    <n v="0"/>
    <n v="0"/>
    <n v="0"/>
    <n v="0"/>
    <n v="400079759567"/>
    <n v="0"/>
    <n v="0"/>
    <n v="0"/>
    <n v="0"/>
    <n v="0"/>
    <n v="0"/>
    <n v="0"/>
    <n v="0"/>
    <n v="200081472814"/>
    <n v="0"/>
    <n v="0"/>
    <n v="0"/>
    <n v="0"/>
    <n v="0"/>
    <n v="0"/>
    <n v="0"/>
    <n v="0"/>
  </r>
  <r>
    <n v="67"/>
    <d v="2024-12-01T00:00:00"/>
    <x v="64"/>
    <x v="65"/>
    <s v="APPROVED"/>
    <s v="Cersai Charge Created - NON BT"/>
    <d v="2024-02-29T00:00:00"/>
    <n v="10.199999999999999"/>
    <s v="5"/>
    <n v="7500000"/>
    <s v="5-50"/>
    <s v="F_6909022"/>
    <n v="7352786"/>
    <s v="5L"/>
    <n v="697"/>
    <s v="MORTGAGE"/>
    <n v="10"/>
    <s v="INDIVIDUAL"/>
    <n v="11.5"/>
    <s v="9.25"/>
    <n v="11.5"/>
    <n v="181"/>
    <s v="181"/>
    <s v="MOHD IQBAL ABDUL REHMAN CHUNGANI"/>
    <s v="SELFEMPLOYED"/>
    <s v="Yes"/>
    <s v="AGRI OR AGRI ALLIED"/>
    <s v="FLOATING"/>
    <s v="N"/>
    <n v="806046156"/>
    <s v="MAHARASHTRA"/>
    <s v="METRO"/>
    <n v="171"/>
    <s v="13-175"/>
    <n v="181"/>
    <s v="INDIVIDUAL"/>
    <n v="7500000"/>
    <s v="Proxy-Fully Construc"/>
    <s v="BKP"/>
    <n v="49.329123899999999"/>
    <s v="65"/>
    <n v="0"/>
    <n v="87615"/>
    <d v="2024-03-04T00:00:00"/>
    <n v="180"/>
    <s v="2653_MAHARASHTRA_VIRAR_MICRO LAP"/>
    <s v="Current"/>
    <n v="0"/>
    <n v="0"/>
    <n v="0"/>
    <n v="0"/>
    <n v="0"/>
    <n v="0"/>
    <n v="0"/>
    <n v="0"/>
    <n v="0"/>
    <s v="-"/>
    <s v="-"/>
    <n v="0"/>
    <n v="10"/>
    <s v="5"/>
    <d v="2024-02-27T00:00:00"/>
    <d v="2024-02-27T00:00:00"/>
    <n v="10.266666666666699"/>
    <s v="5"/>
    <d v="2039-03-04T00:00:00"/>
    <s v="BKP - BANKING PRODUCT"/>
    <n v="696000"/>
    <n v="2"/>
    <d v="2024-02-16T00:00:00"/>
    <s v="na"/>
    <s v="LIBRA VALUERS"/>
    <s v="BUNGALOW LOCATED ON PLOT NO. A - 10, S. NO. 30/5/2, 30/4/2, OF VILLAGE DHANIV, NEAR S K NATIONAL SCHOOL, DHANIV ROAD, OFF GOLDEN QUADDRILATERAL, NALASOPARA (EAST), PALGHAR"/>
    <n v="1722"/>
    <n v="2000"/>
    <n v="1675"/>
    <n v="1350"/>
    <n v="33"/>
    <n v="27"/>
    <n v="5705250"/>
    <n v="9484200"/>
    <n v="5134725"/>
    <n v="4564200"/>
    <s v="32000/ SQ. M. ON BUA"/>
    <x v="0"/>
    <n v="1.3145786775338504"/>
    <x v="1"/>
    <s v="THANE"/>
    <s v="MAHARASHTRA"/>
    <n v="401208"/>
    <n v="0"/>
    <s v="BUSINESS USE"/>
    <s v="RESIDENTIAL BUNGLOW"/>
    <s v="RESIDENTIAL BUNGLOW"/>
    <s v="ACH HSBC"/>
    <s v="NACH"/>
    <s v="PSL"/>
    <s v="UDYAM-MH-17-0067889"/>
    <s v="PSL : Micro Enterprise"/>
    <s v="10086996618642"/>
    <n v="200298754727"/>
    <n v="200298754797"/>
    <n v="0"/>
    <n v="0"/>
    <n v="0"/>
    <n v="0"/>
    <n v="0"/>
    <n v="0"/>
    <n v="0"/>
    <n v="400078030553"/>
    <n v="400078030560"/>
    <n v="0"/>
    <n v="0"/>
    <n v="0"/>
    <n v="0"/>
    <n v="0"/>
    <n v="0"/>
    <n v="0"/>
    <n v="200079674259"/>
    <n v="200079674267"/>
    <n v="0"/>
    <n v="0"/>
    <n v="0"/>
    <n v="0"/>
    <n v="0"/>
    <n v="0"/>
    <n v="0"/>
  </r>
  <r>
    <n v="68"/>
    <d v="2024-12-01T00:00:00"/>
    <x v="65"/>
    <x v="66"/>
    <s v="APPROVED"/>
    <s v="Cersai Charge Created - NON BT"/>
    <d v="2024-07-07T00:00:00"/>
    <n v="5.9"/>
    <s v="5"/>
    <n v="6547928"/>
    <s v="5-50"/>
    <s v="F_7433751"/>
    <n v="6400647"/>
    <s v="5L"/>
    <n v="768"/>
    <s v="MORTGAGE"/>
    <n v="6"/>
    <s v="INDIVIDUAL"/>
    <n v="11.75"/>
    <s v="9.25"/>
    <n v="11.75"/>
    <n v="121"/>
    <s v="181"/>
    <s v="SHAH KARAN JAYESH KUMAR"/>
    <s v="SELFEMPLOYED"/>
    <s v="Yes"/>
    <s v="TRADING"/>
    <s v="FLOATING"/>
    <s v="N"/>
    <n v="854804623900"/>
    <s v="MAHARASHTRA"/>
    <s v="TIER 1"/>
    <n v="115"/>
    <s v="13-175"/>
    <n v="121"/>
    <s v="INDIVIDUAL"/>
    <n v="6547928"/>
    <s v="Proxy-Fully Construc"/>
    <s v="BKP"/>
    <n v="30.869561900000001"/>
    <s v="65"/>
    <n v="0"/>
    <n v="93000"/>
    <d v="2024-07-04T00:00:00"/>
    <n v="120"/>
    <s v="2652_MAHARASHTRA_KALYAN_MICRO LAP"/>
    <s v="Current"/>
    <n v="0"/>
    <n v="0"/>
    <n v="0"/>
    <n v="0"/>
    <n v="0"/>
    <n v="0"/>
    <n v="0"/>
    <n v="0"/>
    <n v="0"/>
    <s v="-"/>
    <s v="-"/>
    <n v="0"/>
    <n v="6"/>
    <s v="5"/>
    <d v="2024-06-30T00:00:00"/>
    <d v="2024-06-30T00:00:00"/>
    <n v="6.1333333333333302"/>
    <s v="5"/>
    <d v="2034-07-04T00:00:00"/>
    <s v="BKP - BANKING PRODUCT"/>
    <n v="1866000"/>
    <n v="2"/>
    <d v="2024-04-24T00:00:00"/>
    <s v="MO52/0424/SMFG"/>
    <s v="MAGPIE ENGINEERING PVT LTD"/>
    <s v="S - 2 TO S - 8, WND FLOOR, 1ST FLOOR, BUILDING NO. A, GAT NO. 195, VILLAGE - KUDUS, BHIWANDI - WADA ROAD, TALUKA BHIWANDI, DISTRICT THANE"/>
    <n v="0"/>
    <n v="0"/>
    <n v="1680"/>
    <n v="5000"/>
    <n v="11"/>
    <n v="49"/>
    <n v="8400000"/>
    <n v="8400000"/>
    <n v="7560000"/>
    <n v="6720000"/>
    <m/>
    <x v="7"/>
    <m/>
    <x v="0"/>
    <s v="WADA"/>
    <s v="MAHARASHTRA"/>
    <n v="421312"/>
    <n v="0"/>
    <s v="ULAP - GENERAL BUSINESS PURPOSE"/>
    <s v="COMMERCIAL SHOP"/>
    <s v="RESIDENTIAL FLAT"/>
    <s v="ACH HSBC"/>
    <s v="NACH"/>
    <s v="PSL"/>
    <s v="UDYAM-MH-33-0068707"/>
    <s v="PSL : Micro Enterprises"/>
    <s v="40047795864154"/>
    <n v="200312877764"/>
    <n v="200312877779"/>
    <n v="200312877796"/>
    <n v="0"/>
    <n v="0"/>
    <n v="0"/>
    <n v="0"/>
    <n v="0"/>
    <n v="0"/>
    <n v="400081693328"/>
    <n v="400081693333"/>
    <n v="400081693338"/>
    <n v="0"/>
    <n v="0"/>
    <n v="0"/>
    <n v="0"/>
    <n v="0"/>
    <n v="0"/>
    <n v="200083463498"/>
    <n v="200083463505"/>
    <n v="200083463510"/>
    <n v="0"/>
    <n v="0"/>
    <n v="0"/>
    <n v="0"/>
    <n v="0"/>
    <n v="0"/>
  </r>
  <r>
    <n v="69"/>
    <d v="2024-12-01T00:00:00"/>
    <x v="65"/>
    <x v="66"/>
    <s v="APPROVED"/>
    <s v="Cersai Charge Created - NON BT"/>
    <d v="2024-07-07T00:00:00"/>
    <n v="5.9"/>
    <s v="5"/>
    <n v="6547928"/>
    <s v="5-50"/>
    <s v="F_7433751"/>
    <n v="6400647"/>
    <s v="5L"/>
    <n v="768"/>
    <s v="MORTGAGE"/>
    <n v="6"/>
    <s v="INDIVIDUAL"/>
    <n v="11.75"/>
    <s v="9.25"/>
    <n v="11.75"/>
    <n v="121"/>
    <s v="181"/>
    <s v="SHAH KARAN JAYESH KUMAR"/>
    <m/>
    <m/>
    <m/>
    <m/>
    <m/>
    <m/>
    <m/>
    <m/>
    <m/>
    <m/>
    <m/>
    <m/>
    <m/>
    <m/>
    <m/>
    <m/>
    <m/>
    <m/>
    <m/>
    <m/>
    <m/>
    <m/>
    <m/>
    <m/>
    <m/>
    <m/>
    <m/>
    <m/>
    <m/>
    <m/>
    <m/>
    <m/>
    <m/>
    <m/>
    <m/>
    <m/>
    <m/>
    <m/>
    <m/>
    <m/>
    <m/>
    <m/>
    <m/>
    <m/>
    <n v="2"/>
    <d v="2024-04-23T00:00:00"/>
    <m/>
    <s v="M/S. BHIRUD AND ASSOCIATION"/>
    <s v="GALA NO. F3 TO F7 ON 1ST FLOOR IN THE BUILDING NAMED AS UTSAV COMPLEX, ABOVE TJSB BANK, OFF BHIWANDI WADA ROAD, GUT NO. 195 AT VILLAGE KUDUS, BHIWANDI, TALUKA BHIWANDI, DIST. THANE"/>
    <n v="0"/>
    <n v="0"/>
    <n v="1600"/>
    <n v="4000"/>
    <n v="15"/>
    <n v="45"/>
    <n v="6400000"/>
    <m/>
    <n v="5760000"/>
    <n v="5120000"/>
    <m/>
    <x v="27"/>
    <m/>
    <x v="0"/>
    <m/>
    <m/>
    <m/>
    <m/>
    <m/>
    <m/>
    <m/>
    <m/>
    <m/>
    <m/>
    <m/>
    <m/>
    <m/>
    <m/>
    <m/>
    <m/>
    <m/>
    <m/>
    <m/>
    <m/>
    <m/>
    <m/>
    <m/>
    <m/>
    <m/>
    <m/>
    <m/>
    <m/>
    <m/>
    <m/>
    <m/>
    <m/>
    <m/>
    <m/>
    <m/>
    <m/>
    <m/>
    <m/>
    <m/>
    <m/>
  </r>
  <r>
    <n v="70"/>
    <d v="2024-12-01T00:00:00"/>
    <x v="65"/>
    <x v="66"/>
    <s v="APPROVED"/>
    <s v="Cersai Charge Created - NON BT"/>
    <d v="2024-07-07T00:00:00"/>
    <n v="5.9"/>
    <s v="5"/>
    <n v="6547928"/>
    <s v="5-50"/>
    <s v="F_7433751"/>
    <n v="6400647"/>
    <s v="5L"/>
    <n v="768"/>
    <s v="MORTGAGE"/>
    <n v="6"/>
    <s v="INDIVIDUAL"/>
    <n v="11.75"/>
    <s v="9.25"/>
    <n v="11.75"/>
    <n v="121"/>
    <s v="181"/>
    <s v="SHAH KARAN JAYESH KUMAR"/>
    <m/>
    <m/>
    <m/>
    <m/>
    <m/>
    <m/>
    <m/>
    <m/>
    <m/>
    <m/>
    <m/>
    <m/>
    <m/>
    <m/>
    <m/>
    <m/>
    <m/>
    <m/>
    <m/>
    <m/>
    <m/>
    <m/>
    <m/>
    <m/>
    <m/>
    <m/>
    <m/>
    <m/>
    <m/>
    <m/>
    <m/>
    <m/>
    <m/>
    <m/>
    <m/>
    <m/>
    <m/>
    <m/>
    <m/>
    <m/>
    <m/>
    <m/>
    <m/>
    <m/>
    <n v="2"/>
    <d v="2024-04-30T00:00:00"/>
    <s v="M090/424/SMFG"/>
    <s v="MAGPIE ENGINEERING PVT LTD"/>
    <s v="FLAT NO. 102, 1ST FLOOR, OM SAI RESIDENCY CHSL, SURVEY NO. 1099, HOUSE NO. 308, BRAHMAN ALI, BHIWANDI, THANE"/>
    <n v="0"/>
    <n v="0"/>
    <n v="1233"/>
    <n v="5200"/>
    <n v="15"/>
    <n v="45"/>
    <n v="6411600"/>
    <m/>
    <n v="5770440"/>
    <n v="5129280"/>
    <m/>
    <x v="8"/>
    <m/>
    <x v="0"/>
    <m/>
    <m/>
    <m/>
    <m/>
    <m/>
    <m/>
    <m/>
    <m/>
    <m/>
    <m/>
    <m/>
    <m/>
    <m/>
    <m/>
    <m/>
    <m/>
    <m/>
    <m/>
    <m/>
    <m/>
    <m/>
    <m/>
    <m/>
    <m/>
    <m/>
    <m/>
    <m/>
    <m/>
    <m/>
    <m/>
    <m/>
    <m/>
    <m/>
    <m/>
    <m/>
    <m/>
    <m/>
    <m/>
    <m/>
    <m/>
  </r>
  <r>
    <n v="71"/>
    <d v="2024-12-01T00:00:00"/>
    <x v="66"/>
    <x v="67"/>
    <s v="APPROVED"/>
    <s v="Cersai Charge Created - NON BT"/>
    <d v="2024-07-05T00:00:00"/>
    <n v="5.9666666666666703"/>
    <s v="5"/>
    <n v="1137937"/>
    <s v="5-50"/>
    <s v="F_7392125"/>
    <n v="1128320"/>
    <s v="5L"/>
    <n v="762"/>
    <s v="MORTGAGE"/>
    <n v="6"/>
    <s v="INDIVIDUAL"/>
    <n v="14"/>
    <s v="9.25"/>
    <n v="14"/>
    <n v="181"/>
    <s v="181"/>
    <s v="MOHD MUZAMMIL SHAFIQUE AHAMED SHAIKH"/>
    <s v="SELFEMPLOYED"/>
    <s v="Yes"/>
    <s v="TEXTILES"/>
    <s v="FLOATING"/>
    <s v="N"/>
    <n v="854804543347"/>
    <s v="MAHARASHTRA"/>
    <s v="TIER 1"/>
    <n v="175"/>
    <s v="13-175"/>
    <n v="181"/>
    <s v="PROPRIETORSHIP"/>
    <n v="1137937"/>
    <s v="Proxy-Fully Construc"/>
    <s v="RNP"/>
    <n v="55.816794999999999"/>
    <s v="65"/>
    <n v="0"/>
    <n v="15155"/>
    <d v="2024-07-04T00:00:00"/>
    <n v="180"/>
    <s v="2652_MAHARASHTRA_KALYAN_MICRO LAP"/>
    <s v="Current"/>
    <n v="0"/>
    <n v="0"/>
    <n v="0"/>
    <n v="0"/>
    <n v="0"/>
    <n v="0"/>
    <n v="0"/>
    <n v="0"/>
    <n v="0"/>
    <s v="-"/>
    <s v="-"/>
    <n v="0"/>
    <n v="6"/>
    <s v="5"/>
    <d v="2024-06-28T00:00:00"/>
    <d v="2024-06-28T00:00:00"/>
    <n v="6.2"/>
    <s v="5"/>
    <d v="2039-07-04T00:00:00"/>
    <s v="RNP - RETAIL NORMAL PRODUCT"/>
    <n v="418008"/>
    <m/>
    <d v="2024-05-31T00:00:00"/>
    <m/>
    <s v="CREATIVE PROPTECH"/>
    <s v="FLAT NO. 004, 1ST FLOOR, GULZAR NAGAR, NEAR SUKOON HOTEL, OFF. IMAN BADA ROAD, BHIWANDI, THANE "/>
    <n v="0"/>
    <n v="0"/>
    <n v="703"/>
    <n v="2900"/>
    <n v="15"/>
    <n v="45"/>
    <n v="2038700"/>
    <n v="2038700"/>
    <n v="1834830"/>
    <n v="1630960"/>
    <m/>
    <x v="28"/>
    <m/>
    <x v="0"/>
    <s v="THANE"/>
    <s v="MAHARASHTRA"/>
    <n v="421302"/>
    <n v="28"/>
    <s v="ULAP - GENERAL BUSINESS PURPOSE"/>
    <s v="RESIDENTIAL FLAT"/>
    <s v="RESIDENTIAL FLAT"/>
    <s v="HDFC ENACH"/>
    <s v="NACH"/>
    <s v="PSL"/>
    <s v="UDYAM-MH-18-0278065"/>
    <s v="PSL : Micro Enterprises"/>
    <s v="60049676435526"/>
    <n v="200312709042"/>
    <n v="0"/>
    <n v="0"/>
    <n v="0"/>
    <n v="0"/>
    <n v="0"/>
    <n v="0"/>
    <n v="0"/>
    <n v="0"/>
    <n v="400081616578"/>
    <n v="0"/>
    <n v="0"/>
    <n v="0"/>
    <n v="0"/>
    <n v="0"/>
    <n v="0"/>
    <n v="0"/>
    <n v="0"/>
    <n v="200083385579"/>
    <n v="0"/>
    <n v="0"/>
    <n v="0"/>
    <n v="0"/>
    <n v="0"/>
    <n v="0"/>
    <n v="0"/>
    <n v="0"/>
  </r>
  <r>
    <n v="72"/>
    <d v="2024-12-01T00:00:00"/>
    <x v="67"/>
    <x v="68"/>
    <s v="APPROVED"/>
    <s v="Cersai Charge Created - NON BT"/>
    <d v="2024-06-05T00:00:00"/>
    <n v="6.9666666666666703"/>
    <s v="5"/>
    <n v="1609900"/>
    <s v="5-50"/>
    <s v="F_7306809"/>
    <n v="1593480"/>
    <s v="5L"/>
    <n v="734"/>
    <s v="MORTGAGE"/>
    <n v="7"/>
    <s v="INDIVIDUAL"/>
    <n v="14"/>
    <s v="9.25"/>
    <n v="14"/>
    <n v="181"/>
    <s v="181"/>
    <s v="JAGDISH SHANTARAM KADAV"/>
    <s v="SELFEMPLOYED"/>
    <s v="Yes"/>
    <s v="MILK AND DAIRY PRODUCTS"/>
    <s v="FLOATING"/>
    <s v="N"/>
    <n v="854804385145"/>
    <s v="MAHARASHTRA"/>
    <s v="TIER 1"/>
    <n v="174"/>
    <s v="13-175"/>
    <n v="181"/>
    <s v="INDIVIDUAL"/>
    <n v="1609900"/>
    <s v="Proxy-Fully Construc"/>
    <s v="SAM"/>
    <n v="60.126984100000001"/>
    <s v="65"/>
    <n v="0"/>
    <n v="21440"/>
    <d v="2024-06-04T00:00:00"/>
    <n v="180"/>
    <s v="2652_MAHARASHTRA_KALYAN_MICRO LAP"/>
    <s v="Current"/>
    <n v="0"/>
    <n v="0"/>
    <n v="0"/>
    <n v="0"/>
    <n v="0"/>
    <n v="0"/>
    <n v="0"/>
    <n v="0"/>
    <n v="0"/>
    <s v="-"/>
    <s v="-"/>
    <n v="0"/>
    <n v="7"/>
    <s v="5"/>
    <d v="2024-05-31T00:00:00"/>
    <d v="2024-05-31T00:00:00"/>
    <n v="7.1333333333333302"/>
    <s v="5"/>
    <d v="2039-06-04T00:00:00"/>
    <s v="SELF-ASSESSMENT METHOD"/>
    <n v="499992"/>
    <m/>
    <d v="2024-05-14T00:00:00"/>
    <s v="V2M-AUGA-V2V"/>
    <s v="BHIRUD AND ASSOCIATES"/>
    <s v="HOUSE NO. 409B CONSIST OF GROUND + 1ST FLOOR, NEAR ZP SCHOOL, OFF KARAV ROAD, AT VILLAGE KARAV, INDGAON, VANGANI, TALUKA - AMBERNATH, DIST - THANE"/>
    <n v="0"/>
    <n v="0"/>
    <n v="1400"/>
    <n v="2250"/>
    <n v="5"/>
    <n v="45"/>
    <n v="3150000"/>
    <n v="2677500"/>
    <n v="2835000"/>
    <n v="2520000"/>
    <m/>
    <x v="29"/>
    <m/>
    <x v="0"/>
    <s v="THANE"/>
    <s v="MAHARASHTRA"/>
    <n v="421503"/>
    <n v="28"/>
    <s v="ULAP - GENERAL BUSINESS PURPOSE"/>
    <s v="RESIDENTIAL row HOUSE"/>
    <s v="RESIDENTIAL ROW HOUSE"/>
    <s v="ACH HSBC"/>
    <s v="NACH"/>
    <s v="PSL"/>
    <s v="UDYAM-MH-33-0312524"/>
    <s v="PSL : Micro Enterprises"/>
    <s v="10092647111468"/>
    <n v="200309421199"/>
    <n v="0"/>
    <n v="0"/>
    <n v="0"/>
    <n v="0"/>
    <n v="0"/>
    <n v="0"/>
    <n v="0"/>
    <n v="0"/>
    <n v="400080827587"/>
    <n v="0"/>
    <n v="0"/>
    <n v="0"/>
    <n v="0"/>
    <n v="0"/>
    <n v="0"/>
    <n v="0"/>
    <n v="0"/>
    <n v="200082571015"/>
    <n v="0"/>
    <n v="0"/>
    <n v="0"/>
    <n v="0"/>
    <n v="0"/>
    <n v="0"/>
    <n v="0"/>
    <n v="0"/>
  </r>
  <r>
    <n v="73"/>
    <d v="2024-12-01T00:00:00"/>
    <x v="68"/>
    <x v="69"/>
    <s v="APPROVED"/>
    <s v="Cersai Charge Created - NON BT"/>
    <d v="2024-06-05T00:00:00"/>
    <n v="6.9666666666666703"/>
    <s v="5"/>
    <n v="3044500"/>
    <s v="5-50"/>
    <s v="F_7306994"/>
    <n v="3013451"/>
    <s v="5L"/>
    <n v="759"/>
    <s v="MORTGAGE"/>
    <n v="7"/>
    <s v="INDIVIDUAL"/>
    <n v="14"/>
    <s v="9.25"/>
    <n v="14"/>
    <n v="181"/>
    <s v="181"/>
    <s v="RAVI LAXMANDAS KATARIA"/>
    <s v="SELFEMPLOYED"/>
    <s v="Yes"/>
    <s v="TEXTILE READY MADE GARMENTS"/>
    <s v="FLOATING"/>
    <s v="N"/>
    <n v="854804388746"/>
    <s v="MAHARASHTRA"/>
    <s v="TIER 1"/>
    <n v="174"/>
    <s v="13-175"/>
    <n v="181"/>
    <s v="INDIVIDUAL"/>
    <n v="3044500"/>
    <s v="Proxy-Fully Construc"/>
    <s v="LIP"/>
    <n v="45.305059499999999"/>
    <s v="65"/>
    <n v="0"/>
    <n v="40545"/>
    <d v="2024-06-04T00:00:00"/>
    <n v="180"/>
    <s v="2652_MAHARASHTRA_KALYAN_MICRO LAP"/>
    <s v="Current"/>
    <n v="0"/>
    <n v="0"/>
    <n v="0"/>
    <n v="0"/>
    <n v="0"/>
    <n v="0"/>
    <n v="0"/>
    <n v="0"/>
    <n v="0"/>
    <s v="-"/>
    <s v="-"/>
    <n v="0"/>
    <n v="7"/>
    <s v="5"/>
    <d v="2024-05-31T00:00:00"/>
    <d v="2024-05-31T00:00:00"/>
    <n v="7.1333333333333302"/>
    <s v="5"/>
    <d v="2039-06-04T00:00:00"/>
    <s v="LIP - LIQUID INCOME PROGRAM"/>
    <n v="0"/>
    <m/>
    <d v="2024-05-18T00:00:00"/>
    <s v="V5C-4VZA-V7K"/>
    <s v="BHIRUD AND ASSOCIATES"/>
    <s v="FLAT NO. 201, ON SECOND FLOOR, IN THE BUILDING NAMED AS KOMAL KUNJ APARTMENT, ROOM NO. 5, 6, 7 BK NO. 1017, SECTION 23, NEAR DASSERA MAIDAN, OFF DASSERA MAIDAN ROAD, ULHASNAGAR 3, TALUKA ULHASNAGAR, DIST - THANE"/>
    <n v="0"/>
    <n v="0"/>
    <n v="960"/>
    <n v="7000"/>
    <n v="20"/>
    <n v="30"/>
    <n v="6720000"/>
    <n v="6720000"/>
    <n v="6048000"/>
    <n v="5376000"/>
    <m/>
    <x v="30"/>
    <m/>
    <x v="0"/>
    <s v="THANE"/>
    <s v="MAHARASHTRA"/>
    <n v="421003"/>
    <n v="0"/>
    <s v="ULAP - GENERAL BUSINESS PURPOSE"/>
    <s v="RESIDENTIAL FLAT"/>
    <s v="RESIDENTIAL FLAT"/>
    <s v="HDFC ENACH"/>
    <s v="NACH"/>
    <s v="PSL"/>
    <s v="UDYAM-MH-33-0210069"/>
    <s v="PSL : Micro Enterprises"/>
    <s v="20010336356139"/>
    <n v="200309421427"/>
    <n v="0"/>
    <n v="0"/>
    <n v="0"/>
    <n v="0"/>
    <n v="0"/>
    <n v="0"/>
    <n v="0"/>
    <n v="0"/>
    <n v="400080827655"/>
    <n v="0"/>
    <n v="0"/>
    <n v="0"/>
    <n v="0"/>
    <n v="0"/>
    <n v="0"/>
    <n v="0"/>
    <n v="0"/>
    <n v="200082571093"/>
    <n v="0"/>
    <n v="0"/>
    <n v="0"/>
    <n v="0"/>
    <n v="0"/>
    <n v="0"/>
    <n v="0"/>
    <n v="0"/>
  </r>
  <r>
    <n v="74"/>
    <d v="2024-12-01T00:00:00"/>
    <x v="69"/>
    <x v="70"/>
    <s v="APPROVED"/>
    <s v="Cersai Charge Created - BT"/>
    <d v="2024-07-05T00:00:00"/>
    <n v="5.9666666666666703"/>
    <s v="5"/>
    <n v="1528143"/>
    <s v="5-50"/>
    <s v="F_7155897"/>
    <n v="1514595"/>
    <s v="5L"/>
    <n v="739"/>
    <s v="MORTGAGE"/>
    <n v="8"/>
    <s v="INDIVIDUAL"/>
    <n v="13.5"/>
    <s v="9.25"/>
    <n v="13.5"/>
    <n v="180"/>
    <s v="181"/>
    <s v="MAHENDRA DUNDARAM WAGE"/>
    <s v="SELFEMPLOYED"/>
    <s v="Yes"/>
    <s v="IT AND COMMUNICATION"/>
    <s v="FLOATING"/>
    <s v="N"/>
    <n v="854804110885"/>
    <s v="MAHARASHTRA"/>
    <s v="TIER 1"/>
    <n v="175"/>
    <s v="13-175"/>
    <n v="183"/>
    <s v="INDIVIDUAL"/>
    <n v="1528143"/>
    <s v="Proxy-Fully Construc"/>
    <s v="RNP"/>
    <n v="57.3627252"/>
    <s v="65"/>
    <n v="0"/>
    <n v="19841"/>
    <d v="2024-05-04T00:00:00"/>
    <n v="180"/>
    <s v="2652_MAHARASHTRA_KALYAN_MICRO LAP"/>
    <s v="Current"/>
    <n v="0"/>
    <n v="0"/>
    <n v="0"/>
    <n v="0"/>
    <n v="0"/>
    <n v="0"/>
    <n v="0"/>
    <n v="0"/>
    <n v="0"/>
    <s v="-"/>
    <s v="-"/>
    <n v="0"/>
    <n v="8"/>
    <s v="5"/>
    <d v="2024-05-02T00:00:00"/>
    <d v="2024-06-30T00:00:00"/>
    <n v="6.1333333333333302"/>
    <s v="5"/>
    <d v="2039-07-04T00:00:00"/>
    <s v="RNP - RETAIL NORMAL PRODUCT"/>
    <n v="1999992"/>
    <m/>
    <d v="2024-04-24T00:00:00"/>
    <s v="NA"/>
    <s v="BHIRUD AND ASSOCIATES"/>
    <s v="FLAT NO. 205 ON SECOND FLOOR IN B WING IN THE BUILDING NAMED AS SAMARTH KRUPA, SURVEY NO. 51/4/1 AT VILLAGE WAFE, SHAHAPUR, TALUKA - SHAHAPURM DIST - THANE"/>
    <n v="0"/>
    <n v="0"/>
    <n v="616"/>
    <n v="4000"/>
    <n v="10"/>
    <n v="40"/>
    <n v="2464000"/>
    <n v="2664000"/>
    <n v="2217600"/>
    <n v="1971200"/>
    <m/>
    <x v="31"/>
    <m/>
    <x v="0"/>
    <s v="THANE"/>
    <s v="MAHARASHTRA"/>
    <n v="421601"/>
    <n v="0"/>
    <s v="ULAP - DEBT CONSOLIDATION FOR BUSINESS PURPOSE"/>
    <s v="RESIDENTIAL FLAT"/>
    <s v="RESIDENTIAL FLAT"/>
    <s v="ACH HSBC"/>
    <s v="NACH"/>
    <s v="PSL"/>
    <s v="UDYAM-MH-33-0331091"/>
    <s v="PSL : Micro Enterprises"/>
    <s v="10073129320993"/>
    <n v="200312680598"/>
    <n v="0"/>
    <n v="0"/>
    <n v="0"/>
    <n v="0"/>
    <n v="0"/>
    <n v="0"/>
    <n v="0"/>
    <n v="0"/>
    <n v="400081605076"/>
    <n v="0"/>
    <n v="0"/>
    <n v="0"/>
    <n v="0"/>
    <n v="0"/>
    <n v="0"/>
    <n v="0"/>
    <n v="0"/>
    <n v="200083373786"/>
    <n v="0"/>
    <n v="0"/>
    <n v="0"/>
    <n v="0"/>
    <n v="0"/>
    <n v="0"/>
    <n v="0"/>
    <n v="0"/>
  </r>
  <r>
    <n v="75"/>
    <d v="2024-12-01T00:00:00"/>
    <x v="70"/>
    <x v="71"/>
    <s v="APPROVED"/>
    <s v="Cersai Charge Created - BT"/>
    <d v="2024-07-18T00:00:00"/>
    <n v="5.5333333333333297"/>
    <s v="5"/>
    <n v="2009900"/>
    <s v="5-50"/>
    <s v="F_7142719"/>
    <n v="1991214"/>
    <s v="5L"/>
    <n v="773"/>
    <s v="MORTGAGE"/>
    <n v="8"/>
    <s v="INDIVIDUAL"/>
    <n v="13"/>
    <s v="9.25"/>
    <n v="13"/>
    <n v="180"/>
    <s v="181"/>
    <s v="SHIRISH RAJARAM KADAM"/>
    <s v="SELFEMPLOYED"/>
    <s v="Yes"/>
    <s v="TEXTILE READY MADE GARMENTS"/>
    <s v="FLOATING"/>
    <s v="N"/>
    <n v="854804069541"/>
    <s v="MAHARASHTRA"/>
    <s v="TIER 1"/>
    <n v="175"/>
    <s v="13-175"/>
    <n v="183"/>
    <s v="INDIVIDUAL"/>
    <n v="2009900"/>
    <s v="Proxy-Fully Construc"/>
    <s v="SAM"/>
    <n v="44.319735399999999"/>
    <s v="65"/>
    <n v="0"/>
    <n v="25431"/>
    <d v="2024-05-04T00:00:00"/>
    <n v="180"/>
    <s v="2652_MAHARASHTRA_KALYAN_MICRO LAP"/>
    <s v="Current"/>
    <n v="0"/>
    <n v="0"/>
    <n v="0"/>
    <n v="0"/>
    <n v="0"/>
    <n v="0"/>
    <n v="0"/>
    <n v="0"/>
    <n v="0"/>
    <s v="-"/>
    <s v="-"/>
    <n v="0"/>
    <n v="8"/>
    <s v="5"/>
    <d v="2024-04-30T00:00:00"/>
    <d v="2024-06-30T00:00:00"/>
    <n v="6.1333333333333302"/>
    <s v="5"/>
    <d v="2039-07-04T00:00:00"/>
    <s v="SELF-ASSESSMENT METHOD"/>
    <n v="571000.07999999996"/>
    <m/>
    <d v="2024-04-16T00:00:00"/>
    <m/>
    <s v="M/S. BHIRUD AND ASSOCIATION"/>
    <s v="FLAT NO. 303, 3RD FLOOR, Q WING, MOHAN PALMS, PHASE II, D P ROAD, NEAR CHAITANYA SCHOOL, SURVEY NO. 14/1, 14/2, AND OTHERS OF VIL - SHIRGAON, BADLAPUR EAST"/>
    <n v="0"/>
    <n v="0"/>
    <n v="907"/>
    <n v="5000"/>
    <n v="13"/>
    <n v="37"/>
    <n v="4535000"/>
    <n v="4535000"/>
    <n v="4081500"/>
    <n v="3628000"/>
    <m/>
    <x v="32"/>
    <m/>
    <x v="0"/>
    <s v="THANE"/>
    <s v="MAHARASHTRA"/>
    <n v="421503"/>
    <n v="0"/>
    <s v="ULAP - DEBT CONSOLIDATION FOR BUSINESS PURPOSE"/>
    <s v="RESIDENTIAL FLAT"/>
    <s v="RESIDENTIAL FLAT"/>
    <s v="ACH HSBC"/>
    <s v="NACH"/>
    <s v="PSL"/>
    <s v="UDYAM-mh-33-0032941"/>
    <s v="PSL : Micro Enterprise"/>
    <s v="40014730682542"/>
    <n v="200313917740"/>
    <n v="0"/>
    <n v="0"/>
    <n v="0"/>
    <n v="0"/>
    <n v="0"/>
    <n v="0"/>
    <n v="0"/>
    <n v="0"/>
    <n v="400081993887"/>
    <n v="0"/>
    <n v="0"/>
    <n v="0"/>
    <n v="0"/>
    <n v="0"/>
    <n v="0"/>
    <n v="0"/>
    <n v="0"/>
    <n v="200083771031"/>
    <n v="0"/>
    <n v="0"/>
    <n v="0"/>
    <n v="0"/>
    <n v="0"/>
    <n v="0"/>
    <n v="0"/>
    <n v="0"/>
  </r>
  <r>
    <n v="76"/>
    <d v="2024-12-01T00:00:00"/>
    <x v="71"/>
    <x v="72"/>
    <s v="APPROVED"/>
    <s v="Cersai Charge Created - NON BT"/>
    <d v="2024-05-04T00:00:00"/>
    <n v="8.0333333333333297"/>
    <s v="5"/>
    <n v="1635000"/>
    <s v="5-50"/>
    <s v="F_7203249"/>
    <n v="1615433"/>
    <s v="5L"/>
    <n v="683"/>
    <s v="MORTGAGE"/>
    <n v="8"/>
    <s v="INDIVIDUAL"/>
    <n v="14"/>
    <s v="9.25"/>
    <n v="14"/>
    <n v="181"/>
    <s v="181"/>
    <s v="NADINI SUSHANT KALE"/>
    <s v="SELFEMPLOYED"/>
    <s v="Yes"/>
    <s v="EDUCATION"/>
    <s v="FLOATING"/>
    <s v="N"/>
    <n v="808419590"/>
    <s v="MAHARASHTRA"/>
    <s v="TIER 1"/>
    <n v="173"/>
    <s v="13-175"/>
    <n v="181"/>
    <s v="INDIVIDUAL"/>
    <n v="1635000"/>
    <s v="Proxy-Fully Construc"/>
    <s v="SAM"/>
    <n v="40.570719599999997"/>
    <s v="65"/>
    <n v="0"/>
    <n v="21774"/>
    <d v="2024-05-04T00:00:00"/>
    <n v="180"/>
    <s v="2652_MAHARASHTRA_KALYAN_MICRO LAP"/>
    <s v="Current"/>
    <n v="0"/>
    <n v="0"/>
    <n v="0"/>
    <n v="0"/>
    <n v="0"/>
    <n v="0"/>
    <n v="0"/>
    <n v="0"/>
    <n v="0"/>
    <s v="-"/>
    <s v="-"/>
    <n v="0"/>
    <n v="8"/>
    <s v="5"/>
    <d v="2024-04-30T00:00:00"/>
    <d v="2024-04-30T00:00:00"/>
    <n v="8.1666666666666696"/>
    <s v="5"/>
    <d v="2039-05-04T00:00:00"/>
    <s v="SELF-ASSESSMENT METHOD"/>
    <n v="488004"/>
    <m/>
    <d v="2024-04-19T00:00:00"/>
    <m/>
    <s v="M/S. BHIRUD AND ASSOCIATION"/>
    <s v="FLAT NO. 202, ON 2ND FLOOR, NAMED AS SHREE SHIVANJALI CHSL, SAKHARAM COMPLEX, NEAR SHASHTRI NAGAR, OFF KOPAR CROSS ROAD, NEW SURVEY NO. 33, HISSA NO. 4, AT VILLAGE OLD DOMBIVALI, DOMBIVALI WEST, TALUKA KALYAN, DIST - THANE"/>
    <n v="0"/>
    <n v="0"/>
    <n v="620"/>
    <n v="6500"/>
    <n v="21"/>
    <n v="29"/>
    <n v="4030000"/>
    <n v="4030000"/>
    <n v="3627000"/>
    <n v="3224000"/>
    <m/>
    <x v="33"/>
    <m/>
    <x v="0"/>
    <s v="THANE"/>
    <s v="MAHARASHTRA"/>
    <n v="421202"/>
    <n v="0"/>
    <s v="ULAP - GENERAL BUSINESS PURPOSE"/>
    <s v="RESIDENTIAL FLAT"/>
    <s v="RESIDENTIAL FLAT"/>
    <s v="ACH HSBC"/>
    <s v="NACH"/>
    <s v="PSL"/>
    <s v="UDYAM-MH-33-0327349"/>
    <s v="PSL : Micro Enterprise"/>
    <s v="30046539199298"/>
    <n v="200305806479"/>
    <n v="0"/>
    <n v="0"/>
    <n v="0"/>
    <n v="0"/>
    <n v="0"/>
    <n v="0"/>
    <n v="0"/>
    <n v="0"/>
    <n v="400079759552"/>
    <n v="0"/>
    <n v="0"/>
    <n v="0"/>
    <n v="0"/>
    <n v="0"/>
    <n v="0"/>
    <n v="0"/>
    <n v="0"/>
    <n v="200081472799"/>
    <n v="0"/>
    <n v="0"/>
    <n v="0"/>
    <n v="0"/>
    <n v="0"/>
    <n v="0"/>
    <n v="0"/>
    <n v="0"/>
  </r>
  <r>
    <n v="77"/>
    <d v="2024-12-01T00:00:00"/>
    <x v="72"/>
    <x v="73"/>
    <s v="APPROVED"/>
    <s v="Cersai Charge Created - NON BT"/>
    <d v="2024-05-04T00:00:00"/>
    <n v="8.0333333333333297"/>
    <s v="5"/>
    <n v="3040700"/>
    <s v="5-50"/>
    <s v="F_7163314"/>
    <n v="3004304"/>
    <s v="5L"/>
    <n v="765"/>
    <s v="MORTGAGE"/>
    <n v="8"/>
    <s v="INDIVIDUAL"/>
    <n v="14"/>
    <s v="9.25"/>
    <n v="14"/>
    <n v="181"/>
    <s v="181"/>
    <s v="AMOL SURESH JADHAV"/>
    <s v="SELFEMPLOYED"/>
    <s v="Yes"/>
    <s v="CONSTRUCTION"/>
    <s v="FLOATING"/>
    <s v="N"/>
    <n v="854804103084"/>
    <s v="MAHARASHTRA"/>
    <s v="TIER 1"/>
    <n v="173"/>
    <s v="13-175"/>
    <n v="181"/>
    <s v="INDIVIDUAL"/>
    <n v="3040700"/>
    <s v="Proxy-Fully Construc"/>
    <s v="RNP"/>
    <n v="62.863345000000002"/>
    <s v="65"/>
    <n v="0"/>
    <n v="40495"/>
    <d v="2024-05-04T00:00:00"/>
    <n v="180"/>
    <s v="2652_MAHARASHTRA_KALYAN_MICRO LAP"/>
    <s v="Current"/>
    <n v="0"/>
    <n v="0"/>
    <n v="0"/>
    <n v="0"/>
    <n v="0"/>
    <n v="0"/>
    <n v="0"/>
    <n v="0"/>
    <n v="0"/>
    <s v="-"/>
    <s v="-"/>
    <n v="0"/>
    <n v="8"/>
    <s v="5"/>
    <d v="2024-04-30T00:00:00"/>
    <d v="2024-04-30T00:00:00"/>
    <n v="8.1666666666666696"/>
    <s v="5"/>
    <d v="2039-05-04T00:00:00"/>
    <s v="RNP - RETAIL NORMAL PRODUCT"/>
    <n v="954000"/>
    <m/>
    <d v="2024-03-23T00:00:00"/>
    <m/>
    <s v="M/S. BHIRUD AND ASSOCIATION"/>
    <s v="HOUSE NO. 1243 CONSIST OF GROUND + 1ST FLOOR, NEAR PADGHA POLICE STATION, OFF PADGHA WAFLE ROAD, SURVEY NO. 184, H. NO. 17 AT VILLAGE - PADGHA, BHIWANDI, TALUKA BHIWANDI, DIST - THANE"/>
    <n v="3455"/>
    <n v="1400"/>
    <n v="3282"/>
    <n v="1000"/>
    <n v="0"/>
    <n v="50"/>
    <n v="8119000"/>
    <n v="4837000"/>
    <n v="7307100"/>
    <n v="6495200"/>
    <m/>
    <x v="34"/>
    <m/>
    <x v="0"/>
    <s v="THANE"/>
    <s v="MAHARASHTRA"/>
    <n v="421302"/>
    <n v="0"/>
    <s v="ULAP - GENERAL BUSINESS PURPOSE"/>
    <s v="RESIDENTIAL row HOUSE"/>
    <s v="RESIDENTIAL ROW HOUSE"/>
    <s v="HDFC ENACH"/>
    <s v="NACH"/>
    <s v="PSL"/>
    <s v="UDYAM-MH-33-0015767"/>
    <s v="PSL : Micro Enterprise"/>
    <s v="30015756294841"/>
    <n v="200305795226"/>
    <n v="0"/>
    <n v="0"/>
    <n v="0"/>
    <n v="0"/>
    <n v="0"/>
    <n v="0"/>
    <n v="0"/>
    <n v="0"/>
    <n v="400079756819"/>
    <n v="0"/>
    <n v="0"/>
    <n v="0"/>
    <n v="0"/>
    <n v="0"/>
    <n v="0"/>
    <n v="0"/>
    <n v="0"/>
    <n v="200081469827"/>
    <n v="0"/>
    <n v="0"/>
    <n v="0"/>
    <n v="0"/>
    <n v="0"/>
    <n v="0"/>
    <n v="0"/>
    <n v="0"/>
  </r>
  <r>
    <n v="78"/>
    <d v="2024-12-01T00:00:00"/>
    <x v="73"/>
    <x v="74"/>
    <s v="APPROVED"/>
    <s v="Cersai Charge Created - NON BT"/>
    <d v="2024-03-06T00:00:00"/>
    <n v="10"/>
    <s v="5"/>
    <n v="2556873"/>
    <s v="5-50"/>
    <s v="F_6969352"/>
    <n v="2517059"/>
    <s v="5L"/>
    <n v="727"/>
    <s v="MORTGAGE"/>
    <n v="10"/>
    <s v="INDIVIDUAL"/>
    <n v="14"/>
    <s v="9.25"/>
    <n v="14"/>
    <n v="181"/>
    <s v="181"/>
    <s v="MOHMMAD NAUSHAD FARIYAD"/>
    <s v="SELFEMPLOYED"/>
    <s v="Yes"/>
    <s v="AGRI OR AGRI ALLIED"/>
    <s v="FLOATING"/>
    <s v="N"/>
    <n v="854803728491"/>
    <s v="MAHARASHTRA"/>
    <s v="TIER 1"/>
    <n v="171"/>
    <s v="13-175"/>
    <n v="181"/>
    <s v="INDIVIDUAL"/>
    <n v="2556873"/>
    <s v="Proxy-Fully Construc"/>
    <s v="SAM"/>
    <n v="45.920851300000002"/>
    <s v="65"/>
    <n v="0"/>
    <n v="34051"/>
    <d v="2024-03-04T00:00:00"/>
    <n v="180"/>
    <s v="2652_MAHARASHTRA_KALYAN_MICRO LAP"/>
    <s v="Current"/>
    <n v="0"/>
    <n v="0"/>
    <n v="0"/>
    <n v="0"/>
    <n v="0"/>
    <n v="0"/>
    <n v="0"/>
    <n v="0"/>
    <n v="0"/>
    <s v="-"/>
    <s v="-"/>
    <n v="0"/>
    <n v="10"/>
    <s v="5"/>
    <d v="2024-02-29T00:00:00"/>
    <d v="2024-02-29T00:00:00"/>
    <n v="10.199999999999999"/>
    <s v="5"/>
    <d v="2039-03-04T00:00:00"/>
    <s v="SELF-ASSESSMENT METHOD"/>
    <n v="780000"/>
    <m/>
    <d v="2024-02-10T00:00:00"/>
    <m/>
    <s v="M/S. BHIRUD AND ASSOCIATION"/>
    <s v="HOUSE NO. 436 CONSIST OF GROUND + 1ST FLOOR CONSTRUCTED ON SURVEY NO. 34/1/B AT VILLAGE DONE, NEAR GANPATI MANDIR, OFF VANGANI DONE VILLAGE ROAD, VANGANI WEST, TALUKA AMBERNATH, DIST THANE"/>
    <n v="0"/>
    <n v="0"/>
    <n v="1856"/>
    <n v="3000"/>
    <n v="11"/>
    <n v="49"/>
    <n v="5568000"/>
    <n v="5568000"/>
    <n v="5011200"/>
    <n v="4454400"/>
    <m/>
    <x v="35"/>
    <m/>
    <x v="0"/>
    <s v="THANE"/>
    <s v="MAHARASHTRA"/>
    <n v="421503"/>
    <n v="27"/>
    <s v="BUSINESS USE"/>
    <s v="RESIDENTIAL FLAT"/>
    <s v="RESIDENTIAL FLAT"/>
    <s v="ACH HSBC"/>
    <s v="NACH"/>
    <s v="PSL"/>
    <s v="UDYAM-mh-33-0151613"/>
    <s v="PSL : Micro Enterprise"/>
    <s v="30055282474869"/>
    <n v="200299509418"/>
    <n v="0"/>
    <n v="0"/>
    <n v="0"/>
    <n v="0"/>
    <n v="0"/>
    <n v="0"/>
    <n v="0"/>
    <n v="0"/>
    <n v="400078255794"/>
    <n v="0"/>
    <n v="0"/>
    <n v="0"/>
    <n v="0"/>
    <n v="0"/>
    <n v="0"/>
    <n v="0"/>
    <n v="0"/>
    <n v="200079907264"/>
    <n v="0"/>
    <n v="0"/>
    <n v="0"/>
    <n v="0"/>
    <n v="0"/>
    <n v="0"/>
    <n v="0"/>
    <n v="0"/>
  </r>
  <r>
    <n v="79"/>
    <d v="2024-12-01T00:00:00"/>
    <x v="74"/>
    <x v="75"/>
    <s v="APPROVED"/>
    <s v="Cersai Charge Created - NON BT"/>
    <d v="2024-02-22T00:00:00"/>
    <n v="10.4333333333333"/>
    <s v="5"/>
    <n v="2069921"/>
    <s v="5-50"/>
    <s v="F_6888065"/>
    <n v="2036919"/>
    <s v="5L"/>
    <n v="767"/>
    <s v="MORTGAGE"/>
    <n v="10"/>
    <s v="INDIVIDUAL"/>
    <n v="13.75"/>
    <s v="9.25"/>
    <n v="13.75"/>
    <n v="181"/>
    <s v="181"/>
    <s v="MOHD KALIM MOHD MUNIR SHAIKH"/>
    <s v="SELFEMPLOYED"/>
    <s v="Yes"/>
    <s v="CONSUMER PRODUCTS"/>
    <s v="FLOATING"/>
    <s v="N"/>
    <n v="854803587007"/>
    <s v="MAHARASHTRA"/>
    <s v="TIER 1"/>
    <n v="171"/>
    <s v="13-175"/>
    <n v="181"/>
    <s v="INDIVIDUAL"/>
    <n v="2069921"/>
    <s v="Proxy-Fully Construc"/>
    <s v="RNP"/>
    <n v="63.184401700000002"/>
    <s v="65"/>
    <n v="0"/>
    <n v="27220"/>
    <d v="2024-03-04T00:00:00"/>
    <n v="180"/>
    <s v="2652_MAHARASHTRA_KALYAN_MICRO LAP"/>
    <s v="Current"/>
    <n v="0"/>
    <n v="0"/>
    <n v="0"/>
    <n v="0"/>
    <n v="0"/>
    <n v="0"/>
    <n v="0"/>
    <n v="0"/>
    <n v="0"/>
    <s v="-"/>
    <s v="-"/>
    <n v="0"/>
    <n v="10"/>
    <s v="5"/>
    <d v="2024-02-16T00:00:00"/>
    <d v="2024-02-16T00:00:00"/>
    <n v="10.633333333333301"/>
    <s v="5"/>
    <d v="2039-03-04T00:00:00"/>
    <s v="RNP - RETAIL NORMAL PRODUCT"/>
    <n v="528000"/>
    <m/>
    <d v="2024-02-12T00:00:00"/>
    <m/>
    <s v="M/S. BHIRUD AND ASSOCIATION"/>
    <s v="SHOP NO. 02 GROUND FLOOR HOUSE NO. 1944, INDRAYANI NIWAS NEAR GANESH SOCIETY ANJADIYA ROAD, SURVEY NO. 99/14 OF VIL - NAGAON, BHIWANDI"/>
    <n v="0"/>
    <n v="0"/>
    <n v="364"/>
    <n v="9000"/>
    <n v="20"/>
    <n v="30"/>
    <n v="3276000"/>
    <n v="3276000"/>
    <n v="2948400"/>
    <n v="2620800"/>
    <m/>
    <x v="36"/>
    <m/>
    <x v="0"/>
    <s v="THANE"/>
    <s v="MAHARASHTRA"/>
    <n v="421302"/>
    <n v="0"/>
    <s v="BUSINESS USE"/>
    <s v="COMMERCIAL SHOP"/>
    <s v="COMMERCIAL SHOP"/>
    <s v="ACH HSBC"/>
    <s v="NACH"/>
    <s v="PSL"/>
    <s v="UDYAM-mh-33-0360819"/>
    <s v="PSL : Micro Enterprise"/>
    <s v="50027484109527"/>
    <n v="200297774612"/>
    <n v="0"/>
    <n v="0"/>
    <n v="0"/>
    <n v="0"/>
    <n v="0"/>
    <n v="0"/>
    <n v="0"/>
    <n v="0"/>
    <n v="400077809385"/>
    <n v="0"/>
    <n v="0"/>
    <n v="0"/>
    <n v="0"/>
    <n v="0"/>
    <n v="0"/>
    <n v="0"/>
    <n v="0"/>
    <n v="200079444119"/>
    <n v="0"/>
    <n v="0"/>
    <n v="0"/>
    <n v="0"/>
    <n v="0"/>
    <n v="0"/>
    <n v="0"/>
    <n v="0"/>
  </r>
  <r>
    <n v="80"/>
    <d v="2024-12-01T00:00:00"/>
    <x v="75"/>
    <x v="76"/>
    <s v="APPROVED"/>
    <s v="Cersai Charge Created - NON BT"/>
    <d v="2024-07-18T00:00:00"/>
    <n v="5.5333333333333297"/>
    <s v="5"/>
    <n v="1541797"/>
    <s v="5-50"/>
    <s v="F_7440503"/>
    <n v="1518621"/>
    <s v="5L"/>
    <n v="763"/>
    <s v="MORTGAGE"/>
    <n v="5"/>
    <s v="CORPORATE"/>
    <n v="14.75"/>
    <s v="9.25"/>
    <n v="14.75"/>
    <n v="121"/>
    <s v="181"/>
    <s v="JOY GURU ENTERPRISE"/>
    <s v="SELFEMPLOYED"/>
    <s v="Yes"/>
    <s v="FMCG"/>
    <s v="FLOATING"/>
    <s v="N"/>
    <n v="854804507077"/>
    <s v="WEST BENGAL"/>
    <s v="TIER 4"/>
    <n v="116"/>
    <s v="13-175"/>
    <n v="121"/>
    <s v="PROPRIETORSHIP"/>
    <n v="1541797"/>
    <s v="Proxy-Fully Construc"/>
    <s v="SAM"/>
    <n v="42.5162628"/>
    <s v="65"/>
    <n v="0"/>
    <n v="24639"/>
    <d v="2024-08-04T00:00:00"/>
    <n v="120"/>
    <s v="2628_MICRO LAP_WB_SILIGURI"/>
    <s v="Current"/>
    <n v="0"/>
    <n v="0"/>
    <n v="0"/>
    <n v="0"/>
    <n v="0"/>
    <n v="0"/>
    <n v="0"/>
    <n v="0"/>
    <n v="0"/>
    <s v="-"/>
    <s v="-"/>
    <n v="0"/>
    <n v="5"/>
    <s v="5"/>
    <d v="2024-07-10T00:00:00"/>
    <d v="2024-07-10T00:00:00"/>
    <n v="5.8"/>
    <s v="5"/>
    <d v="2034-08-04T00:00:00"/>
    <s v="SELF-ASSESSMENT METHOD"/>
    <n v="0"/>
    <m/>
    <d v="2024-06-19T00:00:00"/>
    <s v="SMFG INDIA CREDIT COMPANY LIMITED/KOLKATA RASH BEHARI AVENUE / JUN / 24/13/SAYAN ROY/54284126"/>
    <s v="ADROIT VALUATION"/>
    <s v="MOUZA - PANIKAURI, L. R. KHAITAN NO. 361, R. S, DAG NO. 24, L. R. DAG NO. 36, P. S. RAJGANJ, A. D. S. R. O. RAJGANJ, DISTRICT - JALPAIGURI, STATE - WEST BENGAL"/>
    <n v="6534"/>
    <n v="555"/>
    <n v="0"/>
    <n v="0"/>
    <n v="3"/>
    <n v="57"/>
    <n v="3626370"/>
    <n v="3626370"/>
    <n v="3263733"/>
    <n v="2901096"/>
    <m/>
    <x v="37"/>
    <m/>
    <x v="0"/>
    <s v="JALPAIGURI"/>
    <s v="WEST BENGAL"/>
    <n v="735135"/>
    <n v="0"/>
    <s v="ULAP - GENERAL BUSINESS PURPOSE"/>
    <s v="RESIDENTIAL BUNGLOW"/>
    <s v="RESIDENTIAL BUNGLOW"/>
    <s v="HDFC ENACH"/>
    <s v="NACH"/>
    <s v="PSL"/>
    <s v="UDYAM-WB-09-0028420"/>
    <s v="PSL : Micro Enterprises"/>
    <s v="70046394181908"/>
    <n v="200313931066"/>
    <n v="0"/>
    <n v="0"/>
    <n v="0"/>
    <n v="0"/>
    <n v="0"/>
    <n v="0"/>
    <n v="0"/>
    <n v="0"/>
    <n v="400081996716"/>
    <n v="0"/>
    <n v="0"/>
    <n v="0"/>
    <n v="0"/>
    <n v="0"/>
    <n v="0"/>
    <n v="0"/>
    <n v="0"/>
    <n v="200083773920"/>
    <n v="0"/>
    <n v="0"/>
    <n v="0"/>
    <n v="0"/>
    <n v="0"/>
    <n v="0"/>
    <n v="0"/>
    <n v="0"/>
  </r>
  <r>
    <n v="81"/>
    <d v="2024-12-01T00:00:00"/>
    <x v="76"/>
    <x v="77"/>
    <s v="APPROVED"/>
    <s v="Cersai Charge Created - BT"/>
    <d v="2024-06-20T00:00:00"/>
    <n v="6.4666666666666703"/>
    <s v="5"/>
    <n v="3658526"/>
    <s v="5-50"/>
    <s v="F_7205978"/>
    <n v="3619390"/>
    <s v="5L"/>
    <n v="777"/>
    <s v="MORTGAGE"/>
    <n v="7"/>
    <s v="CORPORATE"/>
    <n v="13.5"/>
    <s v="9.25"/>
    <n v="13.5"/>
    <n v="181"/>
    <s v="181"/>
    <s v="MS LOKNATH BHANDAR"/>
    <s v="SELFEMPLOYED"/>
    <s v="Yes"/>
    <s v="FMCG"/>
    <s v="FLOATING"/>
    <s v="N"/>
    <n v="854804049621"/>
    <s v="WEST BENGAL"/>
    <s v="TIER 4"/>
    <n v="174"/>
    <s v="13-175"/>
    <n v="181"/>
    <s v="PROPRIETORSHIP"/>
    <n v="3658526"/>
    <s v="Proxy-Fully Construc"/>
    <s v="SAM"/>
    <n v="50.595721099999999"/>
    <s v="65"/>
    <n v="0"/>
    <n v="47500"/>
    <d v="2024-06-04T00:00:00"/>
    <n v="180"/>
    <s v="2628_MICRO LAP_WB_SILIGURI"/>
    <s v="Current"/>
    <n v="0"/>
    <n v="0"/>
    <n v="0"/>
    <n v="0"/>
    <n v="0"/>
    <n v="0"/>
    <n v="0"/>
    <n v="0"/>
    <n v="0"/>
    <s v="-"/>
    <s v="-"/>
    <n v="0"/>
    <n v="7"/>
    <s v="5"/>
    <d v="2024-05-14T00:00:00"/>
    <d v="2024-05-14T00:00:00"/>
    <n v="7.7"/>
    <s v="5"/>
    <d v="2039-06-04T00:00:00"/>
    <s v="SELF-ASSESSMENT METHOD"/>
    <n v="0"/>
    <m/>
    <d v="2024-04-18T00:00:00"/>
    <s v="SILIGURI/APR/2024"/>
    <s v="TAPAN KUMAR SEN"/>
    <s v="MOUZA - KAMARVITA, JL NO 18, SHEET NO. 2, KHATIAN NO. 157/1 8(R. S.), 517, (L. R), PLOT NO. 1005 (R. S.), 32 (L. R.) PO KAMARVITA PIN 735135, PS - BHAKTINAGAR OUT POST UNDER BINNAGURI GRAM PANCHAYAT BLOCK RAJGANJ"/>
    <n v="1425"/>
    <n v="1452"/>
    <n v="2458"/>
    <n v="2100"/>
    <n v="5"/>
    <n v="55"/>
    <n v="7230900"/>
    <n v="7230900"/>
    <n v="6507810"/>
    <n v="5784720"/>
    <m/>
    <x v="20"/>
    <m/>
    <x v="0"/>
    <s v="JALPAIGURI"/>
    <s v="WEST BENGAL"/>
    <n v="735135"/>
    <n v="0"/>
    <s v="ULAP - BALANCE TRANSFER FOR BUSINESS PURPOSE"/>
    <s v="RESIDENTIAL BUNGLOW"/>
    <s v="RESIDENTIAL BUNGLOW"/>
    <s v="HDFC ENACH"/>
    <s v="NACH"/>
    <s v="PSL"/>
    <s v="UDYAM-WB-09-0026668"/>
    <s v="PSL : Micro Enterprises"/>
    <s v="80075361299437"/>
    <n v="200310910917"/>
    <n v="0"/>
    <n v="0"/>
    <n v="0"/>
    <n v="0"/>
    <n v="0"/>
    <n v="0"/>
    <n v="0"/>
    <n v="0"/>
    <n v="400081196475"/>
    <n v="0"/>
    <n v="0"/>
    <n v="0"/>
    <n v="0"/>
    <n v="0"/>
    <n v="0"/>
    <n v="0"/>
    <n v="0"/>
    <n v="200082951643"/>
    <n v="0"/>
    <n v="0"/>
    <n v="0"/>
    <n v="0"/>
    <n v="0"/>
    <n v="0"/>
    <n v="0"/>
    <n v="0"/>
  </r>
  <r>
    <n v="82"/>
    <d v="2024-12-01T00:00:00"/>
    <x v="77"/>
    <x v="78"/>
    <s v="APPROVED"/>
    <s v="Cersai Charge Created - NON BT"/>
    <d v="2024-05-04T00:00:00"/>
    <n v="8.0333333333333297"/>
    <s v="5"/>
    <n v="3087667"/>
    <s v="5-50"/>
    <s v="F_7204523"/>
    <n v="3006121"/>
    <s v="5L"/>
    <n v="734"/>
    <s v="MORTGAGE"/>
    <n v="8"/>
    <s v="CORPORATE"/>
    <n v="15"/>
    <s v="9.25"/>
    <n v="15"/>
    <n v="121"/>
    <s v="181"/>
    <s v="MS SANJAY ROY"/>
    <s v="SELFEMPLOYED"/>
    <s v="Yes"/>
    <s v="TEA"/>
    <s v="FLOATING"/>
    <s v="N"/>
    <n v="854804185140"/>
    <s v="WEST BENGAL"/>
    <s v="TIER 4"/>
    <n v="113"/>
    <s v="13-175"/>
    <n v="121"/>
    <s v="PROPRIETORSHIP"/>
    <n v="3087667"/>
    <s v="Proxy-Fully Construc"/>
    <s v="SAM"/>
    <n v="43.465500300000002"/>
    <s v="65"/>
    <n v="0"/>
    <n v="49815"/>
    <d v="2024-05-04T00:00:00"/>
    <n v="120"/>
    <s v="2628_MICRO LAP_WB_SILIGURI"/>
    <s v="Current"/>
    <n v="0"/>
    <n v="0"/>
    <n v="0"/>
    <n v="0"/>
    <n v="0"/>
    <n v="0"/>
    <n v="0"/>
    <n v="0"/>
    <n v="0"/>
    <s v="-"/>
    <s v="-"/>
    <n v="0"/>
    <n v="8"/>
    <s v="5"/>
    <d v="2024-04-30T00:00:00"/>
    <d v="2024-04-30T00:00:00"/>
    <n v="8.1666666666666696"/>
    <s v="5"/>
    <d v="2034-05-04T00:00:00"/>
    <s v="SELF-ASSESSMENT METHOD"/>
    <n v="0"/>
    <n v="2"/>
    <d v="2024-02-21T00:00:00"/>
    <s v="SILIGURI/FEB/2024"/>
    <s v="TAPAN KUMAR SEN"/>
    <s v="MOUZA - SIKARPUR, J. L. NO. - 7, SHEET NO. 12, PLOT NO. 438/1908 (R. S.), 839, 840, 697, 844 (LR) KHATIAN NO. 538/1 (R S) 409, (OLD LR) 708 (NEW LR), PARGANA - BAIKUNTHAPUR, ADS RO - RAJGANJ, P. S. - RAJGANJ, DIST - JALPAIGURI, UNDER SIKARPUR GRAM PANCHAYAT"/>
    <n v="5663"/>
    <n v="1113"/>
    <n v="728"/>
    <n v="1100"/>
    <n v="20"/>
    <n v="40"/>
    <n v="7103719"/>
    <n v="7103719"/>
    <n v="6393347"/>
    <n v="5682975"/>
    <m/>
    <x v="20"/>
    <m/>
    <x v="0"/>
    <s v="JALPAIGURI"/>
    <s v="WEST BENGAL"/>
    <n v="735133"/>
    <n v="0"/>
    <s v="BUSINESS USE"/>
    <s v="RESIDENTIAL BUNGLOW"/>
    <s v="RESIDENTIAL BUNGLOW"/>
    <s v="HDFC ENACH"/>
    <s v="NACH"/>
    <s v="PSL"/>
    <s v="UDYAM-wb-09-0016789"/>
    <s v="PSL : Micro Enterprise"/>
    <s v="00000000000109"/>
    <n v="200305806732"/>
    <n v="0"/>
    <n v="0"/>
    <n v="0"/>
    <n v="0"/>
    <n v="0"/>
    <n v="0"/>
    <n v="0"/>
    <n v="0"/>
    <n v="400079759610"/>
    <n v="0"/>
    <n v="0"/>
    <n v="0"/>
    <n v="0"/>
    <n v="0"/>
    <n v="0"/>
    <n v="0"/>
    <n v="0"/>
    <n v="200081472866"/>
    <n v="0"/>
    <n v="0"/>
    <n v="0"/>
    <n v="0"/>
    <n v="0"/>
    <n v="0"/>
    <n v="0"/>
    <n v="0"/>
  </r>
  <r>
    <n v="83"/>
    <d v="2024-12-01T00:00:00"/>
    <x v="78"/>
    <x v="79"/>
    <s v="APPROVED"/>
    <s v="Cersai Charge Created - BT"/>
    <d v="2024-07-22T00:00:00"/>
    <n v="5.4"/>
    <s v="5"/>
    <n v="3367210"/>
    <s v="5-50"/>
    <s v="F_7100149"/>
    <n v="3310061"/>
    <s v="5L"/>
    <n v="752"/>
    <s v="MORTGAGE"/>
    <n v="9"/>
    <s v="CORPORATE"/>
    <n v="11.75"/>
    <s v="9.25"/>
    <n v="11.75"/>
    <n v="181"/>
    <s v="181"/>
    <s v="LAXMI ENTERPRISE"/>
    <s v="SELFEMPLOYED"/>
    <s v="Yes"/>
    <s v="CONSUMER PRODUCTS"/>
    <s v="FLOATING"/>
    <s v="N"/>
    <n v="854804000839"/>
    <s v="WEST BENGAL"/>
    <s v="TIER 4"/>
    <n v="172"/>
    <s v="13-175"/>
    <n v="181"/>
    <s v="PROPRIETORSHIP"/>
    <n v="3367210"/>
    <s v="Proxy-Fully Construc"/>
    <s v="SAM"/>
    <n v="37.409287900000002"/>
    <s v="65"/>
    <n v="0"/>
    <n v="39873"/>
    <d v="2024-04-04T00:00:00"/>
    <n v="180"/>
    <s v="2628_MICRO LAP_WB_SILIGURI"/>
    <s v="Current"/>
    <n v="0"/>
    <n v="0"/>
    <n v="0"/>
    <n v="0"/>
    <n v="0"/>
    <n v="0"/>
    <n v="0"/>
    <n v="0"/>
    <n v="0"/>
    <s v="-"/>
    <s v="-"/>
    <n v="0"/>
    <n v="9"/>
    <s v="5"/>
    <d v="2024-03-31T00:00:00"/>
    <d v="2024-03-31T00:00:00"/>
    <n v="9.1666666666666696"/>
    <s v="5"/>
    <d v="2039-04-04T00:00:00"/>
    <s v="SELF-ASSESSMENT METHOD"/>
    <n v="0"/>
    <m/>
    <d v="2024-03-23T00:00:00"/>
    <s v="NA"/>
    <s v="SUMIT DEY &amp; ASSOCIATES"/>
    <s v="BUILDING SITUATED AT MOUZA DABGRAM SHEET NO. 103, J L NO. 2M PLOT NO. 101, 162, (L. R.), KHAITAN NO. 546, P. O. GHOGOMALI, + P. S. BHAKTINAGAR, DIST - JALPAIGIRI, PIN NO. 734 006, UNDER DABGRAM 2 NO. GRAM PANCHYAT"/>
    <n v="3.7189999999999999"/>
    <n v="800000"/>
    <n v="666"/>
    <n v="0"/>
    <n v="15"/>
    <n v="60"/>
    <n v="2975200"/>
    <n v="2975200"/>
    <n v="2677680"/>
    <n v="2380160"/>
    <m/>
    <x v="38"/>
    <m/>
    <x v="0"/>
    <s v="SILIGURI"/>
    <s v="WEST BENGAL"/>
    <n v="734006"/>
    <n v="0"/>
    <s v="ULAP - BALANCE TRANSFER FOR BUSINESS PURPOSE"/>
    <s v="RESIDENTIAL BUNGLOW"/>
    <s v="COMMERCIAL SHOP"/>
    <s v="HDFC ENACH"/>
    <s v="NACH"/>
    <s v="PSL"/>
    <s v="UDYAM-wb-09-0002488"/>
    <s v="PSL : Micro Enterprise"/>
    <s v="80086000784136"/>
    <n v="200314410419"/>
    <n v="200314410852"/>
    <n v="0"/>
    <n v="0"/>
    <n v="0"/>
    <n v="0"/>
    <n v="0"/>
    <n v="0"/>
    <n v="0"/>
    <n v="400082095200"/>
    <n v="400082095351"/>
    <n v="0"/>
    <n v="0"/>
    <n v="0"/>
    <n v="0"/>
    <n v="0"/>
    <n v="0"/>
    <n v="0"/>
    <n v="200083875952"/>
    <n v="200083876105"/>
    <n v="0"/>
    <n v="0"/>
    <n v="0"/>
    <n v="0"/>
    <n v="0"/>
    <n v="0"/>
    <n v="0"/>
  </r>
  <r>
    <n v="84"/>
    <d v="2024-12-01T00:00:00"/>
    <x v="78"/>
    <x v="79"/>
    <s v="APPROVED"/>
    <s v="Cersai Charge Created - BT"/>
    <d v="2024-07-22T00:00:00"/>
    <n v="5.4"/>
    <s v="5"/>
    <n v="3367210"/>
    <s v="5-50"/>
    <s v="F_7100149"/>
    <n v="3310061"/>
    <s v="5L"/>
    <n v="752"/>
    <s v="MORTGAGE"/>
    <n v="9"/>
    <s v="CORPORATE"/>
    <n v="11.75"/>
    <s v="9.25"/>
    <n v="11.75"/>
    <n v="181"/>
    <s v="181"/>
    <s v="LAXMI ENTERPRISE"/>
    <m/>
    <m/>
    <m/>
    <m/>
    <m/>
    <m/>
    <m/>
    <m/>
    <m/>
    <m/>
    <m/>
    <m/>
    <m/>
    <m/>
    <m/>
    <m/>
    <m/>
    <m/>
    <m/>
    <m/>
    <m/>
    <m/>
    <m/>
    <m/>
    <m/>
    <m/>
    <m/>
    <m/>
    <m/>
    <m/>
    <m/>
    <m/>
    <m/>
    <m/>
    <m/>
    <m/>
    <m/>
    <m/>
    <m/>
    <m/>
    <m/>
    <m/>
    <m/>
    <m/>
    <m/>
    <d v="2024-03-18T00:00:00"/>
    <s v="NA"/>
    <s v="SUMIT DEY &amp; ASSOCIATES"/>
    <s v="BUILDING SITUATED AT MOUZA DABGRAM SHEET NO. 99, J L NO. 2 PLOT NO. 12, (L. R.), KHAITAN NO. 330, P. O. GHOGOMALI, + P. S. BHAKTINAGAR, DIST - JALPAIGIRI, PIN NO. 734 006, UNDER DABGRAM 2 NO. GRAM PANCHYAT"/>
    <n v="4.9800000000000004"/>
    <n v="1210000"/>
    <n v="1003"/>
    <n v="0"/>
    <n v="12"/>
    <n v="63"/>
    <n v="6025800.0000000009"/>
    <m/>
    <n v="5423220"/>
    <n v="4820640"/>
    <m/>
    <x v="38"/>
    <m/>
    <x v="0"/>
    <m/>
    <m/>
    <m/>
    <m/>
    <m/>
    <m/>
    <m/>
    <m/>
    <m/>
    <m/>
    <m/>
    <m/>
    <m/>
    <m/>
    <m/>
    <m/>
    <m/>
    <m/>
    <m/>
    <m/>
    <m/>
    <m/>
    <m/>
    <m/>
    <m/>
    <m/>
    <m/>
    <m/>
    <m/>
    <m/>
    <m/>
    <m/>
    <m/>
    <m/>
    <m/>
    <m/>
    <m/>
    <m/>
    <m/>
    <m/>
  </r>
  <r>
    <n v="85"/>
    <d v="2024-12-01T00:00:00"/>
    <x v="79"/>
    <x v="80"/>
    <s v="APPROVED"/>
    <s v="Cersai Charge Created - NON BT"/>
    <d v="2024-03-22T00:00:00"/>
    <n v="9.4666666666666703"/>
    <s v="5"/>
    <n v="1141302"/>
    <s v="5-50"/>
    <s v="F_7028326"/>
    <n v="1106133"/>
    <s v="5L"/>
    <n v="786"/>
    <s v="MORTGAGE"/>
    <n v="9"/>
    <s v="CORPORATE"/>
    <n v="14.75"/>
    <s v="9.25"/>
    <n v="14.75"/>
    <n v="121"/>
    <s v="181"/>
    <s v="MAYA JEWELLERS"/>
    <s v="SELFEMPLOYED"/>
    <s v="Yes"/>
    <s v="GEMS AND JEWELLRY"/>
    <s v="FLOATING"/>
    <s v="N"/>
    <n v="854803844714"/>
    <s v="WEST BENGAL"/>
    <s v="TIER 4"/>
    <n v="112"/>
    <s v="13-175"/>
    <n v="121"/>
    <s v="PROPRIETORSHIP"/>
    <n v="1141302"/>
    <s v="Proxy-Fully Construc"/>
    <s v="SAM"/>
    <n v="38.043399999999998"/>
    <s v="65"/>
    <n v="0"/>
    <n v="18239"/>
    <d v="2024-04-04T00:00:00"/>
    <n v="120"/>
    <s v="2628_MICRO LAP_WB_SILIGURI"/>
    <s v="Current"/>
    <n v="0"/>
    <n v="0"/>
    <n v="0"/>
    <n v="0"/>
    <n v="0"/>
    <n v="0"/>
    <n v="0"/>
    <n v="0"/>
    <n v="0"/>
    <s v="-"/>
    <s v="-"/>
    <n v="0"/>
    <n v="9"/>
    <s v="5"/>
    <d v="2024-03-19T00:00:00"/>
    <d v="2024-03-19T00:00:00"/>
    <n v="9.56666666666667"/>
    <s v="5"/>
    <d v="2034-04-04T00:00:00"/>
    <s v="SELF-ASSESSMENT METHOD"/>
    <n v="0"/>
    <m/>
    <d v="2024-02-23T00:00:00"/>
    <s v="NA"/>
    <s v="SUMIT DEY &amp; ASSOCIATES"/>
    <s v="BUILDING SITUATED AT MOUZA BUDHARUGAON, J L NO. 106, PLOT NO. 4089, KHAITAN NO. 2473, P. O. CHITALGHATA, + P. S. PHASIDEWA, DIST - DARJEELING, PIN NO. 734 426, UNDER BIDHANNAGAR GRAM PANCHYAT"/>
    <n v="10"/>
    <n v="300000"/>
    <n v="733.19"/>
    <n v="0"/>
    <n v="8"/>
    <n v="72"/>
    <n v="3000000"/>
    <n v="3000000"/>
    <n v="2700000"/>
    <n v="2400000"/>
    <m/>
    <x v="38"/>
    <m/>
    <x v="0"/>
    <s v="SILIGURI"/>
    <s v="WEST BENGAL"/>
    <n v="734426"/>
    <n v="0"/>
    <s v="BUSINESS USE"/>
    <s v="RESIDENTIAL BUNGLOW"/>
    <s v="RESIDENTIAL BUNGLOW"/>
    <s v="ACH HSBC"/>
    <s v="NACH"/>
    <s v="PSL"/>
    <s v="UDYAM-WB-06-0002988"/>
    <s v="PSL : Micro Enterprise"/>
    <s v="90099366173544"/>
    <n v="200301529189"/>
    <n v="0"/>
    <n v="0"/>
    <n v="0"/>
    <n v="0"/>
    <n v="0"/>
    <n v="0"/>
    <n v="0"/>
    <n v="0"/>
    <n v="400078735230"/>
    <n v="0"/>
    <n v="0"/>
    <n v="0"/>
    <n v="0"/>
    <n v="0"/>
    <n v="0"/>
    <n v="0"/>
    <n v="0"/>
    <n v="200080405060"/>
    <n v="0"/>
    <n v="0"/>
    <n v="0"/>
    <n v="0"/>
    <n v="0"/>
    <n v="0"/>
    <n v="0"/>
    <n v="0"/>
  </r>
  <r>
    <n v="86"/>
    <d v="2024-12-01T00:00:00"/>
    <x v="80"/>
    <x v="81"/>
    <s v="APPROVED"/>
    <s v="Cersai Charge Created - BT"/>
    <d v="2024-06-03T00:00:00"/>
    <n v="7.0333333333333297"/>
    <s v="5"/>
    <n v="2566001"/>
    <s v="5-50"/>
    <s v="F_6848101"/>
    <n v="2528788"/>
    <s v="5L"/>
    <n v="0"/>
    <s v="MORTGAGE"/>
    <n v="10"/>
    <s v="CORPORATE"/>
    <n v="14.75"/>
    <s v="9.25"/>
    <n v="14.75"/>
    <n v="181"/>
    <s v="181"/>
    <s v="KRISHNAA MISTANNA BHANDAR"/>
    <s v="SELFEMPLOYED"/>
    <s v="Yes"/>
    <s v="FOOD AND BEVERAGE"/>
    <s v="FLOATING"/>
    <s v="N"/>
    <n v="854801732544"/>
    <s v="WEST BENGAL"/>
    <s v="TIER 4"/>
    <n v="171"/>
    <s v="13-175"/>
    <n v="181"/>
    <s v="PROPRIETORSHIP"/>
    <n v="2566001"/>
    <s v="Proxy-Fully Construc"/>
    <s v="SAM"/>
    <n v="51.32002"/>
    <s v="65"/>
    <n v="0"/>
    <n v="35476"/>
    <d v="2024-03-04T00:00:00"/>
    <n v="180"/>
    <s v="2628_MICRO LAP_WB_SILIGURI"/>
    <s v="Current"/>
    <n v="0"/>
    <n v="0"/>
    <n v="0"/>
    <n v="0"/>
    <n v="0"/>
    <n v="0"/>
    <n v="0"/>
    <n v="0"/>
    <n v="0"/>
    <s v="-"/>
    <s v="-"/>
    <n v="0"/>
    <n v="10"/>
    <s v="5"/>
    <d v="2024-02-07T00:00:00"/>
    <d v="2024-02-07T00:00:00"/>
    <n v="10.9333333333333"/>
    <s v="5"/>
    <d v="2039-03-04T00:00:00"/>
    <s v="SELF-ASSESSMENT METHOD"/>
    <n v="0"/>
    <m/>
    <d v="2024-01-29T00:00:00"/>
    <s v="NA"/>
    <s v="SUMIT DEY &amp; ASSOCIATES"/>
    <s v="MOUZA - SIKARPUR, SHEET NO. 7, J. L. NO. 07, L. R. KHAITAN NO. 591, L. R. PLOT NO. 500, POLICE STATION - RAJGANJ, DIST - JALPAIGURI, PIN - 735133, UNDER BELAKOBA GRAM PANCHAYAT"/>
    <n v="10"/>
    <n v="500000"/>
    <n v="972"/>
    <n v="0"/>
    <n v="10"/>
    <n v="65"/>
    <n v="5000000"/>
    <n v="5000000"/>
    <n v="4500000"/>
    <n v="4000000"/>
    <m/>
    <x v="39"/>
    <m/>
    <x v="0"/>
    <s v="JALPAIGURI"/>
    <s v="WEST BENGAL"/>
    <n v="735133"/>
    <n v="0"/>
    <s v="ULAP - BALANCE TRANSFER FOR BUSINESS PURPOSE"/>
    <s v="RESIDENTIAL row HOUSE"/>
    <s v="RESIDENTIAL BUNGLOW"/>
    <s v="ACH HSBC"/>
    <s v="NACH"/>
    <s v="PSL"/>
    <s v="UDYAM-WB-09-0012189"/>
    <s v="PSL : Micro Enterprise"/>
    <s v="90063954140521"/>
    <n v="200309111965"/>
    <n v="0"/>
    <n v="0"/>
    <n v="0"/>
    <n v="0"/>
    <n v="0"/>
    <n v="0"/>
    <n v="0"/>
    <n v="0"/>
    <n v="400080739159"/>
    <n v="0"/>
    <n v="0"/>
    <n v="0"/>
    <n v="0"/>
    <n v="0"/>
    <n v="0"/>
    <n v="0"/>
    <n v="0"/>
    <n v="200082480083"/>
    <n v="0"/>
    <n v="0"/>
    <n v="0"/>
    <n v="0"/>
    <n v="0"/>
    <n v="0"/>
    <n v="0"/>
    <n v="0"/>
  </r>
  <r>
    <n v="87"/>
    <d v="2024-12-01T00:00:00"/>
    <x v="81"/>
    <x v="82"/>
    <s v="APPROVED"/>
    <s v="Cersai Charge Created - BT"/>
    <d v="2024-02-28T00:00:00"/>
    <n v="10.233333333333301"/>
    <s v="5"/>
    <n v="1141453"/>
    <s v="5-50"/>
    <s v="F_6640547"/>
    <n v="1106045"/>
    <s v="5L"/>
    <n v="759"/>
    <s v="MORTGAGE"/>
    <n v="12"/>
    <s v="CORPORATE"/>
    <n v="19.399999999999999"/>
    <s v="9.25"/>
    <n v="19"/>
    <n v="121"/>
    <s v="181"/>
    <s v="SHOVA ENTERPRISE"/>
    <s v="SELFEMPLOYED"/>
    <s v="Yes"/>
    <s v="FOOD AND BEVERAGE"/>
    <s v="FLOATING"/>
    <s v="N"/>
    <n v="854803084739"/>
    <s v="WEST BENGAL"/>
    <s v="TIER 4"/>
    <n v="114"/>
    <s v="13-175"/>
    <n v="126"/>
    <s v="PROPRIETORSHIP"/>
    <n v="1141453"/>
    <s v="Proxy-Fully Construc"/>
    <s v="SAM"/>
    <n v="45.670907900000003"/>
    <s v="65"/>
    <n v="0"/>
    <n v="21308"/>
    <d v="2024-01-04T00:00:00"/>
    <n v="120"/>
    <s v="2628_MICRO LAP_WB_SILIGURI"/>
    <s v="Current"/>
    <n v="0"/>
    <n v="0"/>
    <n v="0"/>
    <n v="0"/>
    <n v="0"/>
    <n v="0"/>
    <n v="0"/>
    <n v="0"/>
    <n v="0"/>
    <s v="-"/>
    <s v="-"/>
    <n v="0"/>
    <n v="12"/>
    <s v="5"/>
    <d v="2023-12-28T00:00:00"/>
    <d v="2023-12-28T00:00:00"/>
    <n v="12.3"/>
    <s v="5"/>
    <d v="2034-06-04T00:00:00"/>
    <s v="SELF-ASSESSMENT METHOD"/>
    <n v="0"/>
    <m/>
    <d v="2024-11-14T00:00:00"/>
    <s v="NA"/>
    <s v="SUMIT DEY &amp; ASSOCIATES"/>
    <s v="BUILDING SITUATED AT MOUZA - DABGRAM SHEET NO. 12, J L NO. 02, PLOT NO. 156, KHAITAN NO. 181, P O SEVOKE ROAD &amp; P S BHAKTINAGAR, DIST - JALPAIGURI, PIN NO. 734 001, UNDER SMC, WARD NO. 44"/>
    <n v="900"/>
    <n v="2777"/>
    <n v="0"/>
    <n v="0"/>
    <n v="18"/>
    <n v="57"/>
    <n v="2499300"/>
    <n v="2499300"/>
    <n v="2249370"/>
    <n v="1999440"/>
    <m/>
    <x v="40"/>
    <m/>
    <x v="0"/>
    <s v="SILIGURI"/>
    <s v="WEST BENGAL"/>
    <n v="734001"/>
    <n v="0"/>
    <s v="ULAP - BALANCE TRANSFER FOR BUSINESS PURPOSE"/>
    <s v="RESIDENTIAL BUNGLOW"/>
    <s v="RESIDENTIAL BUNGLOW"/>
    <s v="HDFC ENACH"/>
    <s v="NACH"/>
    <s v="PSL"/>
    <s v="UDYAM-WB-06-0009464"/>
    <s v="PSL: Micro Enterprises"/>
    <s v="80098800752035"/>
    <n v="200298587805"/>
    <n v="0"/>
    <n v="0"/>
    <n v="0"/>
    <n v="0"/>
    <n v="0"/>
    <n v="0"/>
    <n v="0"/>
    <n v="0"/>
    <n v="400078000660"/>
    <n v="0"/>
    <n v="0"/>
    <n v="0"/>
    <n v="0"/>
    <n v="0"/>
    <n v="0"/>
    <n v="0"/>
    <n v="0"/>
    <n v="200079642619"/>
    <n v="0"/>
    <n v="0"/>
    <n v="0"/>
    <n v="0"/>
    <n v="0"/>
    <n v="0"/>
    <n v="0"/>
    <n v="0"/>
  </r>
  <r>
    <n v="88"/>
    <d v="2024-12-01T00:00:00"/>
    <x v="82"/>
    <x v="83"/>
    <s v="APPROVED"/>
    <s v="Cersai Charge Created - BT"/>
    <d v="2023-11-24T00:00:00"/>
    <n v="13.4333333333333"/>
    <s v="5"/>
    <n v="3052059"/>
    <s v="5-50"/>
    <s v="F_6494395"/>
    <n v="2554628"/>
    <s v="5L"/>
    <n v="751"/>
    <s v="MORTGAGE"/>
    <n v="14"/>
    <s v="CORPORATE"/>
    <n v="13.4"/>
    <s v="9.25"/>
    <n v="13"/>
    <n v="61"/>
    <s v="181"/>
    <s v="SKR ENTERPRISE"/>
    <s v="SELFEMPLOYED"/>
    <s v="Yes"/>
    <s v="FMCG"/>
    <s v="FLOATING"/>
    <s v="N"/>
    <n v="854802147698"/>
    <s v="WEST BENGAL"/>
    <s v="TIER 4"/>
    <n v="48"/>
    <s v="13-175"/>
    <n v="62"/>
    <s v="PROPRIETORSHIP"/>
    <n v="3052059"/>
    <s v="Proxy-Fully Construc"/>
    <s v="SAM"/>
    <n v="63.091658899999999"/>
    <s v="65"/>
    <n v="0"/>
    <n v="69444"/>
    <d v="2023-11-04T00:00:00"/>
    <n v="60"/>
    <s v="2628_MICRO LAP_WB_SILIGURI"/>
    <s v="Current"/>
    <n v="0"/>
    <n v="0"/>
    <n v="0"/>
    <n v="0"/>
    <n v="0"/>
    <n v="0"/>
    <n v="0"/>
    <n v="0"/>
    <n v="0"/>
    <s v="-"/>
    <s v="-"/>
    <n v="0"/>
    <n v="14"/>
    <s v="5"/>
    <d v="2023-10-31T00:00:00"/>
    <d v="2023-10-31T00:00:00"/>
    <n v="14.233333333333301"/>
    <s v="5"/>
    <d v="2028-12-04T00:00:00"/>
    <s v="SELF-ASSESSMENT METHOD"/>
    <n v="0"/>
    <m/>
    <d v="2023-10-17T00:00:00"/>
    <s v="NA"/>
    <s v="SUMIT DEY &amp; ASSOCIATES"/>
    <s v="BUILDING SITUATED AT MOUZA - DABGRAM SHEET NO. 58, J L NO. 02, PLOT NO. 38, KHAITAN NO. 468, P O SEVOKE ROAD &amp; P S BHAKTINAGAR, DIST - JALPAIGURI, PIN NO. 734 001, UNDER SMC, WARD NO. 40"/>
    <n v="1935"/>
    <n v="2500"/>
    <n v="528"/>
    <n v="0"/>
    <n v="11"/>
    <n v="69"/>
    <n v="4837500"/>
    <n v="4837500"/>
    <n v="4353750"/>
    <n v="3870000"/>
    <m/>
    <x v="40"/>
    <m/>
    <x v="0"/>
    <s v="SILIGURI"/>
    <s v="WEST BENGAL"/>
    <n v="734001"/>
    <n v="0"/>
    <s v="ULAP - BALANCE TRANSFER FOR BUSINESS PURPOSE"/>
    <s v="RESIDENTIAL BUNGLOW"/>
    <s v="RESIDENTIAL BUNGLOW"/>
    <s v="ACH HSBC"/>
    <s v="NACH"/>
    <s v="PSL"/>
    <s v="UDYAM-WB-09-0012819"/>
    <s v="PSL : Micro Enterprises"/>
    <n v="80028721023941"/>
    <n v="200287931575"/>
    <n v="0"/>
    <n v="0"/>
    <n v="0"/>
    <n v="0"/>
    <n v="0"/>
    <n v="0"/>
    <n v="0"/>
    <n v="0"/>
    <n v="400075381733"/>
    <n v="0"/>
    <n v="0"/>
    <n v="0"/>
    <n v="0"/>
    <n v="0"/>
    <n v="0"/>
    <n v="0"/>
    <n v="0"/>
    <n v="200076908967"/>
    <n v="0"/>
    <n v="0"/>
    <n v="0"/>
    <n v="0"/>
    <n v="0"/>
    <n v="0"/>
    <n v="0"/>
    <n v="0"/>
  </r>
  <r>
    <n v="89"/>
    <d v="2024-12-01T00:00:00"/>
    <x v="83"/>
    <x v="84"/>
    <s v="APPROVED"/>
    <s v="Cersai Charge Created - NON BT"/>
    <d v="2023-06-24T00:00:00"/>
    <n v="18.533333333333299"/>
    <s v="5"/>
    <n v="1467486"/>
    <s v="5-50"/>
    <s v="F_6000366"/>
    <n v="1421874"/>
    <s v="5L"/>
    <n v="757"/>
    <s v="MORTGAGE"/>
    <n v="18"/>
    <s v="INDIVIDUAL"/>
    <n v="13.4"/>
    <s v="9.25"/>
    <n v="13"/>
    <n v="181"/>
    <s v="181"/>
    <s v="VISHNU MORYA"/>
    <s v="SELFEMPLOYED"/>
    <s v="Yes"/>
    <s v="ELECTRICAL EQUIPMENT AND COMPONENTS"/>
    <s v="FLOATING"/>
    <s v="N"/>
    <n v="804916163"/>
    <s v="UTTAR PRADESH"/>
    <s v="TIER 3"/>
    <n v="174"/>
    <s v="13-175"/>
    <n v="192"/>
    <s v="INDIVIDUAL"/>
    <n v="1467486"/>
    <s v="Proxy-Fully Construc"/>
    <s v="SAM"/>
    <n v="45.755986499999999"/>
    <s v="65"/>
    <n v="0"/>
    <n v="18568"/>
    <d v="2023-07-04T00:00:00"/>
    <n v="180"/>
    <s v="2626_MICRO LAP_UP_BAR_BAREILLY"/>
    <s v="Current"/>
    <n v="0"/>
    <n v="0"/>
    <n v="0"/>
    <n v="0"/>
    <n v="0"/>
    <n v="0"/>
    <n v="0"/>
    <n v="0"/>
    <n v="0"/>
    <s v="-"/>
    <s v="-"/>
    <n v="0"/>
    <n v="18"/>
    <s v="5"/>
    <d v="2023-06-15T00:00:00"/>
    <d v="2023-06-15T00:00:00"/>
    <n v="18.8333333333333"/>
    <s v="5"/>
    <d v="2039-06-04T00:00:00"/>
    <s v="SELF-ASSESSMENT METHOD"/>
    <n v="369000"/>
    <m/>
    <d v="2023-06-12T00:00:00"/>
    <n v="6000366"/>
    <s v="Formulaic Engineers PVt. Ltd."/>
    <s v="PROPERTY SITUATED AT VILLAGE - NAWADA, JOGIYAN, PARGANA &amp; TEHSIL AND DISTRICT - BAREILLY"/>
    <n v="1307"/>
    <n v="1600"/>
    <n v="930"/>
    <n v="1200"/>
    <n v="14"/>
    <n v="46"/>
    <n v="3207200"/>
    <n v="3207200"/>
    <n v="2886480"/>
    <n v="2565760"/>
    <m/>
    <x v="0"/>
    <n v="0.45755986530306808"/>
    <x v="0"/>
    <s v="BAREILLY"/>
    <s v="UTTAR PRADESH"/>
    <n v="243001"/>
    <n v="0"/>
    <s v="BUSINESS USE"/>
    <s v="MIXED USE- SELF OCCUPIED PROPERTY"/>
    <s v="MIXED USE- SELF OCCUPIED PROPERTY"/>
    <s v="HDFC ENACH"/>
    <s v="NACH"/>
    <s v="PSL"/>
    <s v="UDYAM-UP-15-0009790"/>
    <s v="PSL : Micro Enterprises"/>
    <s v="10006563511985"/>
    <n v="200272467013"/>
    <n v="0"/>
    <n v="0"/>
    <n v="0"/>
    <n v="0"/>
    <n v="0"/>
    <n v="0"/>
    <n v="0"/>
    <n v="0"/>
    <n v="400071604935"/>
    <n v="0"/>
    <n v="0"/>
    <n v="0"/>
    <n v="0"/>
    <n v="0"/>
    <n v="0"/>
    <n v="0"/>
    <n v="0"/>
    <n v="200072916908"/>
    <n v="0"/>
    <n v="0"/>
    <n v="0"/>
    <n v="0"/>
    <n v="0"/>
    <n v="0"/>
    <n v="0"/>
    <n v="0"/>
  </r>
  <r>
    <n v="90"/>
    <d v="2024-12-01T00:00:00"/>
    <x v="84"/>
    <x v="85"/>
    <s v="APPROVED"/>
    <s v="Cersai Charge created"/>
    <d v="2023-01-29T00:00:00"/>
    <n v="23.4"/>
    <s v="5"/>
    <n v="967590"/>
    <s v="5-50"/>
    <s v="F_5739768"/>
    <n v="876984"/>
    <s v="5L"/>
    <n v="701"/>
    <s v="MORTGAGE"/>
    <n v="23"/>
    <s v="INDIVIDUAL"/>
    <n v="14.4"/>
    <s v="9.25"/>
    <n v="14"/>
    <n v="121"/>
    <s v="181"/>
    <s v="RAMAKANT SHARMA"/>
    <s v="SELFEMPLOYED"/>
    <s v="Yes"/>
    <s v="WOOD AND WOOD PRODUCTS"/>
    <s v="FLOATING"/>
    <s v="N"/>
    <n v="807392718"/>
    <s v="UTTAR PRADESH"/>
    <s v="TIER 3"/>
    <n v="102"/>
    <s v="13-175"/>
    <n v="125"/>
    <s v="INDIVIDUAL"/>
    <n v="967590"/>
    <s v="Proxy-Fully Construc"/>
    <s v="RNP"/>
    <n v="34.680645200000001"/>
    <s v="65"/>
    <n v="0"/>
    <n v="15024"/>
    <d v="2023-02-04T00:00:00"/>
    <n v="120"/>
    <s v="2626_MICRO LAP_UP_BAR_BAREILLY"/>
    <s v="Current"/>
    <n v="0"/>
    <n v="0"/>
    <n v="0"/>
    <n v="0"/>
    <n v="0"/>
    <n v="0"/>
    <n v="0"/>
    <n v="0"/>
    <n v="0"/>
    <s v="-"/>
    <s v="-"/>
    <n v="0"/>
    <n v="23"/>
    <s v="5"/>
    <d v="2023-01-29T00:00:00"/>
    <d v="2023-01-29T00:00:00"/>
    <n v="23.4"/>
    <s v="5"/>
    <d v="2033-06-04T00:00:00"/>
    <s v="RNP 44 AD"/>
    <n v="498450"/>
    <m/>
    <d v="2022-12-23T00:00:00"/>
    <n v="5607991"/>
    <s v="Formulaic Engineers PVt. Ltd."/>
    <s v="PROPERTY BUILT ON PART OF GATA NO. 519, SITUATED AT GRAM UMEDPUR BHUTA, PARAGANA &amp; TEHSIL FARIDPUR, DISTRICT - BAREILLY"/>
    <n v="900"/>
    <n v="2200"/>
    <n v="675"/>
    <n v="1200"/>
    <n v="8"/>
    <n v="52"/>
    <n v="2790000"/>
    <n v="2790000"/>
    <n v="2511000"/>
    <n v="2232000"/>
    <m/>
    <x v="7"/>
    <m/>
    <x v="0"/>
    <s v="FARIDPUR"/>
    <s v="UTTAR PRADESH"/>
    <n v="243503"/>
    <n v="0"/>
    <s v="BUSINESS USE"/>
    <s v="COMMERCIAL SHOP"/>
    <s v="COMMERCIAL SHOP"/>
    <s v="HDFC ENACH"/>
    <s v="NACH"/>
    <s v="PSL"/>
    <s v="UDYAM-UP-15-0012368"/>
    <s v="PSL : Micro Enterprises"/>
    <s v="60051008152582"/>
    <n v="200259540393"/>
    <n v="0"/>
    <n v="0"/>
    <n v="0"/>
    <n v="0"/>
    <n v="0"/>
    <n v="0"/>
    <n v="0"/>
    <n v="0"/>
    <n v="400068027284"/>
    <n v="0"/>
    <n v="0"/>
    <n v="0"/>
    <n v="0"/>
    <n v="0"/>
    <n v="0"/>
    <n v="0"/>
    <n v="0"/>
    <n v="200069111167"/>
    <n v="0"/>
    <n v="0"/>
    <n v="0"/>
    <n v="0"/>
    <n v="0"/>
    <n v="0"/>
    <n v="0"/>
    <n v="0"/>
  </r>
  <r>
    <n v="91"/>
    <d v="2024-12-01T00:00:00"/>
    <x v="85"/>
    <x v="86"/>
    <s v="APPROVED"/>
    <s v="Cersai Charge created"/>
    <d v="2022-11-30T00:00:00"/>
    <n v="25.4"/>
    <s v="5"/>
    <n v="1031128"/>
    <s v="5-50"/>
    <s v="F_5526268"/>
    <n v="935513"/>
    <s v="5L"/>
    <n v="-1"/>
    <s v="MORTGAGE"/>
    <n v="25"/>
    <s v="INDIVIDUAL"/>
    <n v="14.9"/>
    <s v="9.25"/>
    <n v="14"/>
    <n v="121"/>
    <s v="181"/>
    <s v="SURAJ SINGH"/>
    <s v="SELFEMPLOYED"/>
    <s v="Yes"/>
    <s v="PACKAGED FOOD"/>
    <s v="FLOATING"/>
    <s v="N"/>
    <n v="806450135"/>
    <s v="UTTAR PRADESH"/>
    <s v="TIER 3"/>
    <n v="105"/>
    <s v="13-175"/>
    <n v="130"/>
    <s v="INDIVIDUAL"/>
    <n v="1031128"/>
    <s v="Proxy-Fully Construc"/>
    <s v="SAM"/>
    <n v="50.045039799999998"/>
    <s v="65"/>
    <n v="0"/>
    <n v="16010"/>
    <d v="2022-12-04T00:00:00"/>
    <n v="120"/>
    <s v="2626_MICRO LAP_UP_BAR_BAREILLY"/>
    <s v="Current"/>
    <n v="0"/>
    <n v="0"/>
    <n v="0"/>
    <n v="0"/>
    <n v="0"/>
    <n v="0"/>
    <n v="0"/>
    <n v="0"/>
    <n v="0"/>
    <s v="-"/>
    <s v="-"/>
    <n v="0"/>
    <n v="25"/>
    <s v="5"/>
    <d v="2022-11-30T00:00:00"/>
    <d v="2022-11-30T00:00:00"/>
    <n v="25.4"/>
    <s v="5"/>
    <d v="2033-09-04T00:00:00"/>
    <s v="SELF-ASSESSMENT METHOD"/>
    <n v="325596"/>
    <m/>
    <d v="2022-11-21T00:00:00"/>
    <n v="5526268"/>
    <s v="Formulaic Engineers PVt. Ltd."/>
    <s v="HOUSE NO. 215 IS SITUATED AT WAKE MAUJA - SITHAURA, PARGANA, TEHSIL &amp; DISTRICT - BAREILLY, UTTAR PARDESH"/>
    <n v="720"/>
    <n v="1800"/>
    <n v="588"/>
    <n v="1300"/>
    <n v="14"/>
    <n v="46"/>
    <n v="2060400"/>
    <n v="2060400"/>
    <n v="1854360"/>
    <n v="1648320"/>
    <m/>
    <x v="0"/>
    <n v="0.50045039798097457"/>
    <x v="0"/>
    <s v="BAREILLY"/>
    <s v="UTTAR PRADESH"/>
    <n v="243304"/>
    <n v="0"/>
    <s v="PURCHASE OF PROPERTY"/>
    <s v="RESIDENTIAL row HOUSE"/>
    <s v="RESIDENTIAL ROW HOUSE"/>
    <s v="ACH HSBC"/>
    <s v="NACH"/>
    <s v="PSL"/>
    <s v="UDYAM-UP-15-0025798"/>
    <s v="PSL : Micro Enterprises"/>
    <s v="50026402000290"/>
    <n v="200254197386"/>
    <n v="0"/>
    <n v="0"/>
    <n v="0"/>
    <n v="0"/>
    <n v="0"/>
    <n v="0"/>
    <n v="0"/>
    <n v="0"/>
    <n v="400066522830"/>
    <n v="0"/>
    <n v="0"/>
    <n v="0"/>
    <n v="0"/>
    <n v="0"/>
    <n v="0"/>
    <n v="0"/>
    <n v="0"/>
    <n v="200067510088"/>
    <n v="0"/>
    <n v="0"/>
    <n v="0"/>
    <n v="0"/>
    <n v="0"/>
    <n v="0"/>
    <n v="0"/>
    <n v="0"/>
  </r>
  <r>
    <n v="92"/>
    <d v="2024-12-01T00:00:00"/>
    <x v="86"/>
    <x v="87"/>
    <s v="APPROVED"/>
    <s v="Cersai Charge Created - NON BT"/>
    <d v="2024-05-04T00:00:00"/>
    <n v="8.0333333333333297"/>
    <s v="5"/>
    <n v="1022998"/>
    <s v="5-50"/>
    <s v="F_7191262"/>
    <n v="994367"/>
    <s v="5L"/>
    <n v="667"/>
    <s v="MORTGAGE"/>
    <n v="8"/>
    <s v="CORPORATE"/>
    <n v="14"/>
    <s v="9.25"/>
    <n v="14"/>
    <n v="121"/>
    <s v="181"/>
    <s v="SRINIVAS KIRANAM"/>
    <s v="SELFEMPLOYED"/>
    <s v="Yes"/>
    <s v="FMCG"/>
    <s v="FLOATING"/>
    <s v="N"/>
    <n v="854804153383"/>
    <s v="TELANGANA"/>
    <s v="TIER 3"/>
    <n v="113"/>
    <s v="13-175"/>
    <n v="121"/>
    <s v="PROPRIETORSHIP"/>
    <n v="1022998"/>
    <s v="Proxy-Fully Construc"/>
    <s v="SAM"/>
    <n v="56.811244199999997"/>
    <s v="65"/>
    <n v="0"/>
    <n v="15884"/>
    <d v="2024-05-04T00:00:00"/>
    <n v="120"/>
    <s v="2625_MICRO LAP_AP_HYD_NIZAMABAD"/>
    <s v="Current"/>
    <n v="0"/>
    <n v="0"/>
    <n v="0"/>
    <n v="0"/>
    <n v="0"/>
    <n v="0"/>
    <n v="0"/>
    <n v="0"/>
    <n v="0"/>
    <s v="-"/>
    <s v="-"/>
    <n v="0"/>
    <n v="8"/>
    <s v="5"/>
    <d v="2024-04-30T00:00:00"/>
    <d v="2024-04-30T00:00:00"/>
    <n v="8.1666666666666696"/>
    <s v="5"/>
    <d v="2034-05-04T00:00:00"/>
    <s v="SELF-ASSESSMENT METHOD"/>
    <n v="0"/>
    <m/>
    <d v="2024-04-30T00:00:00"/>
    <m/>
    <s v="ADROIT VALUATION"/>
    <s v="H NO. 1 -52/6/3, SOWADA, BHEEMGAL VILLAGE &amp; MANDAL AND MUNICIOALITY, NIZAMABAD, DISTRICT "/>
    <n v="656.81"/>
    <n v="1444.4"/>
    <n v="852"/>
    <n v="1000"/>
    <n v="17"/>
    <n v="43"/>
    <n v="1800696.3640000001"/>
    <n v="1800696.35"/>
    <n v="1620627"/>
    <n v="1440557"/>
    <m/>
    <x v="8"/>
    <m/>
    <x v="0"/>
    <s v="NIZAMABAD"/>
    <s v="TELANGANA"/>
    <n v="503307"/>
    <n v="0"/>
    <s v="ULAP - GENERAL BUSINESS PURPOSE"/>
    <s v="RESIDENTIAL row HOUSE"/>
    <s v="RESIDENTIAL ROW HOUSE"/>
    <s v="HDFC ENACH"/>
    <s v="NACH"/>
    <s v="PSL"/>
    <s v="UDYAM-TS-08-0039215"/>
    <s v="PSL : Micro Enterprise"/>
    <n v="70014328750148"/>
    <n v="200305804531"/>
    <n v="0"/>
    <n v="0"/>
    <n v="0"/>
    <n v="0"/>
    <n v="0"/>
    <n v="0"/>
    <n v="0"/>
    <n v="0"/>
    <n v="400079758961"/>
    <n v="0"/>
    <n v="0"/>
    <n v="0"/>
    <n v="0"/>
    <n v="0"/>
    <n v="0"/>
    <n v="0"/>
    <n v="0"/>
    <n v="200081472174"/>
    <n v="0"/>
    <n v="0"/>
    <n v="0"/>
    <n v="0"/>
    <n v="0"/>
    <n v="0"/>
    <n v="0"/>
    <n v="0"/>
  </r>
  <r>
    <n v="93"/>
    <d v="2024-12-01T00:00:00"/>
    <x v="87"/>
    <x v="88"/>
    <s v="APPROVED"/>
    <s v="Cersai Charge Created - NON BT"/>
    <d v="2024-03-23T00:00:00"/>
    <n v="9.43333333333333"/>
    <s v="5"/>
    <n v="3549550"/>
    <s v="5-50"/>
    <s v="F_7002016"/>
    <n v="3492205"/>
    <s v="5L"/>
    <n v="752"/>
    <s v="MORTGAGE"/>
    <n v="9"/>
    <s v="CORPORATE"/>
    <n v="14"/>
    <s v="9.25"/>
    <n v="14"/>
    <n v="169"/>
    <s v="181"/>
    <s v="MARUTHI GARMENTS"/>
    <s v="SELFEMPLOYED"/>
    <s v="Yes"/>
    <s v="TEXTILES"/>
    <s v="FLOATING"/>
    <s v="N"/>
    <n v="854803788306"/>
    <s v="TELANGANA"/>
    <s v="TIER 3"/>
    <n v="160"/>
    <s v="13-175"/>
    <n v="169"/>
    <s v="PROPRIETORSHIP"/>
    <n v="3549550"/>
    <s v="Proxy-Fully Construc"/>
    <s v="SAM"/>
    <n v="52.727234899999999"/>
    <s v="65"/>
    <n v="0"/>
    <n v="48292"/>
    <d v="2024-04-04T00:00:00"/>
    <n v="168"/>
    <s v="2625_MICRO LAP_AP_HYD_NIZAMABAD"/>
    <s v="Current"/>
    <n v="0"/>
    <n v="0"/>
    <n v="0"/>
    <n v="0"/>
    <n v="0"/>
    <n v="0"/>
    <n v="0"/>
    <n v="0"/>
    <n v="0"/>
    <s v="-"/>
    <s v="-"/>
    <n v="0"/>
    <n v="9"/>
    <s v="5"/>
    <d v="2024-03-20T00:00:00"/>
    <d v="2024-03-20T00:00:00"/>
    <n v="9.5333333333333297"/>
    <s v="5"/>
    <d v="2038-04-04T00:00:00"/>
    <s v="SELF-ASSESSMENT METHOD"/>
    <n v="0"/>
    <m/>
    <d v="2024-03-18T00:00:00"/>
    <m/>
    <s v="ADROIT VALUATION"/>
    <s v="HOUSE GP NO. 6 -93, NADIPALLY VILLAGE SHIVAR (DICHPALLY R S) DICHAPALLY MANDAL NIZAMBAD DISTRICT"/>
    <n v="104.94"/>
    <n v="0"/>
    <n v="104.94"/>
    <n v="6000"/>
    <n v="32"/>
    <n v="28"/>
    <n v="629640"/>
    <n v="629640"/>
    <n v="566676"/>
    <n v="503712"/>
    <m/>
    <x v="41"/>
    <m/>
    <x v="0"/>
    <s v="NIZAMABAD"/>
    <s v="TELANGANA"/>
    <n v="503175"/>
    <n v="0"/>
    <s v="BUSINESS USE"/>
    <s v="COMMERCIAL SHOP"/>
    <s v="MIXED USE- SELF OCCUPIED PROPERTY"/>
    <s v="ACH HSBC"/>
    <s v="NACH"/>
    <s v="PSL"/>
    <s v="UDYAM-TS-08-0021410"/>
    <s v="PSL : Micro Enterprise"/>
    <s v="90045908218723"/>
    <n v="200301660116"/>
    <n v="200301660229"/>
    <n v="200301660257"/>
    <n v="0"/>
    <n v="0"/>
    <n v="0"/>
    <n v="0"/>
    <n v="0"/>
    <n v="0"/>
    <n v="400078768967"/>
    <n v="400078768976"/>
    <n v="400078768978"/>
    <n v="0"/>
    <n v="0"/>
    <n v="0"/>
    <n v="0"/>
    <n v="0"/>
    <n v="0"/>
    <n v="200080440010"/>
    <n v="200080440021"/>
    <n v="200080440024"/>
    <n v="0"/>
    <n v="0"/>
    <n v="0"/>
    <n v="0"/>
    <n v="0"/>
    <n v="0"/>
  </r>
  <r>
    <n v="94"/>
    <d v="2024-12-01T00:00:00"/>
    <x v="87"/>
    <x v="88"/>
    <s v="APPROVED"/>
    <s v="Cersai Charge Created - NON BT"/>
    <d v="2024-03-23T00:00:00"/>
    <n v="9.43333333333333"/>
    <s v="5"/>
    <n v="3549550"/>
    <s v="5-50"/>
    <s v="F_7002016"/>
    <n v="3492205"/>
    <s v="5L"/>
    <n v="752"/>
    <s v="MORTGAGE"/>
    <n v="9"/>
    <s v="CORPORATE"/>
    <n v="14"/>
    <s v="9.25"/>
    <n v="14"/>
    <n v="169"/>
    <s v="181"/>
    <s v="MARUTHI GARMENTS"/>
    <m/>
    <m/>
    <m/>
    <m/>
    <m/>
    <m/>
    <m/>
    <m/>
    <m/>
    <m/>
    <m/>
    <m/>
    <m/>
    <m/>
    <m/>
    <m/>
    <m/>
    <m/>
    <m/>
    <m/>
    <m/>
    <m/>
    <m/>
    <m/>
    <m/>
    <m/>
    <m/>
    <m/>
    <m/>
    <m/>
    <m/>
    <m/>
    <m/>
    <m/>
    <m/>
    <m/>
    <m/>
    <m/>
    <m/>
    <m/>
    <m/>
    <m/>
    <m/>
    <m/>
    <m/>
    <d v="2024-03-18T00:00:00"/>
    <m/>
    <s v="ADROIT VALUATION"/>
    <s v="HOUSE GP NO. 6 -90, NADIPALLY VILLAGE SHIVAR (DICHPALLY R S) DICHAPALLY MANDAL NIZAMBAD DISTRICT"/>
    <n v="321.75"/>
    <n v="0"/>
    <n v="321"/>
    <n v="6000"/>
    <n v="32"/>
    <n v="28"/>
    <n v="1926000"/>
    <m/>
    <n v="1733400"/>
    <n v="1540800"/>
    <m/>
    <x v="41"/>
    <m/>
    <x v="0"/>
    <m/>
    <m/>
    <m/>
    <m/>
    <m/>
    <m/>
    <m/>
    <m/>
    <m/>
    <m/>
    <m/>
    <m/>
    <m/>
    <m/>
    <m/>
    <m/>
    <m/>
    <m/>
    <m/>
    <m/>
    <m/>
    <m/>
    <m/>
    <m/>
    <m/>
    <m/>
    <m/>
    <m/>
    <m/>
    <m/>
    <m/>
    <m/>
    <m/>
    <m/>
    <m/>
    <m/>
    <m/>
    <m/>
    <m/>
    <m/>
  </r>
  <r>
    <n v="95"/>
    <d v="2024-12-01T00:00:00"/>
    <x v="87"/>
    <x v="88"/>
    <s v="APPROVED"/>
    <s v="Cersai Charge Created - NON BT"/>
    <d v="2024-03-23T00:00:00"/>
    <n v="9.43333333333333"/>
    <s v="5"/>
    <n v="3549550"/>
    <s v="5-50"/>
    <s v="F_7002016"/>
    <n v="3492205"/>
    <s v="5L"/>
    <n v="752"/>
    <s v="MORTGAGE"/>
    <n v="9"/>
    <s v="CORPORATE"/>
    <n v="14"/>
    <s v="9.25"/>
    <n v="14"/>
    <n v="169"/>
    <s v="181"/>
    <s v="MARUTHI GARMENTS"/>
    <m/>
    <m/>
    <m/>
    <m/>
    <m/>
    <m/>
    <m/>
    <m/>
    <m/>
    <m/>
    <m/>
    <m/>
    <m/>
    <m/>
    <m/>
    <m/>
    <m/>
    <m/>
    <m/>
    <m/>
    <m/>
    <m/>
    <m/>
    <m/>
    <m/>
    <m/>
    <m/>
    <m/>
    <m/>
    <m/>
    <m/>
    <m/>
    <m/>
    <m/>
    <m/>
    <m/>
    <m/>
    <m/>
    <m/>
    <m/>
    <m/>
    <m/>
    <m/>
    <m/>
    <m/>
    <d v="2024-03-13T00:00:00"/>
    <m/>
    <s v="ADROIT VALUATION"/>
    <s v="HOUSE GP NO. 6 -78, NADIPALLY VILLAGE SHIVAR (DICHPALLY R S) DICHAPALLY MANDAL NIZAMBAD DISTRICT"/>
    <n v="340.92"/>
    <n v="9850"/>
    <n v="681.84"/>
    <n v="1200"/>
    <n v="14"/>
    <n v="46"/>
    <n v="4176270"/>
    <m/>
    <n v="3758643"/>
    <n v="3341016"/>
    <m/>
    <x v="0"/>
    <n v="0.84993307425046749"/>
    <x v="0"/>
    <m/>
    <m/>
    <m/>
    <m/>
    <m/>
    <m/>
    <m/>
    <m/>
    <m/>
    <m/>
    <m/>
    <m/>
    <m/>
    <m/>
    <m/>
    <m/>
    <m/>
    <m/>
    <m/>
    <m/>
    <m/>
    <m/>
    <m/>
    <m/>
    <m/>
    <m/>
    <m/>
    <m/>
    <m/>
    <m/>
    <m/>
    <m/>
    <m/>
    <m/>
    <m/>
    <m/>
    <m/>
    <m/>
    <m/>
    <m/>
  </r>
  <r>
    <n v="96"/>
    <d v="2024-12-01T00:00:00"/>
    <x v="88"/>
    <x v="89"/>
    <s v="APPROVED"/>
    <s v="Cersai Charge created"/>
    <d v="2022-12-31T00:00:00"/>
    <n v="24.366666666666699"/>
    <s v="5"/>
    <n v="1854863"/>
    <s v="5-50"/>
    <s v="F_5643973"/>
    <n v="1671931"/>
    <s v="5L"/>
    <n v="738"/>
    <s v="MORTGAGE"/>
    <n v="24"/>
    <s v="CORPORATE"/>
    <n v="14.4"/>
    <s v="9.25"/>
    <n v="14"/>
    <n v="121"/>
    <s v="181"/>
    <s v="TAWAKKAL AUTO BIKE SPARE PARTS"/>
    <s v="SELFEMPLOYED"/>
    <s v="Yes"/>
    <s v="AUTOMOTIVE"/>
    <s v="FLOATING"/>
    <s v="N"/>
    <n v="806920259"/>
    <s v="TELANGANA"/>
    <s v="TIER 3"/>
    <n v="100"/>
    <s v="13-175"/>
    <n v="124"/>
    <s v="PROPRIETORSHIP"/>
    <n v="1854863"/>
    <s v="Proxy-Fully Construc"/>
    <s v="SAM"/>
    <n v="40.799397300000003"/>
    <s v="65"/>
    <n v="0"/>
    <n v="28800"/>
    <d v="2023-01-04T00:00:00"/>
    <n v="120"/>
    <s v="2625_MICRO LAP_AP_HYD_NIZAMABAD"/>
    <s v="Current"/>
    <n v="0"/>
    <n v="0"/>
    <n v="0"/>
    <n v="0"/>
    <n v="0"/>
    <n v="0"/>
    <n v="0"/>
    <n v="0"/>
    <n v="0"/>
    <s v="-"/>
    <s v="-"/>
    <n v="0"/>
    <n v="24"/>
    <s v="5"/>
    <d v="2022-12-31T00:00:00"/>
    <d v="2022-12-31T00:00:00"/>
    <n v="24.366666666666699"/>
    <s v="5"/>
    <d v="2033-04-04T00:00:00"/>
    <s v="SELF-ASSESSMENT METHOD"/>
    <n v="0"/>
    <m/>
    <d v="2022-12-06T00:00:00"/>
    <s v="FULLERTON"/>
    <s v="SUDEEP ASSOCIATES"/>
    <s v="PLOT NO. 15, BEARING GRAM PANCHAYAT DOOR NO. 4 - 111/5 SITUATED AT JANKAMPET VILLAGE, WITHIN THE GP LIMITS OF JANKAMPET YEDPALLY MANDAL NIZAMABAD DISTRICT TELANGANA STATE"/>
    <n v="82.66"/>
    <n v="55000"/>
    <n v="0"/>
    <n v="0"/>
    <n v="0"/>
    <n v="0"/>
    <n v="4546300"/>
    <n v="4546300"/>
    <n v="4091670"/>
    <n v="3637040"/>
    <m/>
    <x v="42"/>
    <m/>
    <x v="0"/>
    <s v="NIZAMABAD"/>
    <s v="TELANGANA"/>
    <n v="503186"/>
    <n v="0"/>
    <s v="PURCHASE OF MACHINERY"/>
    <s v="COMMERCIAL SHOP"/>
    <s v="COMMERCIAL SHOP"/>
    <s v="HDFC ENACH"/>
    <s v="NACH"/>
    <s v="PSL"/>
    <s v="UDYAM-TS-8D-0006013"/>
    <s v="PSL : Micro Enterprises"/>
    <s v="90085211468132"/>
    <n v="200256956101"/>
    <n v="0"/>
    <n v="0"/>
    <n v="0"/>
    <n v="0"/>
    <n v="0"/>
    <n v="0"/>
    <n v="0"/>
    <n v="0"/>
    <n v="400067294121"/>
    <n v="0"/>
    <n v="0"/>
    <n v="0"/>
    <n v="0"/>
    <n v="0"/>
    <n v="0"/>
    <n v="0"/>
    <n v="0"/>
    <n v="200068330962"/>
    <n v="0"/>
    <n v="0"/>
    <n v="0"/>
    <n v="0"/>
    <n v="0"/>
    <n v="0"/>
    <n v="0"/>
    <n v="0"/>
  </r>
  <r>
    <n v="97"/>
    <d v="2024-12-01T00:00:00"/>
    <x v="89"/>
    <x v="90"/>
    <s v="APPROVED"/>
    <s v="Cersai Charge created"/>
    <d v="2022-06-30T00:00:00"/>
    <n v="30.5"/>
    <s v="5"/>
    <n v="744903"/>
    <s v="5-50"/>
    <s v="F_4966638"/>
    <n v="662929"/>
    <s v="5L"/>
    <n v="-1"/>
    <s v="MORTGAGE"/>
    <n v="30"/>
    <s v="INDIVIDUAL"/>
    <n v="14.9"/>
    <s v="9.25"/>
    <n v="13.5"/>
    <n v="121"/>
    <s v="181"/>
    <s v="VIDHYA DEVI"/>
    <s v="SELFEMPLOYED"/>
    <s v="Yes"/>
    <s v="SERVICE INDUSTRY"/>
    <s v="FLOATING"/>
    <s v="N"/>
    <n v="804866558"/>
    <s v="RAJASTHAN"/>
    <s v="TIER 4"/>
    <n v="105"/>
    <s v="13-175"/>
    <n v="135"/>
    <s v="INDIVIDUAL"/>
    <n v="744903"/>
    <s v="Proxy-Fully Construc"/>
    <s v="SAM"/>
    <n v="48.501025499999997"/>
    <s v="65"/>
    <n v="0"/>
    <n v="11343"/>
    <d v="2022-07-04T00:00:00"/>
    <n v="120"/>
    <s v="2623_MICRO LAP_RAJ_PAL_PALI"/>
    <s v="Current"/>
    <n v="0"/>
    <n v="0"/>
    <n v="0"/>
    <n v="0"/>
    <n v="0"/>
    <n v="0"/>
    <n v="0"/>
    <n v="0"/>
    <n v="0"/>
    <s v="-"/>
    <s v="-"/>
    <n v="0"/>
    <n v="30"/>
    <s v="5"/>
    <d v="2022-06-30T00:00:00"/>
    <d v="2022-06-30T00:00:00"/>
    <n v="30.5"/>
    <s v="5"/>
    <d v="2033-09-04T00:00:00"/>
    <s v="SELF-ASSESSMENT METHOD"/>
    <n v="441600"/>
    <m/>
    <d v="2022-06-18T00:00:00"/>
    <m/>
    <s v="RAJHANS TECHNOCRATES"/>
    <s v="HOUSE NO. 112, ANAND NAGAR, PALI"/>
    <n v="1250"/>
    <n v="800"/>
    <n v="765.5"/>
    <n v="700"/>
    <n v="10"/>
    <n v="40"/>
    <n v="1535850"/>
    <n v="1535850"/>
    <n v="1382265"/>
    <n v="1228680"/>
    <s v="252/ SQ. FT."/>
    <x v="0"/>
    <n v="0.48501025490770583"/>
    <x v="0"/>
    <s v="PALI"/>
    <s v="RAJASTHAN"/>
    <n v="306401"/>
    <n v="0"/>
    <s v="BUSINESS USE"/>
    <s v="RESIDENTIAL row HOUSE"/>
    <s v="RESIDENTIAL ROW HOUSE"/>
    <s v="ACH HSBC"/>
    <s v="NACH"/>
    <s v="PSL"/>
    <s v="UDYAM-RJ-26-0020382"/>
    <s v="PSL : Micro Enterprises"/>
    <s v="50048868298019"/>
    <n v="200243425654"/>
    <n v="0"/>
    <n v="0"/>
    <n v="0"/>
    <n v="0"/>
    <n v="0"/>
    <n v="0"/>
    <n v="0"/>
    <n v="0"/>
    <n v="400063226931"/>
    <n v="0"/>
    <n v="0"/>
    <n v="0"/>
    <n v="0"/>
    <n v="0"/>
    <n v="0"/>
    <n v="0"/>
    <n v="0"/>
    <n v="200064034739"/>
    <n v="0"/>
    <n v="0"/>
    <n v="0"/>
    <n v="0"/>
    <n v="0"/>
    <n v="0"/>
    <n v="0"/>
    <n v="0"/>
  </r>
  <r>
    <n v="98"/>
    <d v="2024-12-01T00:00:00"/>
    <x v="90"/>
    <x v="91"/>
    <s v="APPROVED"/>
    <s v="Cersai Charge Created - BT"/>
    <d v="2024-07-01T00:00:00"/>
    <n v="6.1"/>
    <s v="5"/>
    <n v="2238488"/>
    <s v="5-50"/>
    <s v="F_7189666"/>
    <n v="2209035"/>
    <s v="5L"/>
    <n v="766"/>
    <s v="MORTGAGE"/>
    <n v="8"/>
    <s v="CORPORATE"/>
    <n v="13"/>
    <s v="9.25"/>
    <n v="13"/>
    <n v="181"/>
    <s v="181"/>
    <s v="HARSH RAJPUTI COLLECTION"/>
    <s v="SELFEMPLOYED"/>
    <s v="Yes"/>
    <s v="TEXTILE READY MADE GARMENTS"/>
    <s v="FLOATING"/>
    <s v="N"/>
    <n v="854804050671"/>
    <s v="RAJASTHAN"/>
    <s v="TIER 4"/>
    <n v="173"/>
    <s v="13-175"/>
    <n v="181"/>
    <s v="PROPRIETORSHIP"/>
    <n v="2238488"/>
    <s v="Proxy-Fully Construc"/>
    <s v="RNP"/>
    <n v="60.961002200000003"/>
    <s v="65"/>
    <n v="0"/>
    <n v="28323"/>
    <d v="2024-05-04T00:00:00"/>
    <n v="180"/>
    <s v="2622_MICRO LAP_RAJ_BHI_NAGARPARISHAD"/>
    <s v="Current"/>
    <n v="0"/>
    <n v="0"/>
    <n v="0"/>
    <n v="0"/>
    <n v="0"/>
    <n v="0"/>
    <n v="0"/>
    <n v="0"/>
    <n v="0"/>
    <s v="-"/>
    <s v="-"/>
    <n v="0"/>
    <n v="8"/>
    <s v="5"/>
    <d v="2024-04-30T00:00:00"/>
    <d v="2024-04-30T00:00:00"/>
    <n v="8.1666666666666696"/>
    <s v="5"/>
    <d v="2039-05-04T00:00:00"/>
    <s v="RNP - RETAIL NORMAL PRODUCT"/>
    <n v="0"/>
    <m/>
    <d v="2024-04-13T00:00:00"/>
    <m/>
    <s v="A &amp; A ENGINEERS"/>
    <s v="PATTA NO. 32, VILLAGE MOD KA NIMBAHEDA GP MOD KA NIMBAHEDA PS ASIND DISTT BHILWARA"/>
    <n v="1530"/>
    <n v="1200"/>
    <n v="1530"/>
    <n v="1200"/>
    <n v="4"/>
    <n v="56"/>
    <n v="3672000"/>
    <n v="3672000"/>
    <n v="3304800"/>
    <n v="2937600"/>
    <n v="168300"/>
    <x v="43"/>
    <m/>
    <x v="0"/>
    <s v="BHILWARA"/>
    <s v="RAJASTHAN"/>
    <n v="311026"/>
    <n v="0"/>
    <s v="ULAP - DEBT CONSOLIDATION FOR BUSINESS PURPOSE"/>
    <s v="RESIDENTIAL row HOUSE"/>
    <s v="MIXED USE- SELF OCCUPIED PROPERTY"/>
    <s v="ACH HSBC"/>
    <s v="NACH"/>
    <s v="PSL"/>
    <s v="UDYAM-RJ-07-0032904"/>
    <s v="PSL : Micro Enterprise"/>
    <n v="90045341271348"/>
    <n v="200312134049"/>
    <n v="0"/>
    <n v="0"/>
    <n v="0"/>
    <n v="0"/>
    <n v="0"/>
    <n v="0"/>
    <n v="0"/>
    <n v="0"/>
    <n v="400081451613"/>
    <n v="0"/>
    <n v="0"/>
    <n v="0"/>
    <n v="0"/>
    <n v="0"/>
    <n v="0"/>
    <n v="0"/>
    <n v="0"/>
    <n v="200083215094"/>
    <n v="0"/>
    <n v="0"/>
    <n v="0"/>
    <n v="0"/>
    <n v="0"/>
    <n v="0"/>
    <n v="0"/>
    <n v="0"/>
  </r>
  <r>
    <n v="99"/>
    <d v="2024-12-01T00:00:00"/>
    <x v="91"/>
    <x v="92"/>
    <s v="APPROVED"/>
    <s v="Cersai Charge Created - NON BT"/>
    <d v="2024-07-07T00:00:00"/>
    <n v="5.9"/>
    <s v="5"/>
    <n v="1288648"/>
    <s v="5-50"/>
    <s v="F_7389892"/>
    <n v="1263041"/>
    <s v="5L"/>
    <n v="782"/>
    <s v="MORTGAGE"/>
    <n v="6"/>
    <s v="INDIVIDUAL"/>
    <n v="13.9"/>
    <s v="9.25"/>
    <n v="13.9"/>
    <n v="121"/>
    <s v="181"/>
    <s v="RAMAKANT KACHARESHWAR MOTKARI"/>
    <s v="SELFEMPLOYED"/>
    <s v="Yes"/>
    <s v="HOTEL"/>
    <s v="FLOATING"/>
    <s v="N"/>
    <n v="854804535928"/>
    <s v="MAHARASHTRA"/>
    <s v="TIER 3"/>
    <n v="115"/>
    <s v="13-175"/>
    <n v="121"/>
    <s v="PROPRIETORSHIP"/>
    <n v="1288648"/>
    <s v="Proxy-Fully Construc"/>
    <s v="SAM"/>
    <n v="58.211089800000003"/>
    <s v="65"/>
    <n v="0"/>
    <n v="19931"/>
    <d v="2024-07-04T00:00:00"/>
    <n v="120"/>
    <s v="2620_MICRO LAP_MH_NASIK"/>
    <s v="Current"/>
    <n v="0"/>
    <n v="0"/>
    <n v="0"/>
    <n v="0"/>
    <n v="0"/>
    <n v="0"/>
    <n v="0"/>
    <n v="0"/>
    <n v="0"/>
    <s v="-"/>
    <s v="-"/>
    <n v="0"/>
    <n v="6"/>
    <s v="5"/>
    <d v="2024-06-30T00:00:00"/>
    <d v="2024-06-30T00:00:00"/>
    <n v="6.1333333333333302"/>
    <s v="5"/>
    <d v="2034-07-04T00:00:00"/>
    <s v="SELF-ASSESSMENT METHOD"/>
    <n v="2300436"/>
    <m/>
    <m/>
    <m/>
    <m/>
    <m/>
    <m/>
    <m/>
    <m/>
    <m/>
    <m/>
    <m/>
    <m/>
    <n v="2213750"/>
    <n v="0"/>
    <n v="0"/>
    <m/>
    <x v="44"/>
    <m/>
    <x v="1"/>
    <s v="NASHIK"/>
    <s v="MAHARASHTRA"/>
    <n v="422009"/>
    <n v="0"/>
    <s v="ULAP - GENERAL BUSINESS PURPOSE"/>
    <s v="RESIDENTIAL FLAT"/>
    <s v="RESIDENTIAL FLAT"/>
    <s v="HDFC ENACH"/>
    <s v="NACH"/>
    <s v="PSL"/>
    <s v="UDYAM-MH-23-0214615"/>
    <s v="PSL : Micro Enterprises"/>
    <s v="20021514720226"/>
    <n v="200312877001"/>
    <n v="0"/>
    <n v="0"/>
    <n v="0"/>
    <n v="0"/>
    <n v="0"/>
    <n v="0"/>
    <n v="0"/>
    <n v="0"/>
    <n v="400081692999"/>
    <n v="0"/>
    <n v="0"/>
    <n v="0"/>
    <n v="0"/>
    <n v="0"/>
    <n v="0"/>
    <n v="0"/>
    <n v="0"/>
    <n v="200083463166"/>
    <n v="0"/>
    <n v="0"/>
    <n v="0"/>
    <n v="0"/>
    <n v="0"/>
    <n v="0"/>
    <n v="0"/>
    <n v="0"/>
  </r>
  <r>
    <n v="100"/>
    <d v="2024-12-01T00:00:00"/>
    <x v="92"/>
    <x v="93"/>
    <s v="APPROVED"/>
    <s v="Cersai Charge Created - NON BT"/>
    <d v="2024-03-28T00:00:00"/>
    <n v="9.2666666666666693"/>
    <s v="5"/>
    <n v="2708527"/>
    <s v="5-50"/>
    <s v="F_7071573"/>
    <n v="2618871"/>
    <s v="5L"/>
    <n v="759"/>
    <s v="MORTGAGE"/>
    <n v="9"/>
    <s v="INDIVIDUAL"/>
    <n v="13.5"/>
    <s v="9.25"/>
    <n v="13.5"/>
    <n v="121"/>
    <s v="181"/>
    <s v="NARESH HIRANAND LOKWANI"/>
    <s v="SELFEMPLOYED"/>
    <s v="Yes"/>
    <s v="TOBACO PRODUCTS"/>
    <s v="FLOATING"/>
    <s v="N"/>
    <n v="854803910387"/>
    <s v="MAHARASHTRA"/>
    <s v="TIER 3"/>
    <n v="112"/>
    <s v="13-175"/>
    <n v="121"/>
    <s v="PROPRIETORSHIP"/>
    <n v="2708527"/>
    <s v="Proxy-Fully Construc"/>
    <s v="SAM"/>
    <n v="40.498310400000001"/>
    <s v="65"/>
    <n v="0"/>
    <n v="41244"/>
    <d v="2024-04-04T00:00:00"/>
    <n v="120"/>
    <s v="2620_MICRO LAP_MH_NASIK"/>
    <s v="Current"/>
    <n v="0"/>
    <n v="0"/>
    <n v="0"/>
    <n v="0"/>
    <n v="0"/>
    <n v="0"/>
    <n v="0"/>
    <n v="0"/>
    <n v="0"/>
    <s v="-"/>
    <s v="-"/>
    <n v="0"/>
    <n v="9"/>
    <s v="5"/>
    <d v="2024-03-24T00:00:00"/>
    <d v="2024-03-24T00:00:00"/>
    <n v="9.4"/>
    <s v="5"/>
    <d v="2034-04-04T00:00:00"/>
    <s v="SELF-ASSESSMENT METHOD"/>
    <n v="907404"/>
    <m/>
    <d v="2024-03-13T00:00:00"/>
    <s v="NOT PROVIDED"/>
    <s v="DHANANJAY DATAR AND ASSOCIATES"/>
    <s v="SHOP NO. 01, GROUND FLOOR, KLAYANI PRADARSHANI BUILDING FINAL PLOT NO. 25, CTS NO. 22, RAVIVAR KARANJA, NASHIK SHIWAR "/>
    <n v="0"/>
    <n v="0"/>
    <n v="304"/>
    <n v="22000"/>
    <n v="22"/>
    <n v="38"/>
    <n v="6688000"/>
    <n v="6688000"/>
    <n v="6019200"/>
    <n v="5350400"/>
    <m/>
    <x v="45"/>
    <m/>
    <x v="0"/>
    <s v="NASHIK"/>
    <s v="MAHARASHTRA"/>
    <n v="422001"/>
    <n v="0"/>
    <s v="BUSINESS"/>
    <s v="COMMERCIAL SHOP"/>
    <s v="COMMERCIAL SHOP"/>
    <s v="ACH HSBC"/>
    <s v="NACH"/>
    <s v="PSL"/>
    <s v="UDYAM-MH-23-0044801"/>
    <s v="PSL : Micro Enterprise"/>
    <s v="20040819502649"/>
    <n v="200302167720"/>
    <n v="0"/>
    <n v="0"/>
    <n v="0"/>
    <n v="0"/>
    <n v="0"/>
    <n v="0"/>
    <n v="0"/>
    <n v="0"/>
    <n v="400078868080"/>
    <n v="0"/>
    <n v="0"/>
    <n v="0"/>
    <n v="0"/>
    <n v="0"/>
    <n v="0"/>
    <n v="0"/>
    <n v="0"/>
    <n v="200080544272"/>
    <n v="0"/>
    <n v="0"/>
    <n v="0"/>
    <n v="0"/>
    <n v="0"/>
    <n v="0"/>
    <n v="0"/>
    <n v="0"/>
  </r>
  <r>
    <n v="101"/>
    <d v="2024-12-01T00:00:00"/>
    <x v="93"/>
    <x v="94"/>
    <s v="APPROVED"/>
    <s v="Cersai Charge Created - BT"/>
    <d v="2024-05-28T00:00:00"/>
    <n v="7.2333333333333298"/>
    <s v="5"/>
    <n v="2741441"/>
    <s v="5-50"/>
    <s v="F_6960490"/>
    <n v="2652099"/>
    <s v="5L"/>
    <n v="799"/>
    <s v="MORTGAGE"/>
    <n v="10"/>
    <s v="INDIVIDUAL"/>
    <n v="11.5"/>
    <s v="9.25"/>
    <n v="11.5"/>
    <n v="120"/>
    <s v="181"/>
    <s v="MAHADEV CHAGAN WAYAKAR"/>
    <s v="SELFEMPLOYED"/>
    <s v="Yes"/>
    <s v="PRINTING AND PACKAGING"/>
    <s v="FLOATING"/>
    <s v="N"/>
    <n v="7044094"/>
    <s v="MAHARASHTRA"/>
    <s v="TIER 3"/>
    <n v="113"/>
    <s v="13-175"/>
    <n v="123"/>
    <s v="INDIVIDUAL"/>
    <n v="2741441"/>
    <s v="Proxy-Fully Construc"/>
    <s v="SAM"/>
    <n v="58.062924899999999"/>
    <s v="65"/>
    <n v="0"/>
    <n v="38544"/>
    <d v="2024-03-04T00:00:00"/>
    <n v="120"/>
    <s v="2618_MICRO LAP_MH_AURANGABAD"/>
    <s v="Current"/>
    <n v="0"/>
    <n v="0"/>
    <n v="0"/>
    <n v="0"/>
    <n v="0"/>
    <n v="0"/>
    <n v="0"/>
    <n v="0"/>
    <n v="0"/>
    <s v="-"/>
    <s v="-"/>
    <n v="0"/>
    <n v="10"/>
    <s v="5"/>
    <d v="2024-02-28T00:00:00"/>
    <d v="2024-06-26T00:00:00"/>
    <n v="6.2666666666666702"/>
    <s v="5"/>
    <d v="2034-05-04T00:00:00"/>
    <s v="SELF-ASSESSMENT METHOD"/>
    <n v="7756500"/>
    <m/>
    <d v="2024-02-12T00:00:00"/>
    <s v="AUR69083240210"/>
    <s v="CREATIVE PROPTECH REALTY RESEARCH &amp; WEALTH MANAGEMENT"/>
    <s v="ROW HOUSE NO. 11A GROUND + 01 FLOOR LEMON CITY CIDCO WALUJ MAHANAGAR I, BEHIND MANALI PARK, OFF NAGPUR AURANGABAD HIGHWAY, GUT NO. 161/PART, TISGAON, TALUKA &amp; DISTRICT - AURANGABAD, "/>
    <n v="0"/>
    <n v="0"/>
    <n v="710"/>
    <n v="6650"/>
    <n v="2"/>
    <n v="58"/>
    <n v="4721500"/>
    <n v="4721500"/>
    <n v="4249350"/>
    <n v="3777200"/>
    <m/>
    <x v="35"/>
    <m/>
    <x v="0"/>
    <s v="WALUJ"/>
    <s v="MAHARASHTRA"/>
    <n v="431136"/>
    <n v="0"/>
    <s v="ULAP - BALANCE TRANSFER FOR BUSINESS PURPOSE"/>
    <s v="RESIDENTIAL row HOUSE"/>
    <s v="RESIDENTIAL ROW HOUSE"/>
    <s v="ACH HSBC"/>
    <s v="NACH"/>
    <s v="PSL"/>
    <s v="UDYAM-mh-04-0040081"/>
    <s v="PSL : Micro Enterprise"/>
    <s v="40011591446058"/>
    <n v="200308428952"/>
    <n v="0"/>
    <n v="0"/>
    <n v="0"/>
    <n v="0"/>
    <n v="0"/>
    <n v="0"/>
    <n v="0"/>
    <n v="0"/>
    <n v="400080587423"/>
    <n v="0"/>
    <n v="0"/>
    <n v="0"/>
    <n v="0"/>
    <n v="0"/>
    <n v="0"/>
    <n v="0"/>
    <n v="0"/>
    <n v="200082323005"/>
    <n v="0"/>
    <n v="0"/>
    <n v="0"/>
    <n v="0"/>
    <n v="0"/>
    <n v="0"/>
    <n v="0"/>
    <n v="0"/>
  </r>
  <r>
    <n v="102"/>
    <d v="2024-12-01T00:00:00"/>
    <x v="94"/>
    <x v="95"/>
    <s v="APPROVED"/>
    <s v="Cersai Charge Created - BT"/>
    <d v="2024-05-10T00:00:00"/>
    <n v="7.8333333333333304"/>
    <s v="5"/>
    <n v="3264086"/>
    <s v="5-50"/>
    <s v="F_6848051"/>
    <n v="3198781"/>
    <s v="5L"/>
    <n v="695"/>
    <s v="MORTGAGE"/>
    <n v="11"/>
    <s v="INDIVIDUAL"/>
    <n v="12.5"/>
    <s v="9.25"/>
    <n v="12.5"/>
    <n v="181"/>
    <s v="181"/>
    <s v="SHAM VITTHAL SAWANT"/>
    <s v="SELFEMPLOYED"/>
    <s v="Yes"/>
    <s v="HOTEL"/>
    <s v="FLOATING"/>
    <s v="N"/>
    <n v="808681001"/>
    <s v="MAHARASHTRA"/>
    <s v="TIER 3"/>
    <n v="170"/>
    <s v="13-175"/>
    <n v="181"/>
    <s v="INDIVIDUAL"/>
    <n v="3264086"/>
    <s v="Proxy-Fully Construc"/>
    <s v="SAM"/>
    <n v="50.8805026"/>
    <s v="65"/>
    <n v="0"/>
    <n v="40231"/>
    <d v="2024-02-04T00:00:00"/>
    <n v="180"/>
    <s v="2618_MICRO LAP_MH_AURANGABAD"/>
    <s v="Current"/>
    <n v="0"/>
    <n v="0"/>
    <n v="0"/>
    <n v="0"/>
    <n v="0"/>
    <n v="0"/>
    <n v="0"/>
    <n v="0"/>
    <n v="0"/>
    <s v="-"/>
    <s v="-"/>
    <n v="0"/>
    <n v="11"/>
    <s v="5"/>
    <d v="2024-01-31T00:00:00"/>
    <d v="2024-01-31T00:00:00"/>
    <n v="11.1666666666667"/>
    <s v="5"/>
    <d v="2039-02-04T00:00:00"/>
    <s v="SELF-ASSESSMENT METHOD"/>
    <n v="1080000"/>
    <m/>
    <d v="2024-01-08T00:00:00"/>
    <s v="AUR60605240108"/>
    <s v="CREATIVE PROPTECH REALTY RESEARCH &amp; WEALTH MANAGEMENT"/>
    <s v="RESIDENTIAL CUM COMMERCIAL BUILDING, GROUND + 01 FLOOR, MATRU PITRU CHHAYA, NEAR DNYANGANGA VIDYA MANDIR, OFF JALNA AURANGABAD ROAD, MILKAT NO. 1603, GUT NO. 281, JALNA, TALUKA - BADNAPUR, DISTRICT - JALNA"/>
    <n v="1782"/>
    <n v="1500"/>
    <n v="0"/>
    <n v="0"/>
    <n v="25"/>
    <n v="35"/>
    <n v="2673000"/>
    <n v="6415200"/>
    <n v="2405700"/>
    <n v="2138400"/>
    <m/>
    <x v="46"/>
    <m/>
    <x v="0"/>
    <s v="BADNAPUR"/>
    <s v="MAHARASHTRA"/>
    <n v="431202"/>
    <n v="0"/>
    <s v="ULAP - BALANCE TRANSFER FOR BUSINESS PURPOSE"/>
    <s v="MIXED USE- SELF OCCUPIED PROPERTY"/>
    <s v="MIXED USE- SELF OCCUPIED PROPERTY"/>
    <s v="ACH HSBC"/>
    <s v="NACH"/>
    <s v="PSL"/>
    <s v="UDYAM-MH-13-0019612"/>
    <s v="PSL : Micro Enterprises"/>
    <s v="30075529386553"/>
    <n v="200306362877"/>
    <n v="0"/>
    <n v="0"/>
    <n v="0"/>
    <n v="0"/>
    <n v="0"/>
    <n v="0"/>
    <n v="0"/>
    <n v="0"/>
    <n v="400079902088"/>
    <n v="0"/>
    <n v="0"/>
    <n v="0"/>
    <n v="0"/>
    <n v="0"/>
    <n v="0"/>
    <n v="0"/>
    <n v="0"/>
    <n v="200081620605"/>
    <n v="0"/>
    <n v="0"/>
    <n v="0"/>
    <n v="0"/>
    <n v="0"/>
    <n v="0"/>
    <n v="0"/>
    <n v="0"/>
  </r>
  <r>
    <n v="103"/>
    <d v="2024-12-01T00:00:00"/>
    <x v="95"/>
    <x v="96"/>
    <s v="APPROVED"/>
    <s v="Cersai Charge Created - BT"/>
    <d v="2024-05-24T00:00:00"/>
    <n v="7.3666666666666698"/>
    <s v="5"/>
    <n v="2252512"/>
    <s v="5-50"/>
    <s v="F_7094110"/>
    <n v="2221978"/>
    <s v="5L"/>
    <n v="697"/>
    <s v="MORTGAGE"/>
    <n v="9"/>
    <s v="INDIVIDUAL"/>
    <n v="13"/>
    <s v="9.25"/>
    <n v="13"/>
    <n v="180"/>
    <s v="181"/>
    <s v="HARDIK SURINDER KUMAR"/>
    <s v="SELFEMPLOYED"/>
    <s v="Yes"/>
    <s v="OTHERS"/>
    <s v="FLOATING"/>
    <s v="N"/>
    <n v="854803458369"/>
    <s v="HARYANA"/>
    <s v="TIER 4"/>
    <n v="173"/>
    <s v="13-175"/>
    <n v="182"/>
    <s v="PROPRIETORSHIP"/>
    <n v="2252512"/>
    <s v="Proxy-Fully Construc"/>
    <s v="SAM"/>
    <n v="59.080732300000001"/>
    <s v="65"/>
    <n v="0"/>
    <n v="1455"/>
    <d v="2024-04-04T00:00:00"/>
    <n v="180"/>
    <s v="2614_MICRO LAP_ YAMUNANAGAR BRANCH"/>
    <s v="Current"/>
    <n v="0"/>
    <n v="0"/>
    <n v="0"/>
    <n v="0"/>
    <n v="0"/>
    <n v="0"/>
    <n v="0"/>
    <n v="0"/>
    <n v="0"/>
    <s v="-"/>
    <s v="-"/>
    <n v="0"/>
    <n v="9"/>
    <s v="5"/>
    <d v="2024-03-31T00:00:00"/>
    <d v="2024-07-20T00:00:00"/>
    <n v="5.4666666666666703"/>
    <s v="5"/>
    <d v="2039-05-04T00:00:00"/>
    <s v="SELF-ASSESSMENT METHOD"/>
    <n v="2180199.96"/>
    <m/>
    <d v="2024-03-28T00:00:00"/>
    <s v="2324 / 202"/>
    <s v="B - N - B ASSOCIATES"/>
    <s v="KHEWAT NO. 713, KHATAUNI NO. 898, KHASRA NO. 53//40 CHANETI ROAD MAHAVIR COLONY JAGADHRI (HB 400) TEHSIL JAGADHRI DISTT AMBALA"/>
    <n v="125"/>
    <n v="15000"/>
    <n v="1912"/>
    <n v="1013.39"/>
    <n v="22"/>
    <n v="38"/>
    <n v="3812601.6799999997"/>
    <n v="3812600"/>
    <n v="3431342"/>
    <n v="3050081"/>
    <m/>
    <x v="20"/>
    <m/>
    <x v="0"/>
    <s v="YAMUNA NAGAR"/>
    <s v="HARYANA"/>
    <n v="135003"/>
    <n v="0"/>
    <s v="ULAP - BALANCE TRANSFER FOR BUSINESS PURPOSE"/>
    <s v="COMMERCIAL SHOP"/>
    <s v="COMMERCIAL SHOP"/>
    <s v="HDFC ENACH"/>
    <s v="NACH"/>
    <s v="PSL"/>
    <s v="UDYAM-HR-19-0034870"/>
    <s v="PSL : Micro Enterprise"/>
    <s v="10034744394569"/>
    <n v="200308015568"/>
    <n v="0"/>
    <n v="0"/>
    <n v="0"/>
    <n v="0"/>
    <n v="0"/>
    <n v="0"/>
    <n v="0"/>
    <n v="0"/>
    <n v="400080449988"/>
    <n v="0"/>
    <n v="0"/>
    <n v="0"/>
    <n v="0"/>
    <n v="0"/>
    <n v="0"/>
    <n v="0"/>
    <n v="0"/>
    <n v="200082183487"/>
    <n v="0"/>
    <n v="0"/>
    <n v="0"/>
    <n v="0"/>
    <n v="0"/>
    <n v="0"/>
    <n v="0"/>
    <n v="0"/>
  </r>
  <r>
    <n v="104"/>
    <d v="2024-12-01T00:00:00"/>
    <x v="96"/>
    <x v="97"/>
    <s v="APPROVED"/>
    <s v="Cersai Charge created"/>
    <d v="2022-12-29T00:00:00"/>
    <n v="24.433333333333302"/>
    <s v="5"/>
    <n v="1050283"/>
    <s v="5-50"/>
    <s v="F_5604265"/>
    <n v="946687"/>
    <s v="5L"/>
    <n v="642"/>
    <s v="MORTGAGE"/>
    <n v="24"/>
    <s v="INDIVIDUAL"/>
    <n v="14.4"/>
    <s v="9.25"/>
    <n v="14"/>
    <n v="121"/>
    <s v="181"/>
    <s v="RAJESH KUMAR"/>
    <s v="SELFEMPLOYED"/>
    <s v="Yes"/>
    <s v="TRANSPORT LOGISTICS"/>
    <s v="FLOATING"/>
    <s v="N"/>
    <n v="806386277"/>
    <s v="HARYANA"/>
    <s v="TIER 4"/>
    <n v="100"/>
    <s v="13-175"/>
    <n v="124"/>
    <s v="INDIVIDUAL"/>
    <n v="1050283"/>
    <s v="Proxy-Fully Construc"/>
    <s v="SAM"/>
    <n v="60.956008599999997"/>
    <s v="65"/>
    <n v="0"/>
    <n v="16308"/>
    <d v="2023-01-04T00:00:00"/>
    <n v="120"/>
    <s v="2614_MICRO LAP_ YAMUNANAGAR BRANCH"/>
    <s v="Current"/>
    <n v="0"/>
    <n v="0"/>
    <n v="0"/>
    <n v="0"/>
    <n v="0"/>
    <n v="0"/>
    <n v="0"/>
    <n v="0"/>
    <n v="0"/>
    <s v="-"/>
    <s v="-"/>
    <n v="0"/>
    <n v="24"/>
    <s v="5"/>
    <d v="2022-12-29T00:00:00"/>
    <d v="2022-12-29T00:00:00"/>
    <n v="24.433333333333302"/>
    <s v="5"/>
    <d v="2033-04-04T00:00:00"/>
    <s v="SELF-ASSESSMENT METHOD"/>
    <n v="24000000"/>
    <m/>
    <d v="2022-12-15T00:00:00"/>
    <s v="2223 / 1207"/>
    <s v="B - N - B ASSOCIATES"/>
    <s v="KHEWAT NO. 59, KHASRA NO. 13 //23, KANSAPUR, MEENA NAGAR (MAYAPURI COLONY) TEHSIL JAGADHRI DISTT YAMUNA NAGAR"/>
    <n v="102"/>
    <n v="10000"/>
    <n v="921"/>
    <n v="763.32"/>
    <n v="12"/>
    <n v="48"/>
    <n v="1723017.7200000002"/>
    <n v="1723018"/>
    <n v="1550716"/>
    <n v="1378414"/>
    <m/>
    <x v="0"/>
    <n v="0.60956018490628172"/>
    <x v="0"/>
    <s v="YAMUNANAGAR"/>
    <s v="HARYANA"/>
    <n v="135001"/>
    <n v="0"/>
    <s v="BUSINESS USE"/>
    <s v="RESIDENTIAL row HOUSE"/>
    <s v="RESIDENTIAL ROW HOUSE"/>
    <s v="ACH HSBC"/>
    <s v="NACH"/>
    <s v="PSL"/>
    <s v="UDYAM-HR-19-0002307"/>
    <s v="PSL : Micro Enterprises"/>
    <s v="10067813245368"/>
    <n v="200256714229"/>
    <n v="0"/>
    <n v="0"/>
    <n v="0"/>
    <n v="0"/>
    <n v="0"/>
    <n v="0"/>
    <n v="0"/>
    <n v="0"/>
    <n v="400067232023"/>
    <n v="0"/>
    <n v="0"/>
    <n v="0"/>
    <n v="0"/>
    <n v="0"/>
    <n v="0"/>
    <n v="0"/>
    <n v="0"/>
    <n v="200068262792"/>
    <n v="0"/>
    <n v="0"/>
    <n v="0"/>
    <n v="0"/>
    <n v="0"/>
    <n v="0"/>
    <n v="0"/>
    <n v="0"/>
  </r>
  <r>
    <n v="105"/>
    <d v="2024-12-01T00:00:00"/>
    <x v="97"/>
    <x v="98"/>
    <s v="APPROVED"/>
    <s v="Cersai Charge Created - NON BT"/>
    <d v="2024-06-05T00:00:00"/>
    <n v="6.9666666666666703"/>
    <s v="5"/>
    <n v="5083662"/>
    <s v="5-50"/>
    <s v="F_7290663"/>
    <n v="5021057"/>
    <s v="5L"/>
    <n v="767"/>
    <s v="MORTGAGE"/>
    <n v="7"/>
    <s v="INDIVIDUAL"/>
    <n v="12"/>
    <s v="9.25"/>
    <n v="12"/>
    <n v="181"/>
    <s v="181"/>
    <s v="JITESH MANOHAR LAL"/>
    <s v="SELFEMPLOYED"/>
    <s v="Yes"/>
    <s v="SERVICE INDUSTRY"/>
    <s v="FLOATING"/>
    <s v="N"/>
    <n v="808672910"/>
    <s v="HARYANA"/>
    <s v="TIER 1"/>
    <n v="174"/>
    <s v="13-175"/>
    <n v="181"/>
    <s v="INDIVIDUAL"/>
    <n v="5083662"/>
    <s v="Proxy-Fully Construc"/>
    <s v="BKP"/>
    <n v="28.643576700000001"/>
    <s v="65"/>
    <n v="0"/>
    <n v="61013"/>
    <d v="2024-06-04T00:00:00"/>
    <n v="180"/>
    <s v="2613_MICRO LAP_HYN_MANESAR"/>
    <s v="Current"/>
    <n v="0"/>
    <n v="0"/>
    <n v="0"/>
    <n v="0"/>
    <n v="0"/>
    <n v="0"/>
    <n v="0"/>
    <n v="0"/>
    <n v="0"/>
    <s v="-"/>
    <s v="-"/>
    <n v="0"/>
    <n v="7"/>
    <s v="5"/>
    <d v="2024-05-30T00:00:00"/>
    <d v="2024-05-30T00:00:00"/>
    <n v="7.1666666666666696"/>
    <s v="5"/>
    <d v="2039-06-04T00:00:00"/>
    <s v="BKP - BANKING PRODUCT"/>
    <n v="4800000"/>
    <m/>
    <d v="2024-05-24T00:00:00"/>
    <n v="6097160"/>
    <s v="Formulaic Engineers PVt. Ltd."/>
    <s v="KHEWAT / KHATA NO. 694/742, KHASRA NO. 429 (5 - 10), WARD NO. 19, SOHNA, TEHSIL SOHNA, DISTRICT GURGAON, HARAYANA"/>
    <n v="170"/>
    <n v="90000"/>
    <n v="2448"/>
    <n v="1000"/>
    <n v="2"/>
    <n v="58"/>
    <n v="17748000"/>
    <n v="17748000"/>
    <n v="15973200"/>
    <n v="14198400"/>
    <m/>
    <x v="47"/>
    <m/>
    <x v="0"/>
    <s v="GURGAON"/>
    <s v="HARYANA"/>
    <n v="122003"/>
    <n v="0"/>
    <s v="ULAP - GENERAL BUSINESS PURPOSE"/>
    <s v="COMMERCIAL SHOP"/>
    <s v="COMMERCIAL SHOP"/>
    <s v="ACH HSBC"/>
    <s v="NACH"/>
    <s v="PSL"/>
    <s v="UDYAM-HR-05-0054408"/>
    <s v="PSL : Micro Enterprises"/>
    <s v="60038499636541"/>
    <n v="200309418075"/>
    <n v="0"/>
    <n v="0"/>
    <n v="0"/>
    <n v="0"/>
    <n v="0"/>
    <n v="0"/>
    <n v="0"/>
    <n v="0"/>
    <n v="400080826852"/>
    <n v="0"/>
    <n v="0"/>
    <n v="0"/>
    <n v="0"/>
    <n v="0"/>
    <n v="0"/>
    <n v="0"/>
    <n v="0"/>
    <n v="200082570246"/>
    <n v="0"/>
    <n v="0"/>
    <n v="0"/>
    <n v="0"/>
    <n v="0"/>
    <n v="0"/>
    <n v="0"/>
    <n v="0"/>
  </r>
  <r>
    <n v="106"/>
    <d v="2024-12-01T00:00:00"/>
    <x v="98"/>
    <x v="99"/>
    <s v="APPROVED"/>
    <s v="Cersai Charge Created - BT"/>
    <d v="2024-06-26T00:00:00"/>
    <n v="6.2666666666666702"/>
    <s v="5"/>
    <n v="4026514"/>
    <s v="5-50"/>
    <s v="F_7063148"/>
    <n v="3962745"/>
    <s v="5L"/>
    <n v="755"/>
    <s v="MORTGAGE"/>
    <n v="9"/>
    <s v="INDIVIDUAL"/>
    <n v="12.5"/>
    <s v="9.25"/>
    <n v="12.5"/>
    <n v="181"/>
    <s v="181"/>
    <s v="PRASHANT SHARMA"/>
    <s v="SELFEMPLOYED"/>
    <s v="Yes"/>
    <s v="CONSTRUCTION"/>
    <s v="FLOATING"/>
    <s v="N"/>
    <n v="854803904071"/>
    <s v="HARYANA"/>
    <s v="TIER 1"/>
    <n v="172"/>
    <s v="13-175"/>
    <n v="181"/>
    <s v="INDIVIDUAL"/>
    <n v="4026514"/>
    <s v="Proxy-Fully Construc"/>
    <s v="SAM"/>
    <n v="37.957334099999997"/>
    <s v="65"/>
    <n v="0"/>
    <n v="49628"/>
    <d v="2024-04-04T00:00:00"/>
    <n v="180"/>
    <s v="2613_MICRO LAP_HYN_MANESAR"/>
    <s v="Current"/>
    <n v="0"/>
    <n v="0"/>
    <n v="0"/>
    <n v="0"/>
    <n v="0"/>
    <n v="0"/>
    <n v="0"/>
    <n v="0"/>
    <n v="0"/>
    <s v="-"/>
    <s v="-"/>
    <n v="0"/>
    <n v="9"/>
    <s v="5"/>
    <d v="2024-03-30T00:00:00"/>
    <d v="2024-03-30T00:00:00"/>
    <n v="9.1999999999999993"/>
    <s v="5"/>
    <d v="2039-04-04T00:00:00"/>
    <s v="SELF-ASSESSMENT METHOD"/>
    <n v="6000000"/>
    <m/>
    <d v="2024-03-23T00:00:00"/>
    <n v="7063148"/>
    <s v="Formulaic Engineers PVt. Ltd."/>
    <s v="PLOT NO. 103, KHEWAT / KHATA NO. 10//13, MU NO. 4, KILLA NO. 16 (4-0-0), WAKA SIWANA, MAUJA TIKRI, SUB TEHSIL BADSHAHPUR, DISTRICT GURGAON, "/>
    <n v="150"/>
    <n v="52000"/>
    <n v="2160"/>
    <n v="1300"/>
    <n v="4"/>
    <n v="56"/>
    <n v="10608000"/>
    <n v="10608000"/>
    <n v="9547200"/>
    <n v="8486400"/>
    <m/>
    <x v="47"/>
    <m/>
    <x v="0"/>
    <s v="GURGAON"/>
    <s v="HARYANA"/>
    <n v="122001"/>
    <n v="0"/>
    <s v="BUSINESS USE"/>
    <s v="RESIDENTIAL row HOUSE"/>
    <s v="RESIDENTIAL ROW HOUSE"/>
    <s v="HDFC ENACH"/>
    <s v="NACH"/>
    <s v="PSL"/>
    <s v="UDYAM-HR-05-0098898"/>
    <s v="PSL : Micro Enterprise"/>
    <s v="20078195693318"/>
    <n v="200311470416"/>
    <n v="0"/>
    <n v="0"/>
    <n v="0"/>
    <n v="0"/>
    <n v="0"/>
    <n v="0"/>
    <n v="0"/>
    <n v="0"/>
    <n v="400081335771"/>
    <n v="0"/>
    <n v="0"/>
    <n v="0"/>
    <n v="0"/>
    <n v="0"/>
    <n v="0"/>
    <n v="0"/>
    <n v="0"/>
    <n v="200083094137"/>
    <n v="0"/>
    <n v="0"/>
    <n v="0"/>
    <n v="0"/>
    <n v="0"/>
    <n v="0"/>
    <n v="0"/>
    <n v="0"/>
  </r>
  <r>
    <n v="107"/>
    <d v="2024-12-01T00:00:00"/>
    <x v="99"/>
    <x v="100"/>
    <s v="APPROVED"/>
    <s v="Cersai Charge Created - NON BT"/>
    <d v="2023-11-16T00:00:00"/>
    <n v="13.7"/>
    <s v="5"/>
    <n v="1500743"/>
    <s v="5-50"/>
    <s v="F_6470829"/>
    <n v="1421662"/>
    <s v="5L"/>
    <n v="726"/>
    <s v="MORTGAGE"/>
    <n v="14"/>
    <s v="INDIVIDUAL"/>
    <n v="13.9"/>
    <s v="9.25"/>
    <n v="13.5"/>
    <n v="121"/>
    <s v="181"/>
    <s v="MANISH KUMAR"/>
    <s v="SELFEMPLOYED"/>
    <s v="Yes"/>
    <s v="ELECTRICAL EQUIPMENT AND COMPONENTS"/>
    <s v="FLOATING"/>
    <s v="N"/>
    <n v="854802106328"/>
    <s v="HARYANA"/>
    <s v="TIER 1"/>
    <n v="111"/>
    <s v="13-175"/>
    <n v="125"/>
    <s v="INDIVIDUAL"/>
    <n v="1500743"/>
    <s v="Proxy-Fully Construc"/>
    <s v="SAM"/>
    <n v="50.029152600000003"/>
    <s v="65"/>
    <n v="0"/>
    <n v="22853"/>
    <d v="2023-11-04T00:00:00"/>
    <n v="120"/>
    <s v="2613_MICRO LAP_HYN_MANESAR"/>
    <s v="Current"/>
    <n v="0"/>
    <n v="0"/>
    <n v="0"/>
    <n v="0"/>
    <n v="0"/>
    <n v="0"/>
    <n v="0"/>
    <n v="0"/>
    <n v="0"/>
    <s v="-"/>
    <s v="-"/>
    <n v="0"/>
    <n v="14"/>
    <s v="5"/>
    <d v="2023-10-31T00:00:00"/>
    <d v="2023-10-31T00:00:00"/>
    <n v="14.233333333333301"/>
    <s v="5"/>
    <d v="2034-03-04T00:00:00"/>
    <s v="SELF-ASSESSMENT METHOD"/>
    <n v="530244"/>
    <m/>
    <d v="2023-10-25T00:00:00"/>
    <s v="EEPAC/FULLERTON/OCTTOBER/2023/52/DC/MB"/>
    <s v="EEPAC (INDIA) PVT. LTD."/>
    <s v="KHEWAT / KHATA NO. 80 / 88, MU NO. 252, KILA NO. 17 (7-8), SITUATED AT WAKA MAUJA SOHNA, TEHSIL SOHNA DISTT. GURGAON, "/>
    <n v="90.75"/>
    <n v="13650"/>
    <n v="1761"/>
    <n v="1000"/>
    <n v="23"/>
    <n v="57"/>
    <n v="2999737.5"/>
    <n v="2999737"/>
    <n v="2699764"/>
    <n v="2399790"/>
    <m/>
    <x v="47"/>
    <m/>
    <x v="0"/>
    <s v="SOHNA"/>
    <s v="HARYANA"/>
    <n v="122103"/>
    <n v="0"/>
    <s v="ASSET PURCHASE"/>
    <s v="RESIDENTIAL row HOUSE"/>
    <s v="RESIDENTIAL ROW HOUSE"/>
    <s v="DDIPRD-BOB"/>
    <s v="DDM"/>
    <s v="PSL"/>
    <s v="UDYAM-HR-05-0082417"/>
    <s v="PSL : Micro Enterprises"/>
    <s v="10079758893892"/>
    <n v="200286948887"/>
    <n v="0"/>
    <n v="0"/>
    <n v="0"/>
    <n v="0"/>
    <n v="0"/>
    <n v="0"/>
    <n v="0"/>
    <n v="0"/>
    <n v="400075167748"/>
    <n v="0"/>
    <n v="0"/>
    <n v="0"/>
    <n v="0"/>
    <n v="0"/>
    <n v="0"/>
    <n v="0"/>
    <n v="0"/>
    <n v="200076685446"/>
    <n v="0"/>
    <n v="0"/>
    <n v="0"/>
    <n v="0"/>
    <n v="0"/>
    <n v="0"/>
    <n v="0"/>
    <n v="0"/>
  </r>
  <r>
    <n v="108"/>
    <d v="2024-12-01T00:00:00"/>
    <x v="100"/>
    <x v="101"/>
    <s v="APPROVED"/>
    <s v="Cersai Charge created"/>
    <d v="2022-12-27T00:00:00"/>
    <n v="24.5"/>
    <s v="5"/>
    <n v="5000000"/>
    <s v="5-50"/>
    <s v="F_5456788"/>
    <n v="4777094"/>
    <s v="5L"/>
    <n v="727"/>
    <s v="MORTGAGE"/>
    <n v="26"/>
    <s v="CORPORATE"/>
    <n v="13.4"/>
    <s v="9.25"/>
    <n v="12.5"/>
    <n v="180"/>
    <s v="181"/>
    <s v="KARAMBIR BARTAN BHANDAR"/>
    <s v="SELFEMPLOYED"/>
    <s v="Yes"/>
    <s v="CONSUMER PRODUCTS"/>
    <s v="FLOATING"/>
    <s v="N"/>
    <n v="805853934"/>
    <s v="HARYANA"/>
    <s v="TIER 1"/>
    <n v="167"/>
    <s v="13-175"/>
    <n v="193"/>
    <s v="PROPRIETORSHIP"/>
    <n v="5000000"/>
    <s v="Proxy-Fully Construc"/>
    <s v="LIP"/>
    <n v="49.485842099999999"/>
    <s v="65"/>
    <n v="0"/>
    <n v="63263"/>
    <d v="2022-11-04T00:00:00"/>
    <n v="180"/>
    <s v="2613_MICRO LAP_HYN_MANESAR"/>
    <s v="Current"/>
    <n v="0"/>
    <n v="0"/>
    <n v="0"/>
    <n v="0"/>
    <n v="0"/>
    <n v="0"/>
    <n v="0"/>
    <n v="0"/>
    <n v="0"/>
    <s v="-"/>
    <s v="-"/>
    <n v="0"/>
    <n v="26"/>
    <s v="5"/>
    <d v="2022-10-31T00:00:00"/>
    <d v="2022-12-27T00:00:00"/>
    <n v="24.5"/>
    <s v="5"/>
    <d v="2038-11-04T00:00:00"/>
    <s v="LIP - LIQUID INCOME PROGRAM"/>
    <n v="1500000"/>
    <m/>
    <d v="2022-10-13T00:00:00"/>
    <s v="NA"/>
    <s v="Formulaic Engineers PVt. Ltd."/>
    <s v="KHEWAT NO. 58//54 MIN, KHATONI NO. 59, VILLAGE BADLI, DISTRICT JHAJJAR, HARAYANA"/>
    <n v="269"/>
    <n v="32000"/>
    <n v="2137"/>
    <n v="700"/>
    <n v="10"/>
    <n v="50"/>
    <n v="10103900"/>
    <n v="10103900"/>
    <n v="9093510"/>
    <n v="8083120"/>
    <m/>
    <x v="47"/>
    <m/>
    <x v="0"/>
    <s v="JHAJJAR"/>
    <s v="HARYANA"/>
    <n v="124105"/>
    <n v="0"/>
    <s v="BUSINESS USE"/>
    <s v="RESIDENTIAL row HOUSE"/>
    <s v="RESIDENTIAL ROW HOUSE"/>
    <s v="ACH HSBC"/>
    <s v="NACH"/>
    <s v="PSL"/>
    <s v="UDYAM-HR-07-0007521"/>
    <s v="PSL : Micro Enterprises"/>
    <s v="90070975428496"/>
    <n v="200256575592"/>
    <n v="0"/>
    <n v="0"/>
    <n v="0"/>
    <n v="0"/>
    <n v="0"/>
    <n v="0"/>
    <n v="0"/>
    <n v="0"/>
    <n v="400067198305"/>
    <n v="0"/>
    <n v="0"/>
    <n v="0"/>
    <n v="0"/>
    <n v="0"/>
    <n v="0"/>
    <n v="0"/>
    <n v="0"/>
    <n v="200068226112"/>
    <n v="0"/>
    <n v="0"/>
    <n v="0"/>
    <n v="0"/>
    <n v="0"/>
    <n v="0"/>
    <n v="0"/>
    <n v="0"/>
  </r>
  <r>
    <n v="109"/>
    <d v="2024-12-01T00:00:00"/>
    <x v="101"/>
    <x v="102"/>
    <s v="APPROVED"/>
    <s v="Cersai Charge created"/>
    <d v="2022-07-31T00:00:00"/>
    <n v="29.466666666666701"/>
    <s v="5"/>
    <n v="3000000"/>
    <s v="5-50"/>
    <s v="F_4999090"/>
    <n v="2170739"/>
    <s v="5L"/>
    <n v="783"/>
    <s v="MORTGAGE"/>
    <n v="29"/>
    <s v="INDIVIDUAL"/>
    <n v="13.9"/>
    <s v="9.25"/>
    <n v="12.5"/>
    <n v="181"/>
    <s v="181"/>
    <s v="SHYAMBIR SINGH"/>
    <s v="SELFEMPLOYED"/>
    <s v="Yes"/>
    <s v="PROFESSIONAL SERVICES"/>
    <s v="FLOATING"/>
    <s v="N"/>
    <n v="805011628"/>
    <s v="HARYANA"/>
    <s v="TIER 1"/>
    <n v="100"/>
    <s v="13-175"/>
    <n v="129"/>
    <s v="INDIVIDUAL"/>
    <n v="3000000"/>
    <s v="Proxy-Fully Construc"/>
    <s v="SAM"/>
    <n v="18.390804599999999"/>
    <s v="65"/>
    <n v="0"/>
    <n v="36976"/>
    <d v="2022-08-04T00:00:00"/>
    <n v="180"/>
    <s v="2613_MICRO LAP_HYN_MANESAR"/>
    <s v="Current"/>
    <n v="0"/>
    <n v="0"/>
    <n v="0"/>
    <n v="0"/>
    <n v="0"/>
    <n v="0"/>
    <n v="0"/>
    <n v="0"/>
    <n v="0"/>
    <s v="-"/>
    <s v="-"/>
    <n v="0"/>
    <n v="29"/>
    <s v="5"/>
    <d v="2022-07-31T00:00:00"/>
    <d v="2022-07-31T00:00:00"/>
    <n v="29.466666666666701"/>
    <s v="5"/>
    <d v="2033-04-04T00:00:00"/>
    <s v="SELF-ASSESSMENT METHOD"/>
    <n v="1920000"/>
    <m/>
    <d v="2022-05-07T00:00:00"/>
    <s v="FULLERTON INDIA CREDIT CO. LTD / CP/MAY/2022/08/PRASHANT SINGH"/>
    <s v="Adroit Technical Service Pvt. Ltd."/>
    <s v="KHEWAT / KHATA NO. 116 /123/4, MU NO. 20 KILA NO. 5/2(6-18), WAKA SIWANA MOJA BASKUSLA, GURGAON"/>
    <n v="250"/>
    <n v="38250"/>
    <n v="4500"/>
    <n v="1500"/>
    <n v="4"/>
    <n v="56"/>
    <n v="16312500"/>
    <n v="16312500"/>
    <n v="14681250"/>
    <n v="13050000"/>
    <m/>
    <x v="48"/>
    <m/>
    <x v="0"/>
    <s v="GURGAON"/>
    <s v="HARYANA"/>
    <n v="122505"/>
    <n v="0"/>
    <s v="BUSINESS USE"/>
    <s v="RESIDENTIAL row HOUSE"/>
    <s v="RESIDENTIAL ROW HOUSE"/>
    <s v="ACH HSBC"/>
    <s v="NACH"/>
    <s v="PSL"/>
    <s v="UDYAM-HR-05-0044344"/>
    <s v="PSL : Micro Enterprises"/>
    <s v="50056098954115"/>
    <n v="200245807776"/>
    <n v="0"/>
    <n v="0"/>
    <n v="0"/>
    <n v="0"/>
    <n v="0"/>
    <n v="0"/>
    <n v="0"/>
    <n v="0"/>
    <n v="400064007689"/>
    <n v="0"/>
    <n v="0"/>
    <n v="0"/>
    <n v="0"/>
    <n v="0"/>
    <n v="0"/>
    <n v="0"/>
    <n v="0"/>
    <n v="200064854941"/>
    <n v="0"/>
    <n v="0"/>
    <n v="0"/>
    <n v="0"/>
    <n v="0"/>
    <n v="0"/>
    <n v="0"/>
    <n v="0"/>
  </r>
  <r>
    <n v="110"/>
    <d v="2024-12-01T00:00:00"/>
    <x v="102"/>
    <x v="103"/>
    <s v="APPROVED"/>
    <s v="Cersai Charge Created - NON BT"/>
    <d v="2024-07-05T00:00:00"/>
    <n v="5.9666666666666703"/>
    <s v="5"/>
    <n v="1626989"/>
    <s v="5-50"/>
    <s v="F_7363992"/>
    <n v="1592922"/>
    <s v="5L"/>
    <n v="763"/>
    <s v="MORTGAGE"/>
    <n v="6"/>
    <s v="INDIVIDUAL"/>
    <n v="13"/>
    <s v="9.25"/>
    <n v="13"/>
    <n v="121"/>
    <s v="181"/>
    <s v="KOMAL PRASAD SAHU"/>
    <s v="SELFEMPLOYED"/>
    <s v="Yes"/>
    <s v="TRANSPORT LOGISTICS"/>
    <s v="FLOATING"/>
    <s v="N"/>
    <n v="854804495170"/>
    <s v="CHHATTISGARH"/>
    <s v="TIER 2"/>
    <n v="115"/>
    <s v="13-175"/>
    <n v="121"/>
    <s v="INDIVIDUAL"/>
    <n v="1626989"/>
    <s v="Proxy-Fully Construc"/>
    <s v="BKP"/>
    <n v="43.806919800000003"/>
    <s v="65"/>
    <n v="0"/>
    <n v="24293"/>
    <d v="2024-07-04T00:00:00"/>
    <n v="120"/>
    <s v="2611_MICRO LAP_CG_RAI_SHANKARNGR"/>
    <s v="Current"/>
    <n v="0"/>
    <n v="0"/>
    <n v="0"/>
    <n v="0"/>
    <n v="0"/>
    <n v="0"/>
    <n v="0"/>
    <n v="0"/>
    <n v="0"/>
    <s v="-"/>
    <s v="-"/>
    <n v="0"/>
    <n v="6"/>
    <s v="5"/>
    <d v="2024-06-28T00:00:00"/>
    <d v="2024-06-28T00:00:00"/>
    <n v="6.2"/>
    <s v="5"/>
    <d v="2034-07-04T00:00:00"/>
    <s v="BKP - BANKING PRODUCT"/>
    <n v="0"/>
    <n v="1"/>
    <d v="2024-06-15T00:00:00"/>
    <n v="7363992"/>
    <s v="AR. POOJA POPTANI"/>
    <s v="PART OF KH. NO. 287/935, PH NO 101/29, WAKE MAUJA BIRGAON, DURGA NAGAR, SUBHASH CHANDRA BOSS WARD NO 35, R.N.M. DHARSIWA 1, TAH &amp; DIST RAIPUR"/>
    <n v="1260"/>
    <n v="1500"/>
    <n v="1140"/>
    <n v="1600"/>
    <n v="3"/>
    <n v="57"/>
    <n v="3714000"/>
    <n v="3714000"/>
    <n v="3342600"/>
    <n v="2971200"/>
    <m/>
    <x v="0"/>
    <n v="0.43806919763058699"/>
    <x v="0"/>
    <s v="RAIPUR"/>
    <s v="CHHATTISGARH"/>
    <n v="493225"/>
    <n v="0"/>
    <s v="ULAP - GENERAL BUSINESS PURPOSE"/>
    <s v="RESIDENTIAL row HOUSE"/>
    <s v="RESIDENTIAL ROW HOUSE"/>
    <s v="HDFC ENACH"/>
    <s v="NACH"/>
    <s v="PSL"/>
    <s v="UDYAM-CG-14-0031356"/>
    <s v="PSL : Micro Enterprises"/>
    <s v="20094681978572"/>
    <n v="200312687154"/>
    <n v="0"/>
    <n v="0"/>
    <n v="0"/>
    <n v="0"/>
    <n v="0"/>
    <n v="0"/>
    <n v="0"/>
    <n v="0"/>
    <n v="400081607716"/>
    <n v="0"/>
    <n v="0"/>
    <n v="0"/>
    <n v="0"/>
    <n v="0"/>
    <n v="0"/>
    <n v="0"/>
    <n v="0"/>
    <n v="200083376451"/>
    <n v="0"/>
    <n v="0"/>
    <n v="0"/>
    <n v="0"/>
    <n v="0"/>
    <n v="0"/>
    <n v="0"/>
    <n v="0"/>
  </r>
  <r>
    <n v="111"/>
    <d v="2024-12-01T00:00:00"/>
    <x v="103"/>
    <x v="104"/>
    <s v="APPROVED"/>
    <s v="Cersai Charge Created - BT"/>
    <d v="2024-05-09T00:00:00"/>
    <n v="7.8666666666666698"/>
    <s v="5"/>
    <n v="4995924"/>
    <s v="5-50"/>
    <s v="F_7044414"/>
    <n v="4943240"/>
    <s v="5L"/>
    <n v="738"/>
    <s v="MORTGAGE"/>
    <n v="9"/>
    <s v="INDIVIDUAL"/>
    <n v="13.65"/>
    <s v="9.25"/>
    <n v="13.5"/>
    <n v="180"/>
    <s v="181"/>
    <s v="HIMESH AGRAWAL"/>
    <s v="SELFEMPLOYED"/>
    <s v="Yes"/>
    <s v="MACHINE TOOLS"/>
    <s v="FLOATING"/>
    <s v="N"/>
    <n v="854803893212"/>
    <s v="CHHATTISGARH"/>
    <s v="TIER 2"/>
    <n v="174"/>
    <s v="13-175"/>
    <n v="183"/>
    <s v="INDIVIDUAL"/>
    <n v="4995924"/>
    <s v="Proxy-Fully Construc"/>
    <s v="BKP"/>
    <n v="61.450479700000002"/>
    <s v="65"/>
    <n v="0"/>
    <n v="65363"/>
    <d v="2024-04-04T00:00:00"/>
    <n v="180"/>
    <s v="2611_MICRO LAP_CG_RAI_SHANKARNGR"/>
    <s v="Current"/>
    <n v="0"/>
    <n v="0"/>
    <n v="0"/>
    <n v="0"/>
    <n v="0"/>
    <n v="0"/>
    <n v="0"/>
    <n v="0"/>
    <n v="0"/>
    <s v="-"/>
    <s v="-"/>
    <n v="0"/>
    <n v="9"/>
    <s v="5"/>
    <d v="2024-03-30T00:00:00"/>
    <d v="2024-05-06T00:00:00"/>
    <n v="7.9666666666666703"/>
    <s v="5"/>
    <d v="2039-06-04T00:00:00"/>
    <s v="BKP - BANKING PRODUCT"/>
    <n v="0"/>
    <n v="1"/>
    <d v="2024-02-22T00:00:00"/>
    <n v="6924007"/>
    <s v="Naresh Chand Tikariha"/>
    <s v="Sheet No. 10, Part of Plot No. 14, Part of Kh. No. 336/14, PH. No. 106A/46/62, Kumkum Bhawan, Shop 05, Nehrpara, Raipur Khas, Raipur C. G. "/>
    <n v="484"/>
    <n v="15000"/>
    <n v="580"/>
    <n v="1500"/>
    <n v="7"/>
    <n v="53"/>
    <n v="8130000"/>
    <n v="8130000"/>
    <n v="7317000"/>
    <n v="6504000"/>
    <s v="23100 per Sq. Mt."/>
    <x v="49"/>
    <m/>
    <x v="0"/>
    <s v="RAIPUR"/>
    <s v="CHHATTISGARH"/>
    <n v="492001"/>
    <n v="0"/>
    <s v="ULAP - BALANCE TRANSFER FOR BUSINESS PURPOSE"/>
    <s v="COMMERCIAL SHOP"/>
    <s v="COMMERCIAL SHOP"/>
    <s v="HDFC ENACH"/>
    <s v="NACH"/>
    <s v="PSL"/>
    <s v="UDYAM-CG-14-0033351"/>
    <s v="PSL : Micro Enterprise"/>
    <s v="40091689735062"/>
    <n v="200306217846"/>
    <n v="0"/>
    <n v="0"/>
    <n v="0"/>
    <n v="0"/>
    <n v="0"/>
    <n v="0"/>
    <n v="0"/>
    <n v="0"/>
    <n v="400079851885"/>
    <n v="0"/>
    <n v="0"/>
    <n v="0"/>
    <n v="0"/>
    <n v="0"/>
    <n v="0"/>
    <n v="0"/>
    <n v="0"/>
    <n v="200081569052"/>
    <n v="0"/>
    <n v="0"/>
    <n v="0"/>
    <n v="0"/>
    <n v="0"/>
    <n v="0"/>
    <n v="0"/>
    <n v="0"/>
  </r>
  <r>
    <n v="112"/>
    <d v="2024-12-01T00:00:00"/>
    <x v="104"/>
    <x v="105"/>
    <s v="APPROVED"/>
    <s v="Cersai Charge Created - BT"/>
    <d v="2024-04-08T00:00:00"/>
    <n v="8.9"/>
    <s v="5"/>
    <n v="4673336"/>
    <s v="5-50"/>
    <s v="F_6880088"/>
    <n v="4283465"/>
    <s v="5L"/>
    <n v="716"/>
    <s v="MORTGAGE"/>
    <n v="10"/>
    <s v="INDIVIDUAL"/>
    <n v="13.5"/>
    <s v="9.25"/>
    <n v="13.5"/>
    <n v="180"/>
    <s v="181"/>
    <s v="KHILAWAN PRASAD SHARMA"/>
    <s v="SELFEMPLOYED"/>
    <s v="Yes"/>
    <s v="TRANSPORT LOGISTICS"/>
    <s v="FLOATING"/>
    <s v="N"/>
    <n v="854803571202"/>
    <s v="CHHATTISGARH"/>
    <s v="TIER 2"/>
    <n v="142"/>
    <s v="13-175"/>
    <n v="152"/>
    <s v="INDIVIDUAL"/>
    <n v="4673336"/>
    <s v="Proxy-Fully Construc"/>
    <s v="RNP"/>
    <n v="64.194175799999996"/>
    <s v="65"/>
    <n v="0"/>
    <n v="60675"/>
    <d v="2024-03-04T00:00:00"/>
    <n v="180"/>
    <s v="2611_MICRO LAP_CG_RAI_SHANKARNGR"/>
    <s v="Current"/>
    <n v="0"/>
    <n v="0"/>
    <n v="0"/>
    <n v="0"/>
    <n v="0"/>
    <n v="0"/>
    <n v="0"/>
    <n v="0"/>
    <n v="0"/>
    <s v="-"/>
    <s v="-"/>
    <n v="0"/>
    <n v="10"/>
    <s v="5"/>
    <d v="2024-02-28T00:00:00"/>
    <d v="2024-03-28T00:00:00"/>
    <n v="9.2666666666666693"/>
    <s v="5"/>
    <d v="2036-10-04T00:00:00"/>
    <s v="RNP - RETAIL NORMAL PRODUCT"/>
    <n v="0"/>
    <n v="1"/>
    <d v="2024-01-25T00:00:00"/>
    <n v="6880088"/>
    <s v="ar. Pooja Oiotani"/>
    <s v="Plot No. 26 &amp; 32, Part of Kh. No. 750/6, PH. NO. 06, Wake Village Macheva, R.N.M. Mahasamund, Tah. &amp; Dist. Mahasamund (CG)"/>
    <n v="3200"/>
    <n v="1900"/>
    <n v="1200"/>
    <n v="1000"/>
    <n v="12"/>
    <n v="48"/>
    <n v="7280000"/>
    <n v="7280000"/>
    <n v="6552000"/>
    <n v="5824000"/>
    <s v="241 per Sq. M."/>
    <x v="50"/>
    <n v="0.64194175824175825"/>
    <x v="0"/>
    <s v="MAHASAMUND"/>
    <s v="CHHATTISGARH"/>
    <n v="493445"/>
    <n v="0"/>
    <s v="ULAP - BALANCE TRANSFER FOR BUSINESS PURPOSE"/>
    <s v="RESIDENTIAL row HOUSE"/>
    <s v="RESIDENTIAL ROW HOUSE"/>
    <s v="ACH HSBC"/>
    <s v="NACH"/>
    <s v="PSL"/>
    <s v="UDYAM-CG-14-0009376"/>
    <s v="PSL : Small Enterprise"/>
    <s v="40014111218227"/>
    <n v="200303498882"/>
    <n v="0"/>
    <n v="0"/>
    <n v="0"/>
    <n v="0"/>
    <n v="0"/>
    <n v="0"/>
    <n v="0"/>
    <n v="0"/>
    <n v="400079204782"/>
    <n v="0"/>
    <n v="0"/>
    <n v="0"/>
    <n v="0"/>
    <n v="0"/>
    <n v="0"/>
    <n v="0"/>
    <n v="0"/>
    <n v="200080895877"/>
    <n v="0"/>
    <n v="0"/>
    <n v="0"/>
    <n v="0"/>
    <n v="0"/>
    <n v="0"/>
    <n v="0"/>
    <n v="0"/>
  </r>
  <r>
    <n v="113"/>
    <d v="2024-12-01T00:00:00"/>
    <x v="105"/>
    <x v="106"/>
    <s v="APPROVED"/>
    <s v="Cersai Charge Created - NON BT"/>
    <d v="2023-06-16T00:00:00"/>
    <n v="18.8"/>
    <s v="5"/>
    <n v="1029964"/>
    <s v="5-50"/>
    <s v="F_5957733"/>
    <n v="995695"/>
    <s v="5L"/>
    <n v="738"/>
    <s v="MORTGAGE"/>
    <n v="19"/>
    <s v="INDIVIDUAL"/>
    <n v="13.4"/>
    <s v="9.25"/>
    <n v="13"/>
    <n v="181"/>
    <s v="181"/>
    <s v="NARENDRA KUMAR SAHU"/>
    <s v="SELFEMPLOYED"/>
    <s v="Yes"/>
    <s v="RURAL SHOP"/>
    <s v="FLOATING"/>
    <s v="N"/>
    <n v="808272228"/>
    <s v="CHHATTISGARH"/>
    <s v="TIER 2"/>
    <n v="173"/>
    <s v="13-175"/>
    <n v="192"/>
    <s v="INDIVIDUAL"/>
    <n v="1029964"/>
    <s v="Proxy-Fully Construc"/>
    <s v="RNP"/>
    <n v="53.565841499999998"/>
    <s v="65"/>
    <n v="0"/>
    <n v="13032"/>
    <d v="2023-06-04T00:00:00"/>
    <n v="180"/>
    <s v="2611_MICRO LAP_CG_RAI_SHANKARNGR"/>
    <s v="Current"/>
    <n v="0"/>
    <n v="0"/>
    <n v="0"/>
    <n v="0"/>
    <n v="0"/>
    <n v="0"/>
    <n v="0"/>
    <n v="0"/>
    <n v="0"/>
    <s v="-"/>
    <s v="-"/>
    <n v="0"/>
    <n v="19"/>
    <s v="5"/>
    <d v="2023-05-31T00:00:00"/>
    <d v="2023-05-31T00:00:00"/>
    <n v="19.3333333333333"/>
    <s v="5"/>
    <d v="2039-05-04T00:00:00"/>
    <s v="RNP - RETAIL NORMAL PRODUCT"/>
    <n v="465000"/>
    <m/>
    <d v="2023-05-24T00:00:00"/>
    <m/>
    <s v="AR. RHIDUL SHARMA"/>
    <s v="MOUJA URKURA, SHAKTI PARA, KATA NO. - 544, (PART 02), KH NO. 276/52, PH NO. 108/40, R N M RAIPUR - 01, WARD NO. 16, MAA SHEETLA WARD, TEHSIL &amp; DIST RAIPUR"/>
    <n v="1012"/>
    <n v="900"/>
    <n v="2024"/>
    <n v="875"/>
    <n v="2"/>
    <n v="68"/>
    <n v="2681800"/>
    <n v="1922800"/>
    <n v="2413620"/>
    <n v="2145440"/>
    <s v="3550 / SQ. M."/>
    <x v="0"/>
    <n v="0.38405697665746885"/>
    <x v="0"/>
    <s v="RAIPUR"/>
    <s v="CHHATTISGARH"/>
    <n v="492003"/>
    <n v="0"/>
    <s v="BUSINESS USE"/>
    <s v="RESIDENTIAL row HOUSE"/>
    <s v="RESIDENTIAL ROW HOUSE"/>
    <s v="ACH HSBC"/>
    <s v="NACH"/>
    <s v="PSL"/>
    <s v="UDYAM-CG-14-0048565"/>
    <s v="PSL : Micro Enterprises"/>
    <s v="20014245392508"/>
    <n v="200271641944"/>
    <n v="0"/>
    <n v="0"/>
    <n v="0"/>
    <n v="0"/>
    <n v="0"/>
    <n v="0"/>
    <n v="0"/>
    <n v="0"/>
    <n v="400071384934"/>
    <n v="0"/>
    <n v="0"/>
    <n v="0"/>
    <n v="0"/>
    <n v="0"/>
    <n v="0"/>
    <n v="0"/>
    <n v="0"/>
    <n v="200072684125"/>
    <n v="0"/>
    <n v="0"/>
    <n v="0"/>
    <n v="0"/>
    <n v="0"/>
    <n v="0"/>
    <n v="0"/>
    <n v="0"/>
  </r>
  <r>
    <n v="114"/>
    <d v="2024-12-01T00:00:00"/>
    <x v="106"/>
    <x v="107"/>
    <s v="APPROVED"/>
    <s v="Cersai Charge created"/>
    <d v="2023-01-20T00:00:00"/>
    <n v="23.7"/>
    <s v="5"/>
    <n v="2709900"/>
    <s v="5-50"/>
    <s v="F_5680805"/>
    <n v="2595358"/>
    <s v="5L"/>
    <n v="721"/>
    <s v="MORTGAGE"/>
    <n v="23"/>
    <s v="INDIVIDUAL"/>
    <n v="13.4"/>
    <s v="9.25"/>
    <n v="13"/>
    <n v="181"/>
    <s v="181"/>
    <s v="HEMLAL SAHU"/>
    <s v="SELFEMPLOYED"/>
    <s v="Yes"/>
    <s v="RURAL SHOP"/>
    <s v="FLOATING"/>
    <s v="N"/>
    <n v="807105565"/>
    <s v="CHHATTISGARH"/>
    <s v="TIER 2"/>
    <n v="169"/>
    <s v="13-175"/>
    <n v="192"/>
    <s v="INDIVIDUAL"/>
    <n v="2709900"/>
    <s v="Proxy-Fully Construc"/>
    <s v="RNP"/>
    <n v="53.928358199999998"/>
    <s v="65"/>
    <n v="0"/>
    <n v="34287"/>
    <d v="2023-02-04T00:00:00"/>
    <n v="180"/>
    <s v="2611_MICRO LAP_CG_RAI_SHANKARNGR"/>
    <s v="Current"/>
    <n v="0"/>
    <n v="0"/>
    <n v="0"/>
    <n v="0"/>
    <n v="0"/>
    <n v="0"/>
    <n v="0"/>
    <n v="0"/>
    <n v="0"/>
    <s v="-"/>
    <s v="-"/>
    <n v="0"/>
    <n v="23"/>
    <s v="5"/>
    <d v="2023-01-20T00:00:00"/>
    <d v="2023-01-20T00:00:00"/>
    <n v="23.7"/>
    <s v="5"/>
    <d v="2039-01-04T00:00:00"/>
    <s v="RNP - RETAIL NORMAL PRODUCT"/>
    <n v="0"/>
    <m/>
    <d v="2022-12-23T00:00:00"/>
    <n v="5611415"/>
    <s v="AR. POOJA POPTANI"/>
    <s v="KH. NO. 198/3, PH. NO. 46, WAKE GRAM BAGDEHI PARA, GOBRA NAWAPARA, RISHALI WARD NO. 61, MAITRI KUNJ, TAH GOBRA NAWAPARA, DIST RAIPUR"/>
    <n v="750"/>
    <n v="4000"/>
    <n v="1350"/>
    <n v="1500"/>
    <n v="3"/>
    <n v="57"/>
    <n v="5025000"/>
    <n v="5025000"/>
    <n v="4522500"/>
    <n v="4020000"/>
    <s v="1054 / SQ. M."/>
    <x v="51"/>
    <m/>
    <x v="0"/>
    <s v="ABHANPUR"/>
    <s v="CHHATTISGARH"/>
    <n v="493661"/>
    <n v="0"/>
    <s v="BUSINESS USE"/>
    <s v="RESIDENTIAL row HOUSE"/>
    <s v="RESIDENTIAL ROW HOUSE"/>
    <s v="HDFC ENACH"/>
    <s v="NACH"/>
    <s v="PSL"/>
    <s v="UDYAM-CG-14-0029972"/>
    <s v="PSL : Micro Enterprises"/>
    <s v="20026583303622"/>
    <n v="200258591410"/>
    <n v="0"/>
    <n v="0"/>
    <n v="0"/>
    <n v="0"/>
    <n v="0"/>
    <n v="0"/>
    <n v="0"/>
    <n v="0"/>
    <n v="400067778357"/>
    <n v="0"/>
    <n v="0"/>
    <n v="0"/>
    <n v="0"/>
    <n v="0"/>
    <n v="0"/>
    <n v="0"/>
    <n v="0"/>
    <n v="200068846442"/>
    <n v="0"/>
    <n v="0"/>
    <n v="0"/>
    <n v="0"/>
    <n v="0"/>
    <n v="0"/>
    <n v="0"/>
    <n v="0"/>
  </r>
  <r>
    <n v="115"/>
    <d v="2024-12-01T00:00:00"/>
    <x v="107"/>
    <x v="108"/>
    <s v="APPROVED"/>
    <s v="Cersai Charge Created - NON BT"/>
    <d v="2024-07-05T00:00:00"/>
    <n v="5.9666666666666703"/>
    <s v="5"/>
    <n v="3607492"/>
    <s v="5-50"/>
    <s v="F_7422180"/>
    <n v="3531958"/>
    <s v="5L"/>
    <n v="776"/>
    <s v="MORTGAGE"/>
    <n v="6"/>
    <s v="CORPORATE"/>
    <n v="13"/>
    <s v="9.25"/>
    <n v="13"/>
    <n v="121"/>
    <s v="181"/>
    <s v="SRINIVAAS AGENCIIES"/>
    <s v="SELFEMPLOYED"/>
    <s v="Yes"/>
    <s v="CONSUMER ELECTRONICS"/>
    <s v="FLOATING"/>
    <s v="N"/>
    <n v="12938517"/>
    <s v="ANDHRA PRADESH"/>
    <s v="TIER 4"/>
    <n v="115"/>
    <s v="13-175"/>
    <n v="121"/>
    <s v="PROPRIETORSHIP"/>
    <n v="3607492"/>
    <s v="Proxy-Fully Construc"/>
    <s v="SAM"/>
    <n v="46.160240000000002"/>
    <s v="65"/>
    <n v="0"/>
    <n v="53864"/>
    <d v="2024-07-04T00:00:00"/>
    <n v="120"/>
    <s v="2610_MICRO LAP_AP_ANANTAPUR"/>
    <s v="Current"/>
    <n v="0"/>
    <n v="0"/>
    <n v="0"/>
    <n v="0"/>
    <n v="0"/>
    <n v="0"/>
    <n v="0"/>
    <n v="0"/>
    <n v="0"/>
    <s v="-"/>
    <s v="-"/>
    <n v="0"/>
    <n v="6"/>
    <s v="5"/>
    <d v="2024-06-29T00:00:00"/>
    <d v="2024-06-29T00:00:00"/>
    <n v="6.1666666666666696"/>
    <s v="5"/>
    <d v="2034-07-04T00:00:00"/>
    <s v="SELF-ASSESSMENT METHOD"/>
    <n v="0"/>
    <m/>
    <d v="2024-06-08T00:00:00"/>
    <m/>
    <s v="HEM ASSOCIATES"/>
    <s v="PRESENT DOOR NO. 4 - 107, OLD DOOR NO. 33A, DOOR NO. 67, T SY. NO. 2189, BLOCK NO. 28, OLD WARD NO. 3, NEW WARD NO. 4, OLD ASST NO. 243, NEW ASST NO. 1061, GEORGEPET ANANTPUR MUNICIPALITY, ANANTPUR TOW ANANATPUR DISTRICT ANDHRA PRADESH"/>
    <n v="121.67"/>
    <n v="45000"/>
    <n v="1800"/>
    <n v="1300"/>
    <n v="18"/>
    <n v="42"/>
    <n v="7815150"/>
    <n v="7815150"/>
    <n v="7033635"/>
    <n v="6252120"/>
    <m/>
    <x v="52"/>
    <m/>
    <x v="0"/>
    <s v="ANANTAPUR"/>
    <s v="ANDHRA PRADESH"/>
    <n v="515004"/>
    <n v="0"/>
    <s v="ULAP - GENERAL BUSINESS PURPOSE"/>
    <s v="SELF-OCCUPIED RESIDENTIAL PROPERTY- WITHIN CITY LIMIT"/>
    <s v="SELF-OCCUPIED RESIDENTIAL PROPERTY- WITHIN CITY LIMIT"/>
    <s v="HDFC ENACH"/>
    <s v="NACH"/>
    <s v="PSL"/>
    <s v="UDYAM-AP-01-0020890"/>
    <s v="PSL : Micro Enterprises"/>
    <s v="90023308087631"/>
    <n v="200312715757"/>
    <n v="0"/>
    <n v="0"/>
    <n v="0"/>
    <n v="0"/>
    <n v="0"/>
    <n v="0"/>
    <n v="0"/>
    <n v="0"/>
    <n v="400081620178"/>
    <n v="0"/>
    <n v="0"/>
    <n v="0"/>
    <n v="0"/>
    <n v="0"/>
    <n v="0"/>
    <n v="0"/>
    <n v="0"/>
    <n v="200083389243"/>
    <n v="0"/>
    <n v="0"/>
    <n v="0"/>
    <n v="0"/>
    <n v="0"/>
    <n v="0"/>
    <n v="0"/>
    <n v="0"/>
  </r>
  <r>
    <n v="116"/>
    <d v="2024-12-01T00:00:00"/>
    <x v="108"/>
    <x v="109"/>
    <s v="APPROVED"/>
    <s v="Cersai Charge Created - NON BT"/>
    <d v="2024-07-01T00:00:00"/>
    <n v="6.1"/>
    <s v="5"/>
    <n v="4045973"/>
    <s v="5-50"/>
    <s v="F_7406121"/>
    <n v="3963678"/>
    <s v="5L"/>
    <n v="790"/>
    <s v="MORTGAGE"/>
    <n v="6"/>
    <s v="CORPORATE"/>
    <n v="13.5"/>
    <s v="9.25"/>
    <n v="13.5"/>
    <n v="121"/>
    <s v="181"/>
    <s v="SRI MARUTHI GRUHA NIRMANA SUPPLIERS"/>
    <s v="SELFEMPLOYED"/>
    <s v="Yes"/>
    <s v="CONSTRUCTION"/>
    <s v="FLOATING"/>
    <s v="N"/>
    <n v="854804477688"/>
    <s v="ANDHRA PRADESH"/>
    <s v="TIER 4"/>
    <n v="115"/>
    <s v="13-175"/>
    <n v="121"/>
    <s v="PROPRIETORSHIP"/>
    <n v="4045973"/>
    <s v="Proxy-Fully Construc"/>
    <s v="SAM"/>
    <n v="39.664068800000003"/>
    <s v="65"/>
    <n v="0"/>
    <n v="61610"/>
    <d v="2024-07-04T00:00:00"/>
    <n v="120"/>
    <s v="2610_MICRO LAP_AP_ANANTAPUR"/>
    <s v="Current"/>
    <n v="0"/>
    <n v="0"/>
    <n v="0"/>
    <n v="0"/>
    <n v="0"/>
    <n v="0"/>
    <n v="0"/>
    <n v="0"/>
    <n v="0"/>
    <s v="-"/>
    <s v="-"/>
    <n v="0"/>
    <n v="6"/>
    <s v="5"/>
    <d v="2024-06-25T00:00:00"/>
    <d v="2024-06-25T00:00:00"/>
    <n v="6.3"/>
    <s v="5"/>
    <d v="2034-07-04T00:00:00"/>
    <s v="SELF-ASSESSMENT METHOD"/>
    <n v="0"/>
    <m/>
    <d v="2024-06-15T00:00:00"/>
    <m/>
    <s v="HEM ASSOCIATES"/>
    <s v="NEAREST DOOR NO. 3/1085, SY. NO. 735-A, 735-B, PLOT NO. 18, WARS NO. 3, YELLANURU ROAD, TAILORS COLONY RESIDENTIAL AREA, TADIPATHRI VILLAGE TADIPARTHI TOWN, ANANTPUR, DISTRICT ANDRA PRADESH"/>
    <n v="240"/>
    <n v="42000"/>
    <n v="1206"/>
    <n v="100"/>
    <n v="1"/>
    <n v="39"/>
    <n v="10200600"/>
    <n v="10200600"/>
    <n v="9180540"/>
    <n v="8160480"/>
    <s v="20000/ SQ. YARD"/>
    <x v="53"/>
    <m/>
    <x v="0"/>
    <s v="ANANTAPUR"/>
    <s v="ANDHRA PRADESH"/>
    <n v="515411"/>
    <n v="0"/>
    <s v="ULAP - GENERAL BUSINESS PURPOSE"/>
    <s v="COMMERCIAL SHOP"/>
    <s v="COMMERCIAL SHOP"/>
    <s v="HDFC ENACH"/>
    <s v="NACH"/>
    <s v="PSL"/>
    <s v="UDYAM-AP-01-0055536"/>
    <s v="PSL : Micro Enterprises"/>
    <s v="70023627004315"/>
    <n v="200312147535"/>
    <n v="0"/>
    <n v="0"/>
    <n v="0"/>
    <n v="0"/>
    <n v="0"/>
    <n v="0"/>
    <n v="0"/>
    <n v="0"/>
    <n v="400081454541"/>
    <n v="0"/>
    <n v="0"/>
    <n v="0"/>
    <n v="0"/>
    <n v="0"/>
    <n v="0"/>
    <n v="0"/>
    <n v="0"/>
    <n v="200083218130"/>
    <n v="0"/>
    <n v="0"/>
    <n v="0"/>
    <n v="0"/>
    <n v="0"/>
    <n v="0"/>
    <n v="0"/>
    <n v="0"/>
  </r>
  <r>
    <n v="117"/>
    <d v="2024-12-01T00:00:00"/>
    <x v="109"/>
    <x v="110"/>
    <s v="APPROVED"/>
    <s v="Cersai Charge Created - NON BT"/>
    <d v="2024-03-06T00:00:00"/>
    <n v="10"/>
    <s v="5"/>
    <n v="7500000"/>
    <s v="5-50"/>
    <s v="F_6928619"/>
    <n v="7352786"/>
    <s v="5L"/>
    <n v="732"/>
    <s v="MORTGAGE"/>
    <n v="10"/>
    <s v="INDIVIDUAL"/>
    <n v="11.5"/>
    <s v="9.25"/>
    <n v="11.5"/>
    <n v="181"/>
    <s v="181"/>
    <s v="NATWAR LAL"/>
    <s v="SELFEMPLOYED"/>
    <s v="Yes"/>
    <s v="TEXTILES"/>
    <s v="FLOATING"/>
    <s v="N"/>
    <n v="854803651284"/>
    <s v="RAJASTHAN"/>
    <s v="TIER 4"/>
    <n v="171"/>
    <s v="13-175"/>
    <n v="181"/>
    <s v="PROPRIETORSHIP"/>
    <n v="7500000"/>
    <s v="Proxy-Fully Construc"/>
    <s v="LIP"/>
    <n v="53.086070200000002"/>
    <s v="65"/>
    <n v="0"/>
    <n v="87615"/>
    <d v="2024-03-04T00:00:00"/>
    <n v="180"/>
    <s v="2597_MASS LAP_RETAIL_RAJ_SIKAR"/>
    <s v="Current"/>
    <n v="0"/>
    <n v="0"/>
    <n v="0"/>
    <n v="0"/>
    <n v="0"/>
    <n v="0"/>
    <n v="0"/>
    <n v="0"/>
    <n v="0"/>
    <s v="-"/>
    <s v="-"/>
    <n v="0"/>
    <n v="10"/>
    <s v="5"/>
    <d v="2024-02-29T00:00:00"/>
    <d v="2024-02-29T00:00:00"/>
    <n v="10.199999999999999"/>
    <s v="5"/>
    <d v="2039-03-04T00:00:00"/>
    <s v="LIP - LIQUID INCOME PROGRAM"/>
    <n v="1599996"/>
    <n v="2"/>
    <d v="2024-02-27T00:00:00"/>
    <n v="6928619"/>
    <s v="Formulaic Engineers PVt. Ltd."/>
    <s v="KHASRA NO. 872, VILLAGE - DANTA, THE - DANTRAMGARH, DISTT - SIKAR, RAJASTHAN"/>
    <n v="200"/>
    <n v="32500"/>
    <n v="400"/>
    <n v="1000"/>
    <n v="4"/>
    <n v="46"/>
    <n v="6900000"/>
    <n v="6900000"/>
    <n v="6210000"/>
    <n v="5520000"/>
    <m/>
    <x v="51"/>
    <m/>
    <x v="0"/>
    <s v="SIKAR"/>
    <s v="RAJASTHAN"/>
    <n v="332702"/>
    <n v="0"/>
    <s v="BUSINESS USE"/>
    <s v="COMMERCIAL SHOP"/>
    <s v="SELF-OCCUPIED COMMERCIAL PROPERTY- WITHIN CITY LIMIT"/>
    <s v="HDFC ENACH"/>
    <s v="NACH"/>
    <s v="PSL"/>
    <s v="UDYAM-RJ-30-0032206"/>
    <s v="PSL : Micro Enterprise"/>
    <s v="50014173450358"/>
    <n v="200299501344"/>
    <n v="200299501434"/>
    <n v="0"/>
    <n v="0"/>
    <n v="0"/>
    <n v="0"/>
    <n v="0"/>
    <n v="0"/>
    <n v="0"/>
    <n v="400078253919"/>
    <n v="400078253944"/>
    <n v="0"/>
    <n v="0"/>
    <n v="0"/>
    <n v="0"/>
    <n v="0"/>
    <n v="0"/>
    <n v="0"/>
    <n v="200079905200"/>
    <n v="200079905225"/>
    <n v="0"/>
    <n v="0"/>
    <n v="0"/>
    <n v="0"/>
    <n v="0"/>
    <n v="0"/>
    <n v="0"/>
  </r>
  <r>
    <n v="118"/>
    <d v="2024-12-01T00:00:00"/>
    <x v="110"/>
    <x v="111"/>
    <s v="APPROVED"/>
    <s v="Cersai Charge Created - NON BT"/>
    <d v="2024-01-31T00:00:00"/>
    <n v="11.1666666666667"/>
    <s v="5"/>
    <n v="11917908"/>
    <s v="5-50"/>
    <s v="F_6802818"/>
    <n v="11644711"/>
    <s v="5L"/>
    <n v="771"/>
    <s v="MORTGAGE"/>
    <n v="11"/>
    <s v="INDIVIDUAL"/>
    <n v="11"/>
    <s v="9.25"/>
    <n v="11"/>
    <n v="181"/>
    <s v="181"/>
    <s v="JITENDRA KUMAR"/>
    <s v="SELFEMPLOYED"/>
    <s v="Yes"/>
    <s v="CONSTRUCTION"/>
    <s v="FLOATING"/>
    <s v="N"/>
    <n v="854803407848"/>
    <s v="RAJASTHAN"/>
    <s v="TIER 4"/>
    <n v="170"/>
    <s v="13-175"/>
    <n v="181"/>
    <s v="INDIVIDUAL"/>
    <n v="11917908"/>
    <s v="Proxy-Fully Construc"/>
    <s v="BKP"/>
    <n v="28.717712200000001"/>
    <s v="65"/>
    <n v="0"/>
    <n v="135459"/>
    <d v="2024-02-04T00:00:00"/>
    <n v="180"/>
    <s v="2597_LAP RETAIL_RETAIL_RAJ_SIKAR"/>
    <s v="Current"/>
    <n v="0"/>
    <n v="0"/>
    <n v="0"/>
    <n v="0"/>
    <n v="0"/>
    <n v="0"/>
    <n v="0"/>
    <n v="0"/>
    <n v="0"/>
    <s v="-"/>
    <s v="-"/>
    <n v="0"/>
    <n v="11"/>
    <s v="5"/>
    <d v="2024-01-25T00:00:00"/>
    <d v="2024-01-25T00:00:00"/>
    <n v="11.366666666666699"/>
    <s v="5"/>
    <d v="2039-02-04T00:00:00"/>
    <s v="BKP - BANKING PRODUCT"/>
    <n v="1008000"/>
    <n v="2"/>
    <d v="2024-01-15T00:00:00"/>
    <n v="6802818"/>
    <s v="Formulaic Engineers PVt. Ltd."/>
    <s v="PLOT NO. 744 - C, PATTA NO. 684 - A, KHASRA NO. 744, VILLAGE - GOKULPURA, SIKAR JAIPUR ROAD, TEHSIL &amp; DISTRICT SIKAR"/>
    <n v="5061"/>
    <n v="7800"/>
    <n v="5061"/>
    <n v="400"/>
    <n v="30"/>
    <n v="10"/>
    <n v="41500200"/>
    <n v="41500200"/>
    <n v="37350180"/>
    <n v="33200160"/>
    <m/>
    <x v="51"/>
    <m/>
    <x v="0"/>
    <s v="SIKAR"/>
    <s v="RAJASTHAN"/>
    <n v="332001"/>
    <n v="0"/>
    <s v="BUSINESS USE"/>
    <s v="SELF-OCCUPIED COMMERCIAL PROPERTY- WITHIN CITY LIMIT"/>
    <s v="SELF-OCCUPIED COMMERCIAL PROPERTY- WITHIN CITY LIMIT"/>
    <s v="HDFC ENACH"/>
    <s v="NACH"/>
    <s v="PSL"/>
    <s v="UDYAM-rj-30-0057468"/>
    <s v="PSL : Micro Enterprises"/>
    <s v="50035152288550"/>
    <n v="200295187811"/>
    <n v="0"/>
    <n v="0"/>
    <n v="0"/>
    <n v="0"/>
    <n v="0"/>
    <n v="0"/>
    <n v="0"/>
    <n v="0"/>
    <n v="400077101621"/>
    <n v="0"/>
    <n v="0"/>
    <n v="0"/>
    <n v="0"/>
    <n v="0"/>
    <n v="0"/>
    <n v="0"/>
    <n v="0"/>
    <n v="200078703316"/>
    <n v="0"/>
    <n v="0"/>
    <n v="0"/>
    <n v="0"/>
    <n v="0"/>
    <n v="0"/>
    <n v="0"/>
    <n v="0"/>
  </r>
  <r>
    <n v="119"/>
    <d v="2024-12-01T00:00:00"/>
    <x v="111"/>
    <x v="112"/>
    <s v="APPROVED"/>
    <s v="Cersai Charge created"/>
    <d v="2022-08-28T00:00:00"/>
    <n v="28.533333333333299"/>
    <s v="5"/>
    <n v="7011730"/>
    <s v="5-50"/>
    <s v="F_5262581"/>
    <n v="6188907"/>
    <s v="5L"/>
    <n v="776"/>
    <s v="MORTGAGE"/>
    <n v="28"/>
    <s v="CORPORATE"/>
    <n v="12.15"/>
    <s v="9.25"/>
    <n v="10.75"/>
    <n v="121"/>
    <s v="181"/>
    <s v="JAI HANUMAN INDUSTRIAL CORPORATION"/>
    <s v="SELFEMPLOYED"/>
    <s v="Yes"/>
    <s v="MACHINE TOOLS"/>
    <s v="FLOATING"/>
    <s v="N"/>
    <n v="801876996"/>
    <s v="PUNJAB"/>
    <s v="TIER 3"/>
    <n v="106"/>
    <s v="13-175"/>
    <n v="134"/>
    <s v="PARTNERSHIP"/>
    <n v="7011730"/>
    <s v="Proxy-Fully Construc"/>
    <s v="LIP"/>
    <n v="55.450288399999998"/>
    <s v="65"/>
    <n v="0"/>
    <n v="95598"/>
    <d v="2022-09-04T00:00:00"/>
    <n v="120"/>
    <s v="2591_LAP RETAIL_PUN_JAL_LADOWALIRD"/>
    <s v="Current"/>
    <n v="0"/>
    <n v="0"/>
    <n v="0"/>
    <n v="0"/>
    <n v="0"/>
    <n v="0"/>
    <n v="0"/>
    <n v="0"/>
    <n v="0"/>
    <s v="-"/>
    <s v="-"/>
    <n v="0"/>
    <n v="28"/>
    <s v="5"/>
    <d v="2022-08-28T00:00:00"/>
    <d v="2022-08-28T00:00:00"/>
    <n v="28.533333333333299"/>
    <s v="5"/>
    <d v="2033-10-04T00:00:00"/>
    <s v="LIP - LIQUID INCOME PROGRAM"/>
    <n v="9999999.9996000007"/>
    <n v="2"/>
    <d v="2022-08-17T00:00:00"/>
    <n v="5223173"/>
    <s v="EMM - AAR ASSOCIATES"/>
    <s v="PLOT NO. 69, DADA COLONY JALANDHAR"/>
    <n v="400.78"/>
    <n v="18300"/>
    <n v="4828"/>
    <n v="1100"/>
    <n v="5"/>
    <n v="45"/>
    <n v="12645074"/>
    <n v="12645074"/>
    <n v="11380567"/>
    <n v="10116059"/>
    <s v="180000/ MARLA"/>
    <x v="47"/>
    <m/>
    <x v="0"/>
    <s v="JALANDHAR"/>
    <s v="PUNJAB"/>
    <n v="144004"/>
    <n v="0"/>
    <s v="BUSINESS USE"/>
    <s v="RESIDENTIAL row HOUSE"/>
    <s v="INDUSTRIAL PROPERTY"/>
    <s v="ACH HSBC"/>
    <s v="NACH"/>
    <s v="PSL"/>
    <s v="UDYAM-PB-10-0011470"/>
    <s v="PSL : Micro Enterprises"/>
    <s v="70029956688155"/>
    <n v="200247213130"/>
    <n v="200247213539"/>
    <n v="0"/>
    <n v="0"/>
    <n v="0"/>
    <n v="0"/>
    <n v="0"/>
    <n v="0"/>
    <n v="0"/>
    <n v="0"/>
    <n v="0"/>
    <n v="0"/>
    <n v="0"/>
    <n v="0"/>
    <n v="0"/>
    <n v="0"/>
    <n v="0"/>
    <n v="0"/>
    <n v="0"/>
    <n v="0"/>
    <n v="0"/>
    <n v="0"/>
    <n v="0"/>
    <n v="0"/>
    <n v="0"/>
    <n v="0"/>
    <n v="0"/>
  </r>
  <r>
    <n v="120"/>
    <d v="2024-12-01T00:00:00"/>
    <x v="112"/>
    <x v="113"/>
    <s v="APPROVED"/>
    <s v="Cersai Charge Created - NON BT"/>
    <d v="2024-03-19T00:00:00"/>
    <n v="9.56666666666667"/>
    <s v="5"/>
    <n v="6177618"/>
    <s v="5-50"/>
    <s v="F_7006884"/>
    <n v="5857562"/>
    <s v="5L"/>
    <n v="774"/>
    <s v="MORTGAGE"/>
    <n v="9"/>
    <s v="CORPORATE"/>
    <n v="12"/>
    <s v="9.25"/>
    <n v="12"/>
    <n v="97"/>
    <s v="181"/>
    <s v="SHIVMATRA"/>
    <s v="SELFEMPLOYED"/>
    <s v="Yes"/>
    <s v="GIFT ITEMS AND HANDICRAFTS"/>
    <s v="FLOATING"/>
    <s v="N"/>
    <n v="854803795087"/>
    <s v="MADHYA PRADESH"/>
    <s v="TIER 3"/>
    <n v="88"/>
    <s v="13-175"/>
    <n v="97"/>
    <s v="PROPRIETORSHIP"/>
    <n v="6177618"/>
    <s v="Proxy-Fully Construc"/>
    <s v="LIP"/>
    <n v="50.2245366"/>
    <s v="65"/>
    <n v="0"/>
    <n v="100404"/>
    <d v="2024-04-04T00:00:00"/>
    <n v="96"/>
    <s v="2583_MASS LAP_MP_UJJ_PEDNEKARSESTATE"/>
    <s v="Current"/>
    <n v="0"/>
    <n v="0"/>
    <n v="0"/>
    <n v="0"/>
    <n v="0"/>
    <n v="0"/>
    <n v="0"/>
    <n v="0"/>
    <n v="0"/>
    <s v="-"/>
    <s v="-"/>
    <n v="0"/>
    <n v="9"/>
    <s v="5"/>
    <d v="2024-03-15T00:00:00"/>
    <d v="2024-03-15T00:00:00"/>
    <n v="9.6999999999999993"/>
    <s v="5"/>
    <d v="2032-04-04T00:00:00"/>
    <s v="LIP - LIQUID INCOME PROGRAM"/>
    <n v="0"/>
    <n v="2"/>
    <d v="2024-01-30T00:00:00"/>
    <s v="GA/JAN/2024"/>
    <s v="GLOBAL ARCHITECT"/>
    <s v="EAST &amp; WEST PART OF HOUSE NO. 191, WEST PART OF WARD NO. 32, MAHAKAL MARG UJJAIN, UJJAIN, TAH &amp; TEHSIL UJJAIN"/>
    <n v="410"/>
    <n v="30000"/>
    <n v="0"/>
    <n v="0"/>
    <n v="15"/>
    <n v="35"/>
    <n v="12300000"/>
    <n v="12300000"/>
    <n v="11070000"/>
    <n v="9840000"/>
    <s v="2787 / SQ. FT."/>
    <x v="51"/>
    <m/>
    <x v="0"/>
    <s v="UJJAIN"/>
    <s v="MADHYA PRADESH"/>
    <n v="456006"/>
    <n v="0"/>
    <s v="PURCHASE OF PROPERTY"/>
    <s v="COMMERCIAL SHOP"/>
    <s v="COMMERCIAL SHOP"/>
    <s v="ACH HSBC"/>
    <s v="NACH"/>
    <s v="PSL"/>
    <s v="UDYAM-mp-49-0044345"/>
    <s v="PSL : Micro Enterprise"/>
    <s v="80013165491335"/>
    <n v="200301092185"/>
    <n v="0"/>
    <n v="0"/>
    <n v="0"/>
    <n v="0"/>
    <n v="0"/>
    <n v="0"/>
    <n v="0"/>
    <n v="0"/>
    <n v="400078646260"/>
    <n v="0"/>
    <n v="0"/>
    <n v="0"/>
    <n v="0"/>
    <n v="0"/>
    <n v="0"/>
    <n v="0"/>
    <n v="0"/>
    <n v="200080311824"/>
    <n v="0"/>
    <n v="0"/>
    <n v="0"/>
    <n v="0"/>
    <n v="0"/>
    <n v="0"/>
    <n v="0"/>
    <n v="0"/>
  </r>
  <r>
    <n v="121"/>
    <d v="2024-12-01T00:00:00"/>
    <x v="113"/>
    <x v="114"/>
    <s v="APPROVED"/>
    <s v="Cersai Charge Created - NON BT"/>
    <d v="2023-09-15T00:00:00"/>
    <n v="15.766666666666699"/>
    <s v="5"/>
    <n v="11140010"/>
    <s v="5-50"/>
    <s v="F_6285585"/>
    <n v="10497490"/>
    <s v="5L"/>
    <n v="750"/>
    <s v="MORTGAGE"/>
    <n v="16"/>
    <s v="CORPORATE"/>
    <n v="11.9"/>
    <s v="9.25"/>
    <n v="11.5"/>
    <n v="120"/>
    <s v="181"/>
    <s v="SHREE JI RESTAURANT"/>
    <s v="SELFEMPLOYED"/>
    <s v="Yes"/>
    <s v="HOTEL"/>
    <s v="FLOATING"/>
    <s v="N"/>
    <n v="854801376619"/>
    <s v="MADHYA PRADESH"/>
    <s v="TIER 3"/>
    <n v="111"/>
    <s v="13-175"/>
    <n v="127"/>
    <s v="PROPRIETORSHIP"/>
    <n v="11140010"/>
    <s v="Proxy-Fully Construc"/>
    <s v="BKP"/>
    <n v="55.006962299999998"/>
    <s v="65"/>
    <n v="0"/>
    <n v="156858"/>
    <d v="2023-09-04T00:00:00"/>
    <n v="120"/>
    <s v="2583_LAP RETAIL_MP_UJJ_PEDNEKARSESTATE"/>
    <s v="Current"/>
    <n v="0"/>
    <n v="0"/>
    <n v="0"/>
    <n v="0"/>
    <n v="0"/>
    <n v="0"/>
    <n v="0"/>
    <n v="0"/>
    <n v="0"/>
    <s v="-"/>
    <s v="-"/>
    <n v="0"/>
    <n v="16"/>
    <s v="5"/>
    <d v="2023-08-31T00:00:00"/>
    <d v="2024-01-05T00:00:00"/>
    <n v="12.033333333333299"/>
    <s v="5"/>
    <d v="2034-03-04T00:00:00"/>
    <s v="BKP - BANKING PRODUCT"/>
    <n v="20000000.000399999"/>
    <m/>
    <d v="2023-08-22T00:00:00"/>
    <s v="119-23-HOUSE-11-1CHAUBEES KHAMBA - UJJAIN / SMFG"/>
    <s v="M. SUNIL &amp; CO."/>
    <s v="M P L HOUSE NO. 11/1, CHAUBBEES KHAMBA MARG, GALI NO. 1, TEHSIL &amp; DIST UJJAIN"/>
    <n v="1088"/>
    <n v="20000"/>
    <n v="1632"/>
    <n v="300"/>
    <n v="40"/>
    <n v="10"/>
    <n v="22249600"/>
    <n v="20252000"/>
    <n v="20024640"/>
    <n v="17799680"/>
    <s v="11200 AS PER CGL"/>
    <x v="51"/>
    <m/>
    <x v="0"/>
    <s v="UJJAIN"/>
    <s v="MADHYA PRADESH"/>
    <n v="456001"/>
    <n v="0"/>
    <s v="BUSINESS USE"/>
    <s v="COMMERCIAL SHOP"/>
    <s v="RESIDENTIAL ROW HOUSE"/>
    <s v="HDFC ENACH"/>
    <s v="NACH"/>
    <s v="PSL"/>
    <s v="UDYAM-MP-49-0012484"/>
    <s v="PSL : Micro Enterprises"/>
    <s v="80095938482113"/>
    <n v="200280670515"/>
    <n v="0"/>
    <n v="0"/>
    <n v="0"/>
    <n v="0"/>
    <n v="0"/>
    <n v="0"/>
    <n v="0"/>
    <n v="0"/>
    <n v="400073675826"/>
    <n v="0"/>
    <n v="0"/>
    <n v="0"/>
    <n v="0"/>
    <n v="0"/>
    <n v="0"/>
    <n v="0"/>
    <n v="0"/>
    <n v="200075116732"/>
    <n v="0"/>
    <n v="0"/>
    <n v="0"/>
    <n v="0"/>
    <n v="0"/>
    <n v="0"/>
    <n v="0"/>
    <n v="0"/>
  </r>
  <r>
    <n v="122"/>
    <d v="2024-12-01T00:00:00"/>
    <x v="114"/>
    <x v="115"/>
    <s v="APPROVED"/>
    <s v="Cersai Charge created"/>
    <d v="2022-12-14T00:00:00"/>
    <n v="24.933333333333302"/>
    <s v="5"/>
    <n v="4830000"/>
    <s v="5-50"/>
    <s v="F_5337938"/>
    <n v="4217348"/>
    <s v="5L"/>
    <n v="762"/>
    <s v="MORTGAGE"/>
    <n v="27"/>
    <s v="CORPORATE"/>
    <n v="12.9"/>
    <s v="9.25"/>
    <n v="12"/>
    <n v="108"/>
    <s v="181"/>
    <s v="PATIDAR WAREHOUSE"/>
    <s v="SELFEMPLOYED"/>
    <s v="Yes"/>
    <s v="TRANSPORT LOGISTICS"/>
    <s v="FLOATING"/>
    <s v="N"/>
    <n v="805067750"/>
    <s v="MADHYA PRADESH"/>
    <s v="TIER 3"/>
    <n v="91"/>
    <s v="13-175"/>
    <n v="118"/>
    <s v="PROPRIETORSHIP"/>
    <n v="4830000"/>
    <s v="Proxy-Fully Construc"/>
    <s v="LLTV"/>
    <n v="36.656168200000003"/>
    <s v="65"/>
    <n v="0"/>
    <n v="73340"/>
    <d v="2022-10-04T00:00:00"/>
    <n v="108"/>
    <s v="2583_LAP RETAIL_MP_UJJ_PEDNEKARSESTATE"/>
    <s v="Current"/>
    <n v="0"/>
    <n v="0"/>
    <n v="0"/>
    <n v="0"/>
    <n v="0"/>
    <n v="0"/>
    <n v="0"/>
    <n v="0"/>
    <n v="0"/>
    <s v="-"/>
    <s v="-"/>
    <n v="0"/>
    <n v="27"/>
    <s v="5"/>
    <d v="2022-09-30T00:00:00"/>
    <d v="2022-11-16T00:00:00"/>
    <n v="25.866666666666699"/>
    <s v="5"/>
    <d v="2032-07-04T00:00:00"/>
    <s v="LLTV - LOW LTV"/>
    <n v="24999999.999600001"/>
    <n v="2"/>
    <d v="2022-09-22T00:00:00"/>
    <s v="148-22-COMM-S-NO-32-VILL-PARVATKHEDA-MAHIDPUR/FULLERTON"/>
    <s v="M. SUNIL &amp; CO."/>
    <s v="SURVEY NO. 32, P H NO. 13, VILLAGE - PARVATKHEDA, TEHSIL MAHIDPUR, DIST UJJAIN"/>
    <n v="50590"/>
    <n v="100"/>
    <n v="14050"/>
    <n v="577.75800000000004"/>
    <n v="3"/>
    <n v="37"/>
    <n v="13176499.9"/>
    <n v="13176500"/>
    <n v="11858850"/>
    <n v="10541200"/>
    <s v="600 AS PER CGL P H NO. 13"/>
    <x v="54"/>
    <m/>
    <x v="0"/>
    <s v="UJJAIN"/>
    <s v="MADHYA PRADESH"/>
    <n v="456443"/>
    <n v="0"/>
    <s v="BUSINESS USE"/>
    <s v="COMMERCIAL SHOP"/>
    <s v="COMMERCIAL SHOP"/>
    <s v="ACH HSBC"/>
    <s v="NACH"/>
    <s v="PSL"/>
    <s v="UDYAM-mp-49-0002630"/>
    <s v="PSL : Micro Enterprises"/>
    <s v="90001284407303"/>
    <n v="200255347621"/>
    <n v="0"/>
    <n v="0"/>
    <n v="0"/>
    <n v="0"/>
    <n v="0"/>
    <n v="0"/>
    <n v="0"/>
    <n v="0"/>
    <n v="400066885351"/>
    <n v="0"/>
    <n v="0"/>
    <n v="0"/>
    <n v="0"/>
    <n v="0"/>
    <n v="0"/>
    <n v="0"/>
    <n v="0"/>
    <n v="200067891255"/>
    <n v="0"/>
    <n v="0"/>
    <n v="0"/>
    <n v="0"/>
    <n v="0"/>
    <n v="0"/>
    <n v="0"/>
    <n v="0"/>
  </r>
  <r>
    <n v="123"/>
    <d v="2024-12-01T00:00:00"/>
    <x v="115"/>
    <x v="116"/>
    <s v="APPROVED"/>
    <s v="Cersai Charge Created - BT"/>
    <d v="2024-08-01T00:00:00"/>
    <n v="5.06666666666667"/>
    <s v="5"/>
    <n v="5279742"/>
    <s v="5-50"/>
    <s v="F_6924406"/>
    <n v="4995893"/>
    <s v="5L"/>
    <n v="757"/>
    <s v="MORTGAGE"/>
    <n v="10"/>
    <s v="INDIVIDUAL"/>
    <n v="11.75"/>
    <s v="9.25"/>
    <n v="11.75"/>
    <n v="181"/>
    <s v="181"/>
    <s v="BHUSHAN KESAR DASS"/>
    <s v="SELFEMPLOYED"/>
    <s v="Yes"/>
    <s v="TEXTILES"/>
    <s v="FLOATING"/>
    <s v="N"/>
    <n v="854803642988"/>
    <s v="HARYANA"/>
    <s v="TIER 4"/>
    <n v="157"/>
    <s v="13-175"/>
    <n v="167"/>
    <s v="INDIVIDUAL"/>
    <n v="5279742"/>
    <s v="Proxy-Fully Construc"/>
    <s v="LIP"/>
    <n v="63.0341691"/>
    <s v="65"/>
    <n v="0"/>
    <n v="62520"/>
    <d v="2024-03-04T00:00:00"/>
    <n v="180"/>
    <s v="2579_MASS LAP_HR_ SONIPAT"/>
    <s v="Current"/>
    <n v="0"/>
    <n v="0"/>
    <n v="0"/>
    <n v="0"/>
    <n v="0"/>
    <n v="0"/>
    <n v="0"/>
    <n v="0"/>
    <n v="0"/>
    <s v="-"/>
    <s v="-"/>
    <n v="0"/>
    <n v="10"/>
    <s v="5"/>
    <d v="2024-02-29T00:00:00"/>
    <d v="2024-02-29T00:00:00"/>
    <n v="10.199999999999999"/>
    <s v="5"/>
    <d v="2038-01-04T00:00:00"/>
    <s v="LIP - LIQUID INCOME PROGRAM"/>
    <n v="2244000"/>
    <m/>
    <d v="2024-02-22T00:00:00"/>
    <n v="6924406"/>
    <s v="R. BAJAJ &amp; ASSOCIATES"/>
    <s v="WAR NO. 11 NAGAR PALIKA NEAR OLD VEGETABLE MARKET GOHANA TEHSIL GOHANA DISTT SONIPAT"/>
    <n v="100"/>
    <n v="60000"/>
    <n v="1485"/>
    <n v="1700"/>
    <n v="3"/>
    <n v="47"/>
    <n v="8524500"/>
    <n v="8524500"/>
    <n v="7672050"/>
    <n v="6819600"/>
    <m/>
    <x v="47"/>
    <m/>
    <x v="0"/>
    <s v="SONEPAT"/>
    <s v="HARYANA"/>
    <n v="131301"/>
    <n v="0"/>
    <s v="BUSINESS USE"/>
    <s v="RESIDENTIAL row HOUSE"/>
    <s v="RESIDENTIAL ROW HOUSE"/>
    <s v="HDFC ENACH"/>
    <s v="NACH"/>
    <s v="PSL"/>
    <s v="UDYAM-HR-18-0005476"/>
    <s v="PSL : Micro Enterprise"/>
    <s v="30064018891530"/>
    <n v="200315596781"/>
    <n v="0"/>
    <n v="0"/>
    <n v="0"/>
    <n v="0"/>
    <n v="0"/>
    <n v="0"/>
    <n v="0"/>
    <n v="0"/>
    <n v="400082365180"/>
    <n v="0"/>
    <n v="0"/>
    <n v="0"/>
    <n v="0"/>
    <n v="0"/>
    <n v="0"/>
    <n v="0"/>
    <n v="0"/>
    <n v="200084154563"/>
    <n v="0"/>
    <n v="0"/>
    <n v="0"/>
    <n v="0"/>
    <n v="0"/>
    <n v="0"/>
    <n v="0"/>
    <n v="0"/>
  </r>
  <r>
    <n v="124"/>
    <d v="2024-12-01T00:00:00"/>
    <x v="116"/>
    <x v="117"/>
    <s v="APPROVED"/>
    <s v="Cersai Charge created"/>
    <d v="2022-11-07T00:00:00"/>
    <n v="26.1666666666667"/>
    <s v="5"/>
    <n v="8143618"/>
    <s v="5-50"/>
    <s v="F_5454876"/>
    <n v="5716620.5"/>
    <s v="5L"/>
    <n v="748"/>
    <s v="MORTGAGE"/>
    <n v="25"/>
    <s v="INDIVIDUAL"/>
    <n v="10.5"/>
    <s v="9.25"/>
    <n v="10.25"/>
    <n v="181"/>
    <s v="181"/>
    <s v="RAKESH RAJ SINGH"/>
    <s v="SELFEMPLOYED"/>
    <s v="Yes"/>
    <s v="AUTOMOTIVE"/>
    <s v="FLOATING"/>
    <s v="N"/>
    <n v="800477869"/>
    <s v="HARYANA"/>
    <s v="TIER 4"/>
    <n v="96"/>
    <s v="13-175"/>
    <n v="121"/>
    <s v="PROPRIETORSHIP"/>
    <n v="8143618"/>
    <s v="Proxy-Fully Construc"/>
    <s v="LIP"/>
    <n v="57.409459900000002"/>
    <s v="65"/>
    <n v="0"/>
    <n v="88762"/>
    <d v="2022-12-04T00:00:00"/>
    <n v="180"/>
    <s v="2579_LAP RETAIL_HR_ SONIPAT"/>
    <s v="Current"/>
    <n v="0"/>
    <n v="0"/>
    <n v="0"/>
    <n v="0"/>
    <n v="0"/>
    <n v="0"/>
    <n v="0"/>
    <n v="0"/>
    <n v="0"/>
    <s v="-"/>
    <s v="-"/>
    <n v="0"/>
    <n v="25"/>
    <s v="5"/>
    <d v="2022-11-07T00:00:00"/>
    <d v="2022-11-07T00:00:00"/>
    <n v="26.1666666666667"/>
    <s v="5"/>
    <d v="2032-12-04T00:00:00"/>
    <s v="LIP - LIQUID INCOME PROGRAM"/>
    <n v="0"/>
    <n v="2"/>
    <d v="2022-10-19T00:00:00"/>
    <m/>
    <s v="RAJESH GOYAL"/>
    <s v="KHEWAT NO. 1078, KHATA NO. 1278 TO 1280 WAKA MOJA KHARKHAUDA TEHSIL KHARKHAUDA DISTRICT SONIPAT"/>
    <n v="471.75"/>
    <n v="25000"/>
    <n v="2671"/>
    <n v="900"/>
    <n v="10"/>
    <n v="35"/>
    <n v="14197650"/>
    <n v="14185150"/>
    <n v="12777885"/>
    <n v="11358120"/>
    <s v="10000/- SQ. FT. (COMMERCIAL) &amp; 5500/- SQ. FT. (RESIDENTIAL)"/>
    <x v="47"/>
    <m/>
    <x v="0"/>
    <s v="SONEPAT"/>
    <s v="HARYANA"/>
    <n v="131301"/>
    <n v="0"/>
    <s v="BUSINESS USE"/>
    <s v="RESIDENTIAL row HOUSE"/>
    <s v="COMMERCIAL SHOP"/>
    <s v="ACH HSBC"/>
    <s v="NACH"/>
    <s v="PSL"/>
    <s v="UDYAM-HR-18-0010092"/>
    <s v="PSL : Micro Enterprises"/>
    <s v="40043361613572"/>
    <n v="200251984772"/>
    <n v="0"/>
    <n v="0"/>
    <n v="0"/>
    <n v="0"/>
    <n v="0"/>
    <n v="0"/>
    <n v="0"/>
    <n v="0"/>
    <n v="400065968082"/>
    <n v="0"/>
    <n v="0"/>
    <n v="0"/>
    <n v="0"/>
    <n v="0"/>
    <n v="0"/>
    <n v="0"/>
    <n v="0"/>
    <n v="200066919914"/>
    <n v="0"/>
    <n v="0"/>
    <n v="0"/>
    <n v="0"/>
    <n v="0"/>
    <n v="0"/>
    <n v="0"/>
    <n v="0"/>
  </r>
  <r>
    <n v="125"/>
    <d v="2024-12-01T00:00:00"/>
    <x v="117"/>
    <x v="118"/>
    <s v="APPROVED"/>
    <s v="Cersai Charge created"/>
    <d v="2022-12-29T00:00:00"/>
    <n v="24.433333333333302"/>
    <s v="5"/>
    <n v="4183924"/>
    <s v="5-50"/>
    <s v="F_5600007"/>
    <n v="3988637"/>
    <s v="5L"/>
    <n v="789"/>
    <s v="MORTGAGE"/>
    <n v="24"/>
    <s v="INDIVIDUAL"/>
    <n v="12.9"/>
    <s v="9.25"/>
    <n v="12.5"/>
    <n v="181"/>
    <s v="181"/>
    <s v="RAKESH KUMAR"/>
    <s v="SELFEMPLOYED"/>
    <s v="Yes"/>
    <s v="FOOD PRODUCTS"/>
    <s v="FLOATING"/>
    <s v="N"/>
    <n v="854801040866"/>
    <s v="HARYANA"/>
    <s v="TIER 4"/>
    <n v="167"/>
    <s v="13-175"/>
    <n v="191"/>
    <s v="PROPRIETORSHIP"/>
    <n v="4183924"/>
    <s v="Proxy-Fully Construc"/>
    <s v="LIP"/>
    <n v="61.8466223"/>
    <s v="65"/>
    <n v="0"/>
    <n v="51568"/>
    <d v="2023-01-04T00:00:00"/>
    <n v="180"/>
    <s v="2577_LAP RETAIL_PUN_PREMNGR"/>
    <s v="Current"/>
    <n v="0"/>
    <n v="0"/>
    <n v="0"/>
    <n v="0"/>
    <n v="0"/>
    <n v="0"/>
    <n v="0"/>
    <n v="0"/>
    <n v="0"/>
    <s v="-"/>
    <s v="-"/>
    <n v="0"/>
    <n v="24"/>
    <s v="5"/>
    <d v="2022-12-29T00:00:00"/>
    <d v="2022-12-29T00:00:00"/>
    <n v="24.433333333333302"/>
    <s v="5"/>
    <d v="2038-11-04T00:00:00"/>
    <s v="LIQUID INCOME PROGRAM (LIP)"/>
    <n v="4416996"/>
    <n v="2"/>
    <d v="2022-12-19T00:00:00"/>
    <n v="5600007"/>
    <s v="AR. RAKESH KUMAR BANSAL"/>
    <s v="KHEWAT / KHATA NO. 34 / 154, KHASRA NO. 760 LAND MEASURING 03 BIGHA 14 BISWA, 14 / 1480TH SHARE I.E. 00 BIGHA - 00 BISWA (10' x 33') 36.66 SQ. YARD VILLAGE BALTANA MC &amp; SUB TEHSIL ZIRAKPUR TEHSIL DERABASSI DISTT SAS NAGAR (MOHALI)"/>
    <n v="330"/>
    <n v="19600"/>
    <n v="330"/>
    <n v="900"/>
    <n v="12"/>
    <n v="48"/>
    <n v="6765000"/>
    <n v="6765000"/>
    <n v="6088500"/>
    <n v="5412000"/>
    <m/>
    <x v="25"/>
    <m/>
    <x v="0"/>
    <s v="MOHALI"/>
    <s v="PUNJAB"/>
    <n v="140603"/>
    <n v="0"/>
    <s v="COMMERCIAL PROPERTY"/>
    <s v="COMMERCIAL SHOP"/>
    <s v="COMMERCIAL SHOP"/>
    <s v="ACH HSBC"/>
    <s v="NACH"/>
    <s v="PSL"/>
    <s v="UDYAM-PB-00-0037545"/>
    <s v="PSL : Micro Enterprises"/>
    <s v="40038797315986"/>
    <n v="200256713141"/>
    <n v="0"/>
    <n v="0"/>
    <n v="0"/>
    <n v="0"/>
    <n v="0"/>
    <n v="0"/>
    <n v="0"/>
    <n v="0"/>
    <n v="400067231731"/>
    <n v="0"/>
    <n v="0"/>
    <n v="0"/>
    <n v="0"/>
    <n v="0"/>
    <n v="0"/>
    <n v="0"/>
    <n v="0"/>
    <n v="200068262472"/>
    <n v="0"/>
    <n v="0"/>
    <n v="0"/>
    <n v="0"/>
    <n v="0"/>
    <n v="0"/>
    <n v="0"/>
    <n v="0"/>
  </r>
  <r>
    <n v="126"/>
    <d v="2024-12-01T00:00:00"/>
    <x v="118"/>
    <x v="119"/>
    <s v="APPROVED"/>
    <s v="Cersai Charge Created - NON BT"/>
    <d v="2024-04-06T00:00:00"/>
    <n v="8.9666666666666703"/>
    <s v="5"/>
    <n v="7549640"/>
    <s v="5-50"/>
    <s v="F_7060740"/>
    <n v="7418554"/>
    <s v="5L"/>
    <n v="727"/>
    <s v="MORTGAGE"/>
    <n v="9"/>
    <s v="INDIVIDUAL"/>
    <n v="11.5"/>
    <s v="9.25"/>
    <n v="11.5"/>
    <n v="181"/>
    <s v="181"/>
    <s v="SAWARN SINGH"/>
    <s v="SELFEMPLOYED"/>
    <s v="Yes"/>
    <s v="TRANSPORT OPERATOR"/>
    <s v="FLOATING"/>
    <s v="N"/>
    <n v="854803899076"/>
    <s v="HARYANA"/>
    <s v="TIER 4"/>
    <n v="172"/>
    <s v="13-175"/>
    <n v="181"/>
    <s v="INDIVIDUAL"/>
    <n v="7549640"/>
    <s v="Proxy-Fully Construc"/>
    <s v="BKP"/>
    <n v="48.623283600000001"/>
    <s v="65"/>
    <n v="0"/>
    <n v="88195"/>
    <d v="2024-04-04T00:00:00"/>
    <n v="180"/>
    <s v="2577_MASS LAP_PUN_PREMNGR"/>
    <s v="Current"/>
    <n v="0"/>
    <n v="0"/>
    <n v="0"/>
    <n v="0"/>
    <n v="0"/>
    <n v="0"/>
    <n v="0"/>
    <n v="0"/>
    <n v="0"/>
    <s v="-"/>
    <s v="-"/>
    <n v="0"/>
    <n v="9"/>
    <s v="5"/>
    <d v="2024-03-31T00:00:00"/>
    <d v="2024-03-31T00:00:00"/>
    <n v="9.1666666666666696"/>
    <s v="5"/>
    <d v="2039-04-04T00:00:00"/>
    <s v="BKP - BANKING PRODUCT"/>
    <n v="3240466.56"/>
    <n v="2"/>
    <d v="2024-03-24T00:00:00"/>
    <n v="7060740"/>
    <s v="Formulaic Engineers PVt. Ltd."/>
    <s v="WARD NO. 6, KHEWAT KHATONI NO. 362/ 413 (PAGE NO. 337) KHASRA NO. 152/1/1(3-3) HADBAST NO. 46, JAMABANDI YEAR 2014 - 15, PARAMOUNT SOCIETY WAKIA MOJA LOHGARH SUB TEHSIL ZIRAKPUR, DISTT S A S NAGAR"/>
    <n v="3420"/>
    <n v="2890"/>
    <n v="5130"/>
    <n v="1100"/>
    <n v="15"/>
    <n v="54"/>
    <n v="15526800"/>
    <n v="15526800"/>
    <n v="13974120"/>
    <n v="12421440"/>
    <m/>
    <x v="8"/>
    <m/>
    <x v="0"/>
    <s v="MOHALI"/>
    <s v="PUNJAB"/>
    <n v="140603"/>
    <n v="0"/>
    <s v="BUSINESS USE"/>
    <s v="RESIDENTIAL row HOUSE"/>
    <s v="RESIDENTIAL ROW HOUSE"/>
    <s v="HDFC ENACH"/>
    <s v="NACH"/>
    <s v="PSL"/>
    <s v="UDYAM-PB-20-0063482"/>
    <s v="PSL : Micro Enterprise"/>
    <s v="60000849731091"/>
    <n v="200303354533"/>
    <n v="0"/>
    <n v="0"/>
    <n v="0"/>
    <n v="0"/>
    <n v="0"/>
    <n v="0"/>
    <n v="0"/>
    <n v="0"/>
    <n v="400079161815"/>
    <n v="0"/>
    <n v="0"/>
    <n v="0"/>
    <n v="0"/>
    <n v="0"/>
    <n v="0"/>
    <n v="0"/>
    <n v="0"/>
    <n v="200080851120"/>
    <n v="0"/>
    <n v="0"/>
    <n v="0"/>
    <n v="0"/>
    <n v="0"/>
    <n v="0"/>
    <n v="0"/>
    <n v="0"/>
  </r>
  <r>
    <n v="127"/>
    <d v="2024-12-01T00:00:00"/>
    <x v="119"/>
    <x v="120"/>
    <s v="APPROVED"/>
    <s v="Cersai Charge Created - BT"/>
    <d v="2024-06-01T00:00:00"/>
    <n v="7.1"/>
    <s v="5"/>
    <n v="1780441"/>
    <s v="5-50"/>
    <s v="F_7194118"/>
    <n v="1758096"/>
    <s v="5L"/>
    <n v="740"/>
    <s v="MORTGAGE"/>
    <n v="8"/>
    <s v="INDIVIDUAL"/>
    <n v="13.5"/>
    <s v="9.25"/>
    <n v="13.5"/>
    <n v="181"/>
    <s v="181"/>
    <s v="ANITA GUPTA"/>
    <s v="SELFEMPLOYED"/>
    <s v="Yes"/>
    <s v="FMCG"/>
    <s v="FLOATING"/>
    <s v="N"/>
    <n v="854804165942"/>
    <s v="UTTAR PRADESH"/>
    <s v="TIER 3"/>
    <n v="173"/>
    <s v="13-175"/>
    <n v="181"/>
    <s v="INDIVIDUAL"/>
    <n v="1780441"/>
    <s v="Proxy-Fully Construc"/>
    <s v="RNP"/>
    <n v="50.5204302"/>
    <s v="65"/>
    <n v="0"/>
    <n v="23116"/>
    <d v="2024-05-04T00:00:00"/>
    <n v="180"/>
    <s v="2180_MICRO LAP_UP_VARANASI"/>
    <s v="Current"/>
    <n v="0"/>
    <n v="0"/>
    <n v="0"/>
    <n v="0"/>
    <n v="0"/>
    <n v="0"/>
    <n v="0"/>
    <n v="0"/>
    <n v="0"/>
    <s v="-"/>
    <s v="-"/>
    <n v="0"/>
    <n v="8"/>
    <s v="5"/>
    <d v="2024-04-30T00:00:00"/>
    <d v="2024-04-30T00:00:00"/>
    <n v="8.1666666666666696"/>
    <s v="5"/>
    <d v="2039-05-04T00:00:00"/>
    <s v="RNP 44 AD"/>
    <n v="452628"/>
    <m/>
    <d v="2024-03-30T00:00:00"/>
    <n v="7194118"/>
    <s v="Formulaic Engineers PVt. Ltd."/>
    <s v="PART OF ARAZI NO. 133, MAUZA GAHIRA, PARGANA - KHANPUR TEHSIL SAIDPUR &amp; DISTRICT GHAZIPUR"/>
    <n v="1350"/>
    <n v="1700"/>
    <n v="878"/>
    <n v="1400"/>
    <n v="3"/>
    <n v="57"/>
    <n v="3524200"/>
    <n v="3524200"/>
    <n v="3171780"/>
    <n v="2819360"/>
    <m/>
    <x v="55"/>
    <m/>
    <x v="0"/>
    <s v="GHAZIPUR"/>
    <s v="UTTAR PRADESH"/>
    <n v="233221"/>
    <n v="0"/>
    <s v="ULAP - DEBT CONSOLIDATION FOR BUSINESS PURPOSE"/>
    <s v="RESIDENTIAL row HOUSE"/>
    <s v="RESIDENTIAL ROW HOUSE"/>
    <s v="HDFC ENACH"/>
    <s v="NACH"/>
    <s v="PSL"/>
    <s v="UDYAM-Up-30-0021555"/>
    <s v="PSL : Micro Enterprise"/>
    <s v="10037024345411"/>
    <n v="200308984475"/>
    <n v="0"/>
    <n v="0"/>
    <n v="0"/>
    <n v="0"/>
    <n v="0"/>
    <n v="0"/>
    <n v="0"/>
    <n v="0"/>
    <n v="400080701819"/>
    <n v="0"/>
    <n v="0"/>
    <n v="0"/>
    <n v="0"/>
    <n v="0"/>
    <n v="0"/>
    <n v="0"/>
    <n v="0"/>
    <n v="200082441504"/>
    <n v="0"/>
    <n v="0"/>
    <n v="0"/>
    <n v="0"/>
    <n v="0"/>
    <n v="0"/>
    <n v="0"/>
    <n v="0"/>
  </r>
  <r>
    <n v="128"/>
    <d v="2024-12-01T00:00:00"/>
    <x v="120"/>
    <x v="121"/>
    <s v="APPROVED"/>
    <s v="Cersai Charge Created - NON BT"/>
    <d v="2024-03-06T00:00:00"/>
    <n v="10"/>
    <s v="5"/>
    <n v="2041500"/>
    <s v="5-50"/>
    <s v="F_6929659"/>
    <n v="2006590"/>
    <s v="5L"/>
    <n v="731"/>
    <s v="MORTGAGE"/>
    <n v="10"/>
    <s v="INDIVIDUAL"/>
    <n v="13"/>
    <s v="9.25"/>
    <n v="13"/>
    <n v="181"/>
    <s v="181"/>
    <s v="SURESH SETH"/>
    <s v="SELFEMPLOYED"/>
    <s v="Yes"/>
    <s v="FMCG"/>
    <s v="FLOATING"/>
    <s v="N"/>
    <n v="854803659124"/>
    <s v="UTTAR PRADESH"/>
    <s v="TIER 3"/>
    <n v="171"/>
    <s v="13-175"/>
    <n v="181"/>
    <s v="INDIVIDUAL"/>
    <n v="2041500"/>
    <s v="Proxy-Fully Construc"/>
    <s v="SAM"/>
    <n v="37.156689700000001"/>
    <s v="65"/>
    <n v="0"/>
    <n v="25830"/>
    <d v="2024-03-04T00:00:00"/>
    <n v="180"/>
    <s v="2180_MICRO LAP_UP_VARANASI"/>
    <s v="Current"/>
    <n v="0"/>
    <n v="0"/>
    <n v="0"/>
    <n v="0"/>
    <n v="0"/>
    <n v="0"/>
    <n v="0"/>
    <n v="0"/>
    <n v="0"/>
    <s v="-"/>
    <s v="-"/>
    <n v="0"/>
    <n v="10"/>
    <s v="5"/>
    <d v="2024-02-28T00:00:00"/>
    <d v="2024-02-28T00:00:00"/>
    <n v="10.233333333333301"/>
    <s v="5"/>
    <d v="2039-03-04T00:00:00"/>
    <s v="SELF-ASSESSMENT METHOD"/>
    <n v="528499.92000000004"/>
    <m/>
    <d v="2024-02-15T00:00:00"/>
    <s v="FI/18/24"/>
    <s v="SATISH KUMAR SINGH"/>
    <s v="ARAZI NO. 713, MAUZA AKATHA PARGANA SHIVPUR TEHSIL &amp; DIST VARANASI"/>
    <n v="981"/>
    <n v="3500"/>
    <n v="1472"/>
    <n v="1400"/>
    <n v="5"/>
    <n v="55"/>
    <n v="5494300"/>
    <n v="5494300"/>
    <n v="4944870"/>
    <n v="4395440"/>
    <m/>
    <x v="0"/>
    <n v="0.37156689660193293"/>
    <x v="0"/>
    <s v="VARANASI"/>
    <s v="UTTAR PRADESH"/>
    <n v="221008"/>
    <n v="0"/>
    <s v="BUSINESS USE"/>
    <s v="RESIDENTIAL row HOUSE"/>
    <s v="RESIDENTIAL ROW HOUSE"/>
    <s v="HDFC ENACH"/>
    <s v="NACH"/>
    <s v="PSL"/>
    <s v="udyam-uP-75-0031514"/>
    <s v="PSL : Micro Enterprise"/>
    <s v="20039694364735"/>
    <n v="200299501842"/>
    <n v="0"/>
    <n v="0"/>
    <n v="0"/>
    <n v="0"/>
    <n v="0"/>
    <n v="0"/>
    <n v="0"/>
    <n v="0"/>
    <n v="400078254038"/>
    <n v="0"/>
    <n v="0"/>
    <n v="0"/>
    <n v="0"/>
    <n v="0"/>
    <n v="0"/>
    <n v="0"/>
    <n v="0"/>
    <n v="200079905320"/>
    <n v="0"/>
    <n v="0"/>
    <n v="0"/>
    <n v="0"/>
    <n v="0"/>
    <n v="0"/>
    <n v="0"/>
    <n v="0"/>
  </r>
  <r>
    <n v="129"/>
    <d v="2024-12-01T00:00:00"/>
    <x v="121"/>
    <x v="122"/>
    <s v="APPROVED"/>
    <s v="Cersai Charge Created - BT"/>
    <d v="2023-10-18T00:00:00"/>
    <n v="14.6666666666667"/>
    <s v="5"/>
    <n v="2025169"/>
    <s v="5-50"/>
    <s v="F_6275445"/>
    <n v="1905782"/>
    <s v="5L"/>
    <n v="753"/>
    <s v="MORTGAGE"/>
    <n v="16"/>
    <s v="INDIVIDUAL"/>
    <n v="13.4"/>
    <s v="9.25"/>
    <n v="13"/>
    <n v="120"/>
    <s v="181"/>
    <s v="SANDIP KUMAR"/>
    <s v="SELFEMPLOYED"/>
    <s v="Yes"/>
    <s v="FMCG"/>
    <s v="FLOATING"/>
    <s v="N"/>
    <n v="854801334743"/>
    <s v="UTTAR PRADESH"/>
    <s v="TIER 3"/>
    <n v="110"/>
    <s v="13-175"/>
    <n v="126"/>
    <s v="INDIVIDUAL"/>
    <n v="2025169"/>
    <s v="Proxy-Fully Construc"/>
    <s v="SAM"/>
    <n v="45.004755699999997"/>
    <s v="65"/>
    <n v="0"/>
    <n v="30238"/>
    <d v="2023-09-04T00:00:00"/>
    <n v="120"/>
    <s v="2180_MICRO LAP_UP_VARANASI"/>
    <s v="Current"/>
    <n v="0"/>
    <n v="0"/>
    <n v="0"/>
    <n v="0"/>
    <n v="0"/>
    <n v="0"/>
    <n v="0"/>
    <n v="0"/>
    <n v="0"/>
    <s v="-"/>
    <s v="-"/>
    <n v="0"/>
    <n v="16"/>
    <s v="5"/>
    <d v="2023-08-31T00:00:00"/>
    <d v="2023-09-30T00:00:00"/>
    <n v="15.266666666666699"/>
    <s v="5"/>
    <d v="2034-02-04T00:00:00"/>
    <s v="SELF-ASSESSMENT METHOD"/>
    <n v="822000"/>
    <m/>
    <d v="2023-08-08T00:00:00"/>
    <s v="FI/0019/2023"/>
    <s v="SATISH KUMAR SINGH"/>
    <s v="ARAZI NO. 1783, MAUZA BELAWA, PARAGANA KOLASALA TEHSIL PINDRA DISTT VARANASI"/>
    <n v="1935"/>
    <n v="1500"/>
    <n v="1141"/>
    <n v="1400"/>
    <n v="2"/>
    <n v="63"/>
    <n v="4499900"/>
    <n v="4499900"/>
    <n v="4049910"/>
    <n v="3599920"/>
    <m/>
    <x v="0"/>
    <n v="0.45004755661236917"/>
    <x v="0"/>
    <s v="VARANASI"/>
    <s v="UTTAR PRADESH"/>
    <n v="221206"/>
    <n v="0"/>
    <s v="BUSINESS USE"/>
    <s v="MIXED USE- SELF OCCUPIED PROPERTY"/>
    <s v="MIXED USE- SELF OCCUPIED PROPERTY"/>
    <s v="HDFC ENACH"/>
    <s v="NACH"/>
    <s v="PSL"/>
    <s v="UDYAM-UP-75-0031776"/>
    <s v="PSL : Micro Enterprises"/>
    <s v="20039622358324"/>
    <n v="200283916964"/>
    <n v="0"/>
    <n v="0"/>
    <n v="0"/>
    <n v="0"/>
    <n v="0"/>
    <n v="0"/>
    <n v="0"/>
    <n v="0"/>
    <n v="400074464764"/>
    <n v="0"/>
    <n v="0"/>
    <n v="0"/>
    <n v="0"/>
    <n v="0"/>
    <n v="0"/>
    <n v="0"/>
    <n v="0"/>
    <n v="200075944134"/>
    <n v="0"/>
    <n v="0"/>
    <n v="0"/>
    <n v="0"/>
    <n v="0"/>
    <n v="0"/>
    <n v="0"/>
    <n v="0"/>
  </r>
  <r>
    <n v="130"/>
    <d v="2024-12-01T00:00:00"/>
    <x v="122"/>
    <x v="123"/>
    <s v="APPROVED"/>
    <s v="Cersai Charge Created - NON BT"/>
    <d v="2024-07-01T00:00:00"/>
    <n v="6.1"/>
    <s v="5"/>
    <n v="1186243"/>
    <s v="5-50"/>
    <s v="F_7390107"/>
    <n v="1175725"/>
    <s v="5L"/>
    <n v="802"/>
    <s v="MORTGAGE"/>
    <n v="6"/>
    <s v="INDIVIDUAL"/>
    <n v="13.5"/>
    <s v="9.25"/>
    <n v="13.5"/>
    <n v="181"/>
    <s v="181"/>
    <s v="SHADAB RAO"/>
    <s v="SELFEMPLOYED"/>
    <s v="Yes"/>
    <s v="TRAVEL AGENTS AND TOUR OPERATORS"/>
    <s v="FLOATING"/>
    <s v="N"/>
    <n v="854804536547"/>
    <s v="UTTAR PRADESH"/>
    <s v="TIER 3"/>
    <n v="175"/>
    <s v="13-175"/>
    <n v="181"/>
    <s v="INDIVIDUAL"/>
    <n v="1186243"/>
    <s v="Proxy-Fully Construc"/>
    <s v="SAM"/>
    <n v="59.305329899999997"/>
    <s v="65"/>
    <n v="0"/>
    <n v="15402"/>
    <d v="2024-07-04T00:00:00"/>
    <n v="180"/>
    <s v="2179_MICRO LAP_UP_MEE_SHREERAMPLAZA"/>
    <s v="Current"/>
    <n v="0"/>
    <n v="0"/>
    <n v="0"/>
    <n v="0"/>
    <n v="0"/>
    <n v="0"/>
    <n v="0"/>
    <n v="0"/>
    <n v="0"/>
    <s v="-"/>
    <s v="-"/>
    <n v="0"/>
    <n v="6"/>
    <s v="5"/>
    <d v="2024-06-25T00:00:00"/>
    <d v="2024-06-25T00:00:00"/>
    <n v="6.3"/>
    <s v="5"/>
    <d v="2039-07-04T00:00:00"/>
    <s v="SELF-ASSESSMENT METHOD"/>
    <n v="7563996"/>
    <m/>
    <d v="2024-06-10T00:00:00"/>
    <s v="SMFG INDIA /2024/06/1833"/>
    <s v="BLACK OLIVE VENTURES PVT. LTD."/>
    <s v="A COMMERCIAL PRIVATE SHOP NO. 02, WHICH IS A PART OF PROPERTY NAGAR NIGAM OLD NUMBER 582, NEW NUMBER 69d PRAHLAD NAGAR MEERUT UTTAR PRADESH"/>
    <n v="0"/>
    <n v="0"/>
    <n v="87.48"/>
    <n v="22865"/>
    <n v="14"/>
    <n v="46"/>
    <n v="2000230.2000000002"/>
    <n v="2000230"/>
    <n v="1800207"/>
    <n v="1600184"/>
    <m/>
    <x v="26"/>
    <m/>
    <x v="0"/>
    <s v="MEERUT"/>
    <s v="UTTAR PRADESH"/>
    <n v="250002"/>
    <n v="0"/>
    <s v="ULAP - PURCHASE OF PROPERTY"/>
    <s v="COMMERCIAL SHOP"/>
    <s v="COMMERCIAL SHOP"/>
    <s v="HDFC ENACH"/>
    <s v="NACH"/>
    <s v="PSL"/>
    <s v="UDYAM-UP-56-0039047"/>
    <s v="PSL : Micro Enterprises"/>
    <s v="40003076900175"/>
    <n v="200312144339"/>
    <n v="0"/>
    <n v="0"/>
    <n v="0"/>
    <n v="0"/>
    <n v="0"/>
    <n v="0"/>
    <n v="0"/>
    <n v="0"/>
    <n v="400081453757"/>
    <n v="0"/>
    <n v="0"/>
    <n v="0"/>
    <n v="0"/>
    <n v="0"/>
    <n v="0"/>
    <n v="0"/>
    <n v="0"/>
    <n v="200083217331"/>
    <n v="0"/>
    <n v="0"/>
    <n v="0"/>
    <n v="0"/>
    <n v="0"/>
    <n v="0"/>
    <n v="0"/>
    <n v="0"/>
  </r>
  <r>
    <n v="131"/>
    <d v="2024-12-01T00:00:00"/>
    <x v="123"/>
    <x v="124"/>
    <s v="APPROVED"/>
    <s v="Cersai Charge Created - NON BT"/>
    <d v="2024-07-01T00:00:00"/>
    <n v="6.1"/>
    <s v="5"/>
    <n v="1028414"/>
    <s v="5-50"/>
    <s v="F_7401912"/>
    <n v="1008097"/>
    <s v="5L"/>
    <n v="725"/>
    <s v="MORTGAGE"/>
    <n v="6"/>
    <s v="INDIVIDUAL"/>
    <n v="14"/>
    <s v="9.25"/>
    <n v="14"/>
    <n v="121"/>
    <s v="181"/>
    <s v="NAUSHAD ALI"/>
    <s v="SELFEMPLOYED"/>
    <s v="Yes"/>
    <s v="FMCG"/>
    <s v="FLOATING"/>
    <s v="N"/>
    <n v="854804563248"/>
    <s v="UTTAR PRADESH"/>
    <s v="TIER 3"/>
    <n v="115"/>
    <s v="13-175"/>
    <n v="121"/>
    <s v="PROPRIETORSHIP"/>
    <n v="1028414"/>
    <s v="Proxy-Fully Construc"/>
    <s v="SAM"/>
    <n v="28.670588200000001"/>
    <s v="65"/>
    <n v="0"/>
    <n v="15968"/>
    <d v="2024-07-04T00:00:00"/>
    <n v="120"/>
    <s v="2179_MICRO LAP_UP_MEE_SHREERAMPLAZA"/>
    <s v="Current"/>
    <n v="0"/>
    <n v="0"/>
    <n v="0"/>
    <n v="0"/>
    <n v="0"/>
    <n v="0"/>
    <n v="0"/>
    <n v="0"/>
    <n v="0"/>
    <s v="-"/>
    <s v="-"/>
    <n v="0"/>
    <n v="6"/>
    <s v="5"/>
    <d v="2024-06-25T00:00:00"/>
    <d v="2024-06-25T00:00:00"/>
    <n v="6.3"/>
    <s v="5"/>
    <d v="2034-07-04T00:00:00"/>
    <s v="SELF-ASSESSMENT METHOD"/>
    <n v="540000"/>
    <m/>
    <d v="2024-06-13T00:00:00"/>
    <s v="NA"/>
    <s v="Formulaic Engineers PVt. Ltd."/>
    <s v="HOUSE N P D R NO. 43, A RESIDENTIAL PROPERTY SITUATED AT MOHALLA BAAN MANDI KASBA PARIKSHITGARH PARGANA KITHORE TEHSIL MAWANA DISTT - MEERUT"/>
    <n v="874"/>
    <n v="2500"/>
    <n v="1402"/>
    <n v="1000"/>
    <n v="1"/>
    <n v="58"/>
    <n v="3587000"/>
    <n v="3587000"/>
    <n v="3228300"/>
    <n v="2869600"/>
    <s v="7500 / SQ. M."/>
    <x v="25"/>
    <m/>
    <x v="0"/>
    <s v="MEERUT"/>
    <s v="UTTAR PRADESH"/>
    <n v="250406"/>
    <n v="0"/>
    <s v="ULAP - GENERAL BUSINESS PURPOSE"/>
    <s v="COMMERCIAL SHOP"/>
    <s v="COMMERCIAL SHOP"/>
    <s v="HDFC ENACH"/>
    <s v="NACH"/>
    <s v="PSL"/>
    <s v="UDYAM-UP-56-0054764"/>
    <s v="PSL : Micro Enterprises"/>
    <s v="30003702261027"/>
    <n v="200312146163"/>
    <n v="0"/>
    <n v="0"/>
    <n v="0"/>
    <n v="0"/>
    <n v="0"/>
    <n v="0"/>
    <n v="0"/>
    <n v="0"/>
    <n v="400081454118"/>
    <n v="0"/>
    <n v="0"/>
    <n v="0"/>
    <n v="0"/>
    <n v="0"/>
    <n v="0"/>
    <n v="0"/>
    <n v="0"/>
    <n v="200083217696"/>
    <n v="0"/>
    <n v="0"/>
    <n v="0"/>
    <n v="0"/>
    <n v="0"/>
    <n v="0"/>
    <n v="0"/>
    <n v="0"/>
  </r>
  <r>
    <n v="132"/>
    <d v="2024-12-01T00:00:00"/>
    <x v="124"/>
    <x v="125"/>
    <s v="APPROVED"/>
    <s v="Original and MOD not received - BT"/>
    <d v="1899-12-30T00:00:00"/>
    <n v="1521.9"/>
    <s v="5"/>
    <n v="2046527"/>
    <s v="5-50"/>
    <s v="F_7204056"/>
    <n v="1875883"/>
    <s v="5L"/>
    <n v="746"/>
    <s v="MORTGAGE"/>
    <n v="8"/>
    <s v="INDIVIDUAL"/>
    <n v="14.5"/>
    <s v="9.25"/>
    <n v="14.5"/>
    <n v="121"/>
    <s v="181"/>
    <s v="ABDUL AZIZ"/>
    <s v="SELFEMPLOYED"/>
    <s v="Yes"/>
    <s v="TRANSPORT LOGISTICS"/>
    <s v="FLOATING"/>
    <s v="N"/>
    <n v="803968861"/>
    <s v="UTTAR PRADESH"/>
    <s v="TIER 3"/>
    <n v="113"/>
    <s v="13-175"/>
    <n v="121"/>
    <s v="INDIVIDUAL"/>
    <n v="2046527"/>
    <s v="Proxy-Fully Construc"/>
    <s v="SAM"/>
    <n v="52.090383799999998"/>
    <s v="65"/>
    <n v="0"/>
    <n v="32394"/>
    <d v="2024-05-04T00:00:00"/>
    <n v="120"/>
    <s v="2179_MICRO LAP_UP_MEE_SHREERAMPLAZA"/>
    <s v="Current"/>
    <n v="0"/>
    <n v="0"/>
    <n v="0"/>
    <n v="0"/>
    <n v="0"/>
    <n v="0"/>
    <n v="0"/>
    <n v="0"/>
    <n v="0"/>
    <s v="-"/>
    <s v="-"/>
    <n v="0"/>
    <n v="8"/>
    <s v="5"/>
    <d v="2024-04-30T00:00:00"/>
    <d v="2024-04-30T00:00:00"/>
    <n v="8.1666666666666696"/>
    <s v="5"/>
    <d v="2034-05-04T00:00:00"/>
    <s v="SELF-ASSESSMENT METHOD"/>
    <n v="1800000"/>
    <n v="2"/>
    <d v="2024-04-23T00:00:00"/>
    <s v="EEPAC/SMFG/APRIL/24/53/AC/MB"/>
    <s v="EEPAC (INDIA) PVT. LTD."/>
    <s v="HOUSE NO. 429/1, MOHALLA PURV ELAHI BAKSH MEERUT"/>
    <n v="35"/>
    <n v="15000"/>
    <n v="629"/>
    <n v="1000"/>
    <n v="20"/>
    <n v="40"/>
    <n v="1154000"/>
    <n v="1154000"/>
    <n v="1038600"/>
    <n v="923200"/>
    <m/>
    <x v="25"/>
    <m/>
    <x v="0"/>
    <s v="MEERUT"/>
    <s v="UTTAR PRADESH"/>
    <n v="250002"/>
    <n v="0"/>
    <s v="ULAP - GENERAL BUSINESS PURPOSE"/>
    <s v="RESIDENTIAL row HOUSE"/>
    <s v="RESIDENTIAL ROW HOUSE"/>
    <s v="HDFC ENACH"/>
    <s v="NACH"/>
    <s v="PSL"/>
    <s v="UDYAM-UP-56-0022346"/>
    <s v="PSL : Micro Enterprise"/>
    <s v="10040055308754"/>
    <n v="0"/>
    <n v="0"/>
    <n v="0"/>
    <n v="0"/>
    <n v="0"/>
    <n v="0"/>
    <n v="0"/>
    <n v="0"/>
    <n v="0"/>
    <n v="0"/>
    <n v="0"/>
    <n v="0"/>
    <n v="0"/>
    <n v="0"/>
    <n v="0"/>
    <n v="0"/>
    <n v="0"/>
    <n v="0"/>
    <n v="0"/>
    <n v="0"/>
    <n v="0"/>
    <n v="0"/>
    <n v="0"/>
    <n v="0"/>
    <n v="0"/>
    <n v="0"/>
    <n v="0"/>
  </r>
  <r>
    <n v="133"/>
    <d v="2024-12-01T00:00:00"/>
    <x v="125"/>
    <x v="126"/>
    <s v="APPROVED"/>
    <s v="Cersai Charge Created - NON BT"/>
    <d v="2023-11-08T00:00:00"/>
    <n v="13.966666666666701"/>
    <s v="5"/>
    <n v="1253697"/>
    <s v="5-50"/>
    <s v="F_6481083"/>
    <n v="1185702"/>
    <s v="5L"/>
    <n v="725"/>
    <s v="MORTGAGE"/>
    <n v="14"/>
    <s v="INDIVIDUAL"/>
    <n v="13.4"/>
    <s v="9.25"/>
    <n v="13"/>
    <n v="121"/>
    <s v="181"/>
    <s v="MO ABARAR"/>
    <s v="SELFEMPLOYED"/>
    <s v="Yes"/>
    <s v="FABRICATED METAL PRODUCT"/>
    <s v="FLOATING"/>
    <s v="N"/>
    <n v="854802120319"/>
    <s v="UTTAR PRADESH"/>
    <s v="TIER 3"/>
    <n v="111"/>
    <s v="13-175"/>
    <n v="125"/>
    <s v="INDIVIDUAL"/>
    <n v="1253697"/>
    <s v="Proxy-Fully Construc"/>
    <s v="SAM"/>
    <n v="13.9299667"/>
    <s v="65"/>
    <n v="0"/>
    <n v="18720"/>
    <d v="2023-11-04T00:00:00"/>
    <n v="120"/>
    <s v="2179_MICRO LAP_UP_MEE_SHREERAMPLAZA"/>
    <s v="Current"/>
    <n v="0"/>
    <n v="0"/>
    <n v="0"/>
    <n v="0"/>
    <n v="0"/>
    <n v="0"/>
    <n v="0"/>
    <n v="0"/>
    <n v="0"/>
    <s v="-"/>
    <s v="-"/>
    <n v="0"/>
    <n v="14"/>
    <s v="5"/>
    <d v="2023-10-26T00:00:00"/>
    <d v="2023-10-26T00:00:00"/>
    <n v="14.4"/>
    <s v="5"/>
    <d v="2034-03-04T00:00:00"/>
    <s v="SELF-ASSESSMENT METHOD"/>
    <n v="966000"/>
    <m/>
    <d v="2023-09-29T00:00:00"/>
    <s v="NA"/>
    <s v="Formulaic Engineers PVt. Ltd."/>
    <s v="A OLD NO. 101/1 &amp; NEW NO. 218 (AS PER HTR) BUILT ON PLOT NO. 3, SITUATED AT MOHALLA MAWANA KALA, PARGANA HASTINAPUR, TEHSIL MAWANA KALA DISTRICT MEERUT"/>
    <n v="1800"/>
    <n v="5000"/>
    <n v="1638"/>
    <n v="1200"/>
    <n v="43"/>
    <n v="17"/>
    <n v="10965600"/>
    <n v="9000000"/>
    <n v="9869040"/>
    <n v="8772480"/>
    <m/>
    <x v="0"/>
    <n v="0.11432999562267454"/>
    <x v="0"/>
    <s v="MAWANA"/>
    <s v="UTTAR PRADESH"/>
    <n v="250401"/>
    <n v="0"/>
    <s v="BUSINESS USE"/>
    <s v="SELF-OCCUPIED COMMERCIAL PROPERTY- WITHIN CITY LIMIT"/>
    <s v="SELF-OCCUPIED RESIDENTIAL PROPERTY- WITHIN CITY LIMIT"/>
    <s v="HDFC ENACH"/>
    <s v="NACH"/>
    <s v="PSL"/>
    <s v="UDYAM-UP-56-0063183"/>
    <s v="PSL : Micro Enterprises"/>
    <s v="10054487374662"/>
    <n v="200286313673"/>
    <n v="0"/>
    <n v="0"/>
    <n v="0"/>
    <n v="0"/>
    <n v="0"/>
    <n v="0"/>
    <n v="0"/>
    <n v="0"/>
    <n v="400075036491"/>
    <n v="0"/>
    <n v="0"/>
    <n v="0"/>
    <n v="0"/>
    <n v="0"/>
    <n v="0"/>
    <n v="0"/>
    <n v="0"/>
    <n v="200076547820"/>
    <n v="0"/>
    <n v="0"/>
    <n v="0"/>
    <n v="0"/>
    <n v="0"/>
    <n v="0"/>
    <n v="0"/>
    <n v="0"/>
  </r>
  <r>
    <n v="134"/>
    <d v="2024-12-01T00:00:00"/>
    <x v="126"/>
    <x v="127"/>
    <s v="APPROVED"/>
    <s v="Cersai Charge Created - NON BT"/>
    <d v="2023-08-12T00:00:00"/>
    <n v="16.899999999999999"/>
    <s v="5"/>
    <n v="3370101"/>
    <s v="5-50"/>
    <s v="F_6120024"/>
    <n v="3267769"/>
    <s v="5L"/>
    <n v="704"/>
    <s v="MORTGAGE"/>
    <n v="17"/>
    <s v="INDIVIDUAL"/>
    <n v="12.9"/>
    <s v="9.25"/>
    <n v="12.5"/>
    <n v="181"/>
    <s v="181"/>
    <s v="GAURAV SINGHAL"/>
    <s v="SELFEMPLOYED"/>
    <s v="Yes"/>
    <s v="WHEAT MILLING"/>
    <s v="FLOATING"/>
    <s v="N"/>
    <n v="808554636"/>
    <s v="UTTAR PRADESH"/>
    <s v="TIER 3"/>
    <n v="175"/>
    <s v="13-175"/>
    <n v="192"/>
    <s v="INDIVIDUAL"/>
    <n v="3370101"/>
    <s v="Proxy-Fully Construc"/>
    <s v="SAM"/>
    <n v="59.547680900000003"/>
    <s v="65"/>
    <n v="0"/>
    <n v="41538"/>
    <d v="2023-08-04T00:00:00"/>
    <n v="180"/>
    <s v="2179_MICRO LAP_UP_MEE_SHREERAMPLAZA"/>
    <s v="Current"/>
    <n v="0"/>
    <n v="0"/>
    <n v="0"/>
    <n v="0"/>
    <n v="0"/>
    <n v="0"/>
    <n v="0"/>
    <n v="0"/>
    <n v="0"/>
    <s v="-"/>
    <s v="-"/>
    <n v="0"/>
    <n v="17"/>
    <s v="5"/>
    <d v="2023-07-29T00:00:00"/>
    <d v="2023-07-29T00:00:00"/>
    <n v="17.366666666666699"/>
    <s v="5"/>
    <d v="2039-07-04T00:00:00"/>
    <s v="SELF-ASSESSMENT METHOD"/>
    <n v="4032000"/>
    <m/>
    <d v="2023-07-19T00:00:00"/>
    <s v="NA"/>
    <s v="Formulaic Engineers PVt. Ltd."/>
    <s v="A GROUND FLOOR COMMERCIAL SHOP NO. B - 31, SITUATED AT MEERUT MALL DELHI ROAD MEERUT  UTTAR PRADESH"/>
    <n v="0"/>
    <n v="0"/>
    <n v="343"/>
    <n v="16500"/>
    <n v="11"/>
    <n v="49"/>
    <n v="5659500"/>
    <n v="5659500"/>
    <n v="5093550"/>
    <n v="4527600"/>
    <m/>
    <x v="26"/>
    <m/>
    <x v="0"/>
    <s v="MEERUT"/>
    <s v="UTTAR PRADESH"/>
    <n v="250002"/>
    <n v="0"/>
    <s v="BUSINESS USE"/>
    <s v="COMMERCIAL SHOP"/>
    <s v="COMMERCIAL SHOP"/>
    <s v="HDFC ENACH"/>
    <s v="NACH"/>
    <s v="PSL"/>
    <s v="UDYAM-UP-56-0057982"/>
    <s v="PSL : Micro Enterprises"/>
    <s v="60033963432182"/>
    <n v="200277251226"/>
    <n v="0"/>
    <n v="0"/>
    <n v="0"/>
    <n v="0"/>
    <n v="0"/>
    <n v="0"/>
    <n v="0"/>
    <n v="0"/>
    <n v="400072816746"/>
    <n v="0"/>
    <n v="0"/>
    <n v="0"/>
    <n v="0"/>
    <n v="0"/>
    <n v="0"/>
    <n v="0"/>
    <n v="0"/>
    <n v="200074206663"/>
    <n v="0"/>
    <n v="0"/>
    <n v="0"/>
    <n v="0"/>
    <n v="0"/>
    <n v="0"/>
    <n v="0"/>
    <n v="0"/>
  </r>
  <r>
    <n v="135"/>
    <d v="2024-12-01T00:00:00"/>
    <x v="127"/>
    <x v="128"/>
    <s v="APPROVED"/>
    <s v="Cersai Charge Created - NON BT"/>
    <d v="2023-07-15T00:00:00"/>
    <n v="17.8333333333333"/>
    <s v="5"/>
    <n v="2509647"/>
    <s v="5-50"/>
    <s v="F_6012739"/>
    <n v="2398732.25"/>
    <s v="5L"/>
    <n v="746"/>
    <s v="MORTGAGE"/>
    <n v="18"/>
    <s v="INDIVIDUAL"/>
    <n v="12.4"/>
    <s v="9.25"/>
    <n v="12"/>
    <n v="181"/>
    <s v="181"/>
    <s v="SHUBHAM SANJAY SONKAR"/>
    <s v="SELFEMPLOYED"/>
    <s v="Yes"/>
    <s v="AUTOMOTIVE"/>
    <s v="FLOATING"/>
    <s v="N"/>
    <n v="802684722"/>
    <s v="UTTAR PRADESH"/>
    <s v="TIER 3"/>
    <n v="146"/>
    <s v="13-175"/>
    <n v="164"/>
    <s v="INDIVIDUAL"/>
    <n v="2509647"/>
    <s v="Proxy-Fully Construc"/>
    <s v="SAM"/>
    <n v="57.177777300000002"/>
    <s v="65"/>
    <n v="0"/>
    <n v="31929"/>
    <d v="2023-07-04T00:00:00"/>
    <n v="180"/>
    <s v="2179_MICRO LAP_UP_MEE_SHREERAMPLAZA"/>
    <s v="Current"/>
    <n v="0"/>
    <n v="0"/>
    <n v="0"/>
    <n v="0"/>
    <n v="0"/>
    <n v="0"/>
    <n v="0"/>
    <n v="0"/>
    <n v="0"/>
    <s v="-"/>
    <s v="-"/>
    <n v="0"/>
    <n v="18"/>
    <s v="5"/>
    <d v="2023-06-28T00:00:00"/>
    <d v="2023-06-28T00:00:00"/>
    <n v="18.399999999999999"/>
    <s v="5"/>
    <d v="2037-02-04T00:00:00"/>
    <s v="SELF-ASSESSMENT METHOD"/>
    <n v="1225008"/>
    <m/>
    <d v="2023-06-17T00:00:00"/>
    <s v="SMFG INDIA CREDIT COMPANY LIMITED/DL C P/ JUN/23/13/ANKIT SINGH/5382002"/>
    <s v="Adroit Technical Service Pvt. Ltd."/>
    <s v="PLOT NO. 27 A, ADARSH NAGAR CIVIL LINE NEAR TELEPHONE EXCHANGE BOUNDARY ROAD, MEERUT"/>
    <n v="14.22"/>
    <n v="300000"/>
    <n v="154"/>
    <n v="800"/>
    <n v="32"/>
    <n v="28"/>
    <n v="4389200"/>
    <n v="4389200"/>
    <n v="3950280"/>
    <n v="3511360"/>
    <m/>
    <x v="56"/>
    <m/>
    <x v="0"/>
    <s v="MEERUT"/>
    <s v="UTTAR PRADESH"/>
    <n v="250001"/>
    <n v="0"/>
    <s v="BUSINESS USE"/>
    <s v="COMMERCIAL SHOP"/>
    <s v="COMMERCIAL SHOP"/>
    <s v="HDFC ENACH"/>
    <s v="NACH"/>
    <s v="PSL"/>
    <s v="UDYAM-UP-56-0016385"/>
    <s v="PSL : Micro Enterprises"/>
    <s v="30031798111693"/>
    <n v="200274291601"/>
    <n v="0"/>
    <n v="0"/>
    <n v="0"/>
    <n v="0"/>
    <n v="0"/>
    <n v="0"/>
    <n v="0"/>
    <n v="0"/>
    <n v="400072076262"/>
    <n v="0"/>
    <n v="0"/>
    <n v="0"/>
    <n v="0"/>
    <n v="0"/>
    <n v="0"/>
    <n v="0"/>
    <n v="0"/>
    <n v="200073416438"/>
    <n v="0"/>
    <n v="0"/>
    <n v="0"/>
    <n v="0"/>
    <n v="0"/>
    <n v="0"/>
    <n v="0"/>
    <n v="0"/>
  </r>
  <r>
    <n v="136"/>
    <d v="2024-12-01T00:00:00"/>
    <x v="128"/>
    <x v="129"/>
    <s v="APPROVED"/>
    <s v="Cersai Charge Created - NON BT"/>
    <d v="2024-07-07T00:00:00"/>
    <n v="5.9"/>
    <s v="5"/>
    <n v="3037447"/>
    <s v="5-50"/>
    <s v="F_7402205"/>
    <n v="3009210"/>
    <s v="5L"/>
    <n v="762"/>
    <s v="MORTGAGE"/>
    <n v="6"/>
    <s v="INDIVIDUAL"/>
    <n v="13"/>
    <s v="9.25"/>
    <n v="13"/>
    <n v="181"/>
    <s v="181"/>
    <s v="ABHAYA SHANKAR SINGH SHRINET"/>
    <s v="SELFEMPLOYED"/>
    <s v="Yes"/>
    <s v="TRANSPORT LOGISTICS"/>
    <s v="FLOATING"/>
    <s v="N"/>
    <n v="854803146611"/>
    <s v="UTTAR PRADESH"/>
    <s v="TIER 3"/>
    <n v="175"/>
    <s v="13-175"/>
    <n v="181"/>
    <s v="INDIVIDUAL"/>
    <n v="3037447"/>
    <s v="Proxy-Fully Construc"/>
    <s v="BKP"/>
    <n v="39.152449099999998"/>
    <s v="65"/>
    <n v="0"/>
    <n v="38432"/>
    <d v="2024-07-04T00:00:00"/>
    <n v="180"/>
    <s v="2178_MICRO LAP_UP_GOR_GORAKHPUR"/>
    <s v="Current"/>
    <n v="0"/>
    <n v="0"/>
    <n v="0"/>
    <n v="0"/>
    <n v="0"/>
    <n v="0"/>
    <n v="0"/>
    <n v="0"/>
    <n v="0"/>
    <s v="-"/>
    <s v="-"/>
    <n v="0"/>
    <n v="6"/>
    <s v="5"/>
    <d v="2024-06-30T00:00:00"/>
    <d v="2024-06-30T00:00:00"/>
    <n v="6.1333333333333302"/>
    <s v="5"/>
    <d v="2039-07-04T00:00:00"/>
    <s v="BKP - BANKING PRODUCT"/>
    <n v="592341.96"/>
    <m/>
    <d v="2024-06-25T00:00:00"/>
    <m/>
    <s v="GHARONDA GROUP - AR. VANDANA SRIVASTAVA"/>
    <s v="PLOT NO. MIG - 39, PART OF GATA NO. 240/1 SITUATED AT MAUJA SIKTAUR TAPPA &amp; PARGANA HAWELI TEHSIL SADAR DISTT GORAKHPUR"/>
    <n v="1800"/>
    <n v="3000"/>
    <n v="1310"/>
    <n v="1800"/>
    <n v="11"/>
    <n v="49"/>
    <n v="7758000"/>
    <n v="7758000"/>
    <n v="6982200"/>
    <n v="6206400"/>
    <m/>
    <x v="0"/>
    <n v="0.39152449084815671"/>
    <x v="0"/>
    <s v="GORAKHPUR"/>
    <s v="UTTAR PRADESH"/>
    <n v="273010"/>
    <n v="0"/>
    <s v="ULAP - GENERAL BUSINESS PURPOSE"/>
    <s v="SELF-OCCUPIED RESIDENTIAL PROPERTY- WITHIN CITY LIMIT"/>
    <s v="SELF-OCCUPIED RESIDENTIAL PROPERTY- WITHIN CITY LIMIT"/>
    <s v="HDFC ENACH"/>
    <s v="NACH"/>
    <s v="PSL"/>
    <s v="UDYAM-UP-32-0009920"/>
    <s v="PSL : Micro Enterprises"/>
    <s v="30076735061922"/>
    <n v="200312877289"/>
    <n v="0"/>
    <n v="0"/>
    <n v="0"/>
    <n v="0"/>
    <n v="0"/>
    <n v="0"/>
    <n v="0"/>
    <n v="0"/>
    <n v="400081693146"/>
    <n v="0"/>
    <n v="0"/>
    <n v="0"/>
    <n v="0"/>
    <n v="0"/>
    <n v="0"/>
    <n v="0"/>
    <n v="0"/>
    <n v="200083463310"/>
    <n v="0"/>
    <n v="0"/>
    <n v="0"/>
    <n v="0"/>
    <n v="0"/>
    <n v="0"/>
    <n v="0"/>
    <n v="0"/>
  </r>
  <r>
    <n v="137"/>
    <d v="2024-12-01T00:00:00"/>
    <x v="129"/>
    <x v="130"/>
    <s v="APPROVED"/>
    <s v="Cersai Charge created"/>
    <d v="2022-12-31T00:00:00"/>
    <n v="24.366666666666699"/>
    <s v="5"/>
    <n v="821747"/>
    <s v="5-50"/>
    <s v="F_5648016"/>
    <n v="791399"/>
    <s v="5L"/>
    <n v="-1"/>
    <s v="MORTGAGE"/>
    <n v="24"/>
    <s v="INDIVIDUAL"/>
    <n v="15.4"/>
    <s v="9.25"/>
    <n v="15"/>
    <n v="181"/>
    <s v="181"/>
    <s v="DHRUVE JI GUPTA"/>
    <s v="SELFEMPLOYED"/>
    <s v="Yes"/>
    <s v="CONSUMER PRODUCTS"/>
    <s v="FLOATING"/>
    <s v="N"/>
    <n v="806932884"/>
    <s v="UTTAR PRADESH"/>
    <s v="TIER 3"/>
    <n v="169"/>
    <s v="13-175"/>
    <n v="193"/>
    <s v="INDIVIDUAL"/>
    <n v="821747"/>
    <s v="Proxy-Fully Construc"/>
    <s v="RNP"/>
    <n v="35.298410699999998"/>
    <s v="65"/>
    <n v="0"/>
    <n v="11502"/>
    <d v="2023-01-04T00:00:00"/>
    <n v="180"/>
    <s v="2178_MICRO LAP_UP_GOR_GORAKHPUR"/>
    <s v="Current"/>
    <n v="0"/>
    <n v="0"/>
    <n v="0"/>
    <n v="0"/>
    <n v="0"/>
    <n v="0"/>
    <n v="0"/>
    <n v="0"/>
    <n v="0"/>
    <s v="-"/>
    <s v="-"/>
    <n v="0"/>
    <n v="24"/>
    <s v="5"/>
    <d v="2022-12-31T00:00:00"/>
    <d v="2022-12-31T00:00:00"/>
    <n v="24.366666666666699"/>
    <s v="5"/>
    <d v="2039-01-04T00:00:00"/>
    <s v="RNP 44 AD"/>
    <n v="451410"/>
    <m/>
    <d v="2022-11-22T00:00:00"/>
    <n v="5648016"/>
    <s v="Formulaic Engineers PVt. Ltd."/>
    <s v="ARAZI NO. 261, SITUATED AT MAUZA MAHUWA BUJURG TAPPA KEVTALI PARAGANA HAWELI TEHSIL CHAURI CHAURA DIST GORAKHPUR"/>
    <n v="1308"/>
    <n v="1000"/>
    <n v="850"/>
    <n v="1200"/>
    <n v="3"/>
    <n v="57"/>
    <n v="2328000"/>
    <n v="2328000"/>
    <n v="2095200"/>
    <n v="1862400"/>
    <s v="204.47/- @ 2019"/>
    <x v="0"/>
    <n v="0.35298410652920964"/>
    <x v="0"/>
    <s v="GORAKHPUR"/>
    <s v="UTTAR PRADESH"/>
    <n v="273202"/>
    <n v="0"/>
    <s v="BUSINESS USE"/>
    <s v="COMMERCIAL SHOP"/>
    <s v="SELF-OCCUPIED COMMERCIAL PROPERTY- WITHIN CITY LIMIT"/>
    <s v="HDFC ENACH"/>
    <s v="NACH"/>
    <s v="PSL"/>
    <s v="UDYAM-UP-32-0024536"/>
    <s v="PSL : Micro Enterprises"/>
    <s v="30056091468291"/>
    <n v="200256957105"/>
    <n v="0"/>
    <n v="0"/>
    <n v="0"/>
    <n v="0"/>
    <n v="0"/>
    <n v="0"/>
    <n v="0"/>
    <n v="0"/>
    <n v="400067294648"/>
    <n v="0"/>
    <n v="0"/>
    <n v="0"/>
    <n v="0"/>
    <n v="0"/>
    <n v="0"/>
    <n v="0"/>
    <n v="0"/>
    <n v="200068331509"/>
    <n v="0"/>
    <n v="0"/>
    <n v="0"/>
    <n v="0"/>
    <n v="0"/>
    <n v="0"/>
    <n v="0"/>
    <n v="0"/>
  </r>
  <r>
    <n v="138"/>
    <d v="2024-12-01T00:00:00"/>
    <x v="130"/>
    <x v="131"/>
    <s v="APPROVED"/>
    <s v="Cersai Charge Created - BT"/>
    <d v="2024-07-18T00:00:00"/>
    <n v="5.5333333333333297"/>
    <s v="5"/>
    <n v="4021636"/>
    <s v="5-50"/>
    <s v="F_7364217"/>
    <n v="3959587"/>
    <s v="5L"/>
    <n v="744"/>
    <s v="MORTGAGE"/>
    <n v="6"/>
    <s v="INDIVIDUAL"/>
    <n v="12.5"/>
    <s v="9.25"/>
    <n v="12.5"/>
    <n v="145"/>
    <s v="181"/>
    <s v="MANJIT PAWAR"/>
    <s v="SELFEMPLOYED"/>
    <s v="Yes"/>
    <s v="TEXTILES"/>
    <s v="FLOATING"/>
    <s v="N"/>
    <n v="854804494028"/>
    <s v="RAJASTHAN"/>
    <s v="TIER 4"/>
    <n v="139"/>
    <s v="13-175"/>
    <n v="145"/>
    <s v="INDIVIDUAL"/>
    <n v="4021636"/>
    <s v="Proxy-Fully Construc"/>
    <s v="SAM"/>
    <n v="53.229758400000001"/>
    <s v="65"/>
    <n v="0"/>
    <n v="54046"/>
    <d v="2024-07-04T00:00:00"/>
    <n v="144"/>
    <s v="2170_MICRO LAP_RAJ_SIKAR"/>
    <s v="Current"/>
    <n v="0"/>
    <n v="0"/>
    <n v="0"/>
    <n v="0"/>
    <n v="0"/>
    <n v="0"/>
    <n v="0"/>
    <n v="0"/>
    <n v="0"/>
    <s v="-"/>
    <s v="-"/>
    <n v="0"/>
    <n v="6"/>
    <s v="5"/>
    <d v="2024-06-18T00:00:00"/>
    <d v="2024-06-18T00:00:00"/>
    <n v="6.5333333333333297"/>
    <s v="5"/>
    <d v="2036-07-04T00:00:00"/>
    <s v="SELF-ASSESSMENT METHOD"/>
    <n v="12000000"/>
    <m/>
    <d v="2024-05-29T00:00:00"/>
    <n v="7312651"/>
    <s v="Formulaic Engineers PVt. Ltd."/>
    <s v="SHOP NO. G7 WITHOUT ROOF RIGHTS, GROUND FLOOR, PARIS POINT COMPLEX, WARD NO. 27, KHATUA KA MOHHALLA , SIKAR, RAJASTHAN"/>
    <n v="0"/>
    <n v="0"/>
    <n v="269.83"/>
    <n v="280000"/>
    <n v="3"/>
    <n v="47"/>
    <n v="75552400"/>
    <n v="7555240"/>
    <n v="67997160"/>
    <n v="60441920"/>
    <m/>
    <x v="26"/>
    <m/>
    <x v="0"/>
    <s v="SIKAR"/>
    <s v="RAJASTHAN"/>
    <n v="331024"/>
    <n v="0"/>
    <s v="ULAP - PURCHASE OF PROPERTY"/>
    <s v="SELF-OCCUPIED COMMERCIAL PROPERTY- WITHIN CITY LIMIT"/>
    <s v="SELF-OCCUPIED COMMERCIAL PROPERTY- WITHIN CITY LIMIT"/>
    <s v="HDFC ENACH"/>
    <s v="NACH"/>
    <s v="PSL"/>
    <s v="UDYAM-RJ-30-0035338"/>
    <s v="PSL : Micro Enterprises"/>
    <s v="10062254043060"/>
    <n v="200313923491"/>
    <n v="0"/>
    <n v="0"/>
    <n v="0"/>
    <n v="0"/>
    <n v="0"/>
    <n v="0"/>
    <n v="0"/>
    <n v="0"/>
    <n v="400081995193"/>
    <n v="0"/>
    <n v="0"/>
    <n v="0"/>
    <n v="0"/>
    <n v="0"/>
    <n v="0"/>
    <n v="0"/>
    <n v="0"/>
    <n v="200083772353"/>
    <n v="0"/>
    <n v="0"/>
    <n v="0"/>
    <n v="0"/>
    <n v="0"/>
    <n v="0"/>
    <n v="0"/>
    <n v="0"/>
  </r>
  <r>
    <n v="139"/>
    <d v="2024-12-01T00:00:00"/>
    <x v="131"/>
    <x v="132"/>
    <s v="APPROVED"/>
    <s v="Cersai Charge Created - NON BT"/>
    <d v="2024-07-01T00:00:00"/>
    <n v="6.1"/>
    <s v="5"/>
    <n v="2055356"/>
    <s v="5-50"/>
    <s v="F_7380662"/>
    <n v="2037987"/>
    <s v="5L"/>
    <n v="795"/>
    <s v="MORTGAGE"/>
    <n v="6"/>
    <s v="INDIVIDUAL"/>
    <n v="14"/>
    <s v="9.25"/>
    <n v="14"/>
    <n v="181"/>
    <s v="181"/>
    <s v="RATAN LAL KUMAWAT"/>
    <s v="SELFEMPLOYED"/>
    <s v="Yes"/>
    <s v="CONSTRUCTION"/>
    <s v="FLOATING"/>
    <s v="N"/>
    <n v="854804523421"/>
    <s v="RAJASTHAN"/>
    <s v="TIER 4"/>
    <n v="175"/>
    <s v="13-175"/>
    <n v="181"/>
    <s v="INDIVIDUAL"/>
    <n v="2055356"/>
    <s v="Proxy-Fully Construc"/>
    <s v="SAM"/>
    <n v="32.4639247"/>
    <s v="65"/>
    <n v="0"/>
    <n v="27373"/>
    <d v="2024-07-04T00:00:00"/>
    <n v="180"/>
    <s v="2170_MICRO LAP_RAJ_SIKAR"/>
    <s v="Current"/>
    <n v="0"/>
    <n v="0"/>
    <n v="0"/>
    <n v="0"/>
    <n v="0"/>
    <n v="0"/>
    <n v="0"/>
    <n v="0"/>
    <n v="0"/>
    <s v="-"/>
    <s v="-"/>
    <n v="0"/>
    <n v="6"/>
    <s v="5"/>
    <d v="2024-06-25T00:00:00"/>
    <d v="2024-06-25T00:00:00"/>
    <n v="6.3"/>
    <s v="5"/>
    <d v="2039-07-04T00:00:00"/>
    <s v="SELF-ASSESSMENT METHOD"/>
    <n v="108000000"/>
    <m/>
    <d v="2024-06-11T00:00:00"/>
    <n v="7337239"/>
    <s v="BHATI &amp; ASSOCIATES"/>
    <s v="PATTA NO. 9039, W. NO. 12, MOHALLA KUMHARON KA, DIST. SIKAR"/>
    <n v="114.72"/>
    <n v="30000"/>
    <n v="2064"/>
    <n v="1400"/>
    <n v="5"/>
    <n v="55"/>
    <n v="6331200"/>
    <n v="6331200"/>
    <n v="5698080"/>
    <n v="5064960"/>
    <n v="274107.02"/>
    <x v="57"/>
    <m/>
    <x v="0"/>
    <s v="SIKAR"/>
    <s v="RAJASTHAN"/>
    <n v="332001"/>
    <n v="28"/>
    <s v="ULAP - GENERAL BUSINESS PURPOSE"/>
    <s v="SELF-OCCUPIED RESIDENTIAL PROPERTY- WITHIN CITY LIMIT"/>
    <s v="SELF-OCCUPIED RESIDENTIAL PROPERTY- WITHIN CITY LIMIT"/>
    <s v="HDFC ENACH"/>
    <s v="NACH"/>
    <s v="PSL"/>
    <s v="UDYAM-RJ-30-0074393"/>
    <s v="PSL : Micro Enterprises"/>
    <s v="10016980097543"/>
    <n v="200312142862"/>
    <n v="0"/>
    <n v="0"/>
    <n v="0"/>
    <n v="0"/>
    <n v="0"/>
    <n v="0"/>
    <n v="0"/>
    <n v="0"/>
    <n v="400081453468"/>
    <n v="0"/>
    <n v="0"/>
    <n v="0"/>
    <n v="0"/>
    <n v="0"/>
    <n v="0"/>
    <n v="0"/>
    <n v="0"/>
    <n v="200083217038"/>
    <n v="0"/>
    <n v="0"/>
    <n v="0"/>
    <n v="0"/>
    <n v="0"/>
    <n v="0"/>
    <n v="0"/>
    <n v="0"/>
  </r>
  <r>
    <n v="140"/>
    <d v="2024-12-01T00:00:00"/>
    <x v="132"/>
    <x v="133"/>
    <s v="APPROVED"/>
    <s v="Cersai Charge Created - BT"/>
    <d v="2024-07-18T00:00:00"/>
    <n v="5.5333333333333297"/>
    <s v="5"/>
    <n v="2525603"/>
    <s v="5-50"/>
    <s v="F_7298202"/>
    <n v="2502129"/>
    <s v="5L"/>
    <n v="746"/>
    <s v="MORTGAGE"/>
    <n v="7"/>
    <s v="INDIVIDUAL"/>
    <n v="13"/>
    <s v="9.25"/>
    <n v="13"/>
    <n v="180"/>
    <s v="181"/>
    <s v="RAVI KUMAR NAYAK"/>
    <s v="SELFEMPLOYED"/>
    <s v="Yes"/>
    <s v="TEXTILE READY MADE GARMENTS"/>
    <s v="FLOATING"/>
    <s v="N"/>
    <n v="854804386535"/>
    <s v="RAJASTHAN"/>
    <s v="TIER 4"/>
    <n v="175"/>
    <s v="13-175"/>
    <n v="182"/>
    <s v="INDIVIDUAL"/>
    <n v="2525603"/>
    <s v="Proxy-Fully Construc"/>
    <s v="SAM"/>
    <n v="50.4800556"/>
    <s v="65"/>
    <n v="0"/>
    <n v="31955"/>
    <d v="2024-06-04T00:00:00"/>
    <n v="180"/>
    <s v="2170_MICRO LAP_RAJ_SIKAR"/>
    <s v="Current"/>
    <n v="0"/>
    <n v="0"/>
    <n v="0"/>
    <n v="0"/>
    <n v="0"/>
    <n v="0"/>
    <n v="0"/>
    <n v="0"/>
    <n v="0"/>
    <s v="-"/>
    <s v="-"/>
    <n v="0"/>
    <n v="7"/>
    <s v="5"/>
    <d v="2024-05-29T00:00:00"/>
    <d v="2024-06-30T00:00:00"/>
    <n v="6.1333333333333302"/>
    <s v="5"/>
    <d v="2039-07-04T00:00:00"/>
    <s v="SELF-ASSESSMENT METHOD"/>
    <n v="0"/>
    <n v="2"/>
    <d v="2024-03-18T00:00:00"/>
    <s v="SMFG INDIA CREDIT COMPANY LTD."/>
    <s v="Adroit Technical Service Pvt. Ltd."/>
    <s v="RESIDENTIAL PROPERTY SITUATED AT WARD NO. 10, NAYAKAN MOHALLA FATEHPUR, SHEKHAWATI, FATEHPUR SIKAR "/>
    <n v="1557.23"/>
    <n v="900"/>
    <n v="2450"/>
    <n v="1100"/>
    <n v="20"/>
    <n v="40"/>
    <n v="4096507"/>
    <n v="5003170"/>
    <n v="3686856"/>
    <n v="3277206"/>
    <m/>
    <x v="0"/>
    <n v="0.61652598176934648"/>
    <x v="0"/>
    <s v="SIKAR"/>
    <s v="RAJASTHAN"/>
    <n v="332301"/>
    <n v="0"/>
    <s v="ULAP - DEBT CONSOLIDATION FOR BUSINESS PURPOSE"/>
    <s v="RESIDENTIAL row HOUSE"/>
    <s v="RESIDENTIAL ROW HOUSE"/>
    <s v="HDFC ENACH"/>
    <s v="NACH"/>
    <s v="PSL"/>
    <s v="UDYAM-RJ-30-0022566"/>
    <s v="PSL : Micro Enterprises"/>
    <s v="30024721357740"/>
    <n v="200313921357"/>
    <n v="0"/>
    <n v="0"/>
    <n v="0"/>
    <n v="0"/>
    <n v="0"/>
    <n v="0"/>
    <n v="0"/>
    <n v="0"/>
    <n v="400081994802"/>
    <n v="0"/>
    <n v="0"/>
    <n v="0"/>
    <n v="0"/>
    <n v="0"/>
    <n v="0"/>
    <n v="0"/>
    <n v="0"/>
    <n v="200083771958"/>
    <n v="0"/>
    <n v="0"/>
    <n v="0"/>
    <n v="0"/>
    <n v="0"/>
    <n v="0"/>
    <n v="0"/>
    <n v="0"/>
  </r>
  <r>
    <n v="141"/>
    <d v="2024-12-01T00:00:00"/>
    <x v="133"/>
    <x v="134"/>
    <s v="APPROVED"/>
    <s v="Cersai Charge Created - BT"/>
    <d v="2024-05-10T00:00:00"/>
    <n v="7.8333333333333304"/>
    <s v="5"/>
    <n v="3640208"/>
    <s v="5-50"/>
    <s v="F_7038162"/>
    <n v="3529270.5"/>
    <s v="5L"/>
    <n v="738"/>
    <s v="MORTGAGE"/>
    <n v="9"/>
    <s v="INDIVIDUAL"/>
    <n v="12"/>
    <s v="9.25"/>
    <n v="12"/>
    <n v="181"/>
    <s v="181"/>
    <s v="VIJESH KUMAR SAINI"/>
    <s v="SELFEMPLOYED"/>
    <s v="Yes"/>
    <s v="TEXTILES"/>
    <s v="FLOATING"/>
    <s v="N"/>
    <n v="854803847988"/>
    <s v="RAJASTHAN"/>
    <s v="TIER 4"/>
    <n v="124"/>
    <s v="13-175"/>
    <n v="133"/>
    <s v="INDIVIDUAL"/>
    <n v="3640208"/>
    <s v="Proxy-Fully Construc"/>
    <s v="BKP"/>
    <n v="63.5355329"/>
    <s v="65"/>
    <n v="0"/>
    <n v="49791"/>
    <d v="2024-04-04T00:00:00"/>
    <n v="180"/>
    <s v="2170_MICRO LAP_RAJ_SIKAR"/>
    <s v="Current"/>
    <n v="0"/>
    <n v="0"/>
    <n v="0"/>
    <n v="0"/>
    <n v="0"/>
    <n v="0"/>
    <n v="0"/>
    <n v="0"/>
    <n v="0"/>
    <s v="-"/>
    <s v="-"/>
    <n v="0"/>
    <n v="9"/>
    <s v="5"/>
    <d v="2024-03-31T00:00:00"/>
    <d v="2024-03-31T00:00:00"/>
    <n v="9.1666666666666696"/>
    <s v="5"/>
    <d v="2035-04-04T00:00:00"/>
    <s v="BANKING PROGRAM (BKP)"/>
    <n v="1800000"/>
    <m/>
    <d v="2024-03-08T00:00:00"/>
    <n v="6986716"/>
    <s v="Formulaic Engineers PVt. Ltd."/>
    <s v="SHOP NO. G1, SITUATED AT GF, PREM TOWER, PATTA NO. 13, VILLAGE - RANOLI, GP -- RANOLI, TEHSIL - DATARAMGARH DIST - SIKAR"/>
    <n v="156.97"/>
    <n v="36500"/>
    <n v="0"/>
    <n v="0"/>
    <n v="5"/>
    <n v="45"/>
    <n v="5729405"/>
    <n v="5729405"/>
    <n v="5156465"/>
    <n v="4583524"/>
    <m/>
    <x v="0"/>
    <n v="0.63535532921830451"/>
    <x v="0"/>
    <s v="SIKAR"/>
    <s v="RAJASTHAN"/>
    <n v="332405"/>
    <n v="0"/>
    <s v="BUSINESS USE"/>
    <s v="SELF-OCCUPIED COMMERCIAL PROPERTY- WITHIN CITY LIMIT"/>
    <s v="SELF-OCCUPIED COMMERCIAL PROPERTY- WITHIN CITY LIMIT"/>
    <s v="HDFC ENACH"/>
    <s v="NACH"/>
    <s v="PSL"/>
    <s v="UDYAM-rj-30-0015428"/>
    <s v="PSL : Micro Enterprise"/>
    <s v="10090641413137"/>
    <n v="200306366983"/>
    <n v="0"/>
    <n v="0"/>
    <n v="0"/>
    <n v="0"/>
    <n v="0"/>
    <n v="0"/>
    <n v="0"/>
    <n v="0"/>
    <n v="400079904615"/>
    <n v="0"/>
    <n v="0"/>
    <n v="0"/>
    <n v="0"/>
    <n v="0"/>
    <n v="0"/>
    <n v="0"/>
    <n v="0"/>
    <n v="200081623146"/>
    <n v="0"/>
    <n v="0"/>
    <n v="0"/>
    <n v="0"/>
    <n v="0"/>
    <n v="0"/>
    <n v="0"/>
    <n v="0"/>
  </r>
  <r>
    <n v="142"/>
    <d v="2024-12-01T00:00:00"/>
    <x v="134"/>
    <x v="135"/>
    <s v="APPROVED"/>
    <s v="Cersai Charge Created - NON BT"/>
    <d v="2024-02-05T00:00:00"/>
    <n v="11"/>
    <s v="5"/>
    <n v="2520794"/>
    <s v="5-50"/>
    <s v="F_6790053"/>
    <n v="2423864"/>
    <s v="5L"/>
    <n v="748"/>
    <s v="MORTGAGE"/>
    <n v="11"/>
    <s v="INDIVIDUAL"/>
    <n v="15"/>
    <s v="9.25"/>
    <n v="15"/>
    <n v="121"/>
    <s v="181"/>
    <s v="SURESH SAINI"/>
    <s v="SELFEMPLOYED"/>
    <s v="Yes"/>
    <s v="HOTEL"/>
    <s v="FLOATING"/>
    <s v="N"/>
    <n v="804875189"/>
    <s v="RAJASTHAN"/>
    <s v="TIER 4"/>
    <n v="110"/>
    <s v="13-175"/>
    <n v="121"/>
    <s v="INDIVIDUAL"/>
    <n v="2520794"/>
    <s v="Proxy-Fully Construc"/>
    <s v="SAM"/>
    <n v="13.7701653"/>
    <s v="65"/>
    <n v="0"/>
    <n v="40670"/>
    <d v="2024-02-04T00:00:00"/>
    <n v="120"/>
    <s v="2170_MICRO LAP_RAJ_SIKAR"/>
    <s v="Current"/>
    <n v="0"/>
    <n v="0"/>
    <n v="0"/>
    <n v="0"/>
    <n v="0"/>
    <n v="0"/>
    <n v="0"/>
    <n v="0"/>
    <n v="0"/>
    <s v="-"/>
    <s v="-"/>
    <n v="0"/>
    <n v="11"/>
    <s v="5"/>
    <d v="2024-01-31T00:00:00"/>
    <d v="2024-01-31T00:00:00"/>
    <n v="11.1666666666667"/>
    <s v="5"/>
    <d v="2034-02-04T00:00:00"/>
    <s v="SELF-ASSESSMENT METHOD"/>
    <n v="1200"/>
    <m/>
    <d v="2014-01-22T00:00:00"/>
    <n v="6790053"/>
    <s v="Formulaic Engineers PVt. Ltd."/>
    <s v="PROPERTY SITUATED KHASRA NO. 420 / 273, VILLAGE - SALAM SINGH DHANI CHANDPURA, IN WEST OF SANWALI CHORAHA, JAIPUR - BIKANER BY PASS, TEHSIL &amp; DIST. SIKAR"/>
    <n v="2372"/>
    <n v="4600"/>
    <n v="5100"/>
    <n v="1450"/>
    <n v="4"/>
    <n v="56"/>
    <n v="18306200"/>
    <n v="18306200"/>
    <n v="16475580"/>
    <n v="14644960"/>
    <m/>
    <x v="0"/>
    <n v="0.13770165299188253"/>
    <x v="0"/>
    <s v="SIKAR"/>
    <s v="RAJASTHAN"/>
    <n v="332001"/>
    <n v="0"/>
    <s v="BUSINESS USE"/>
    <s v="SELF-OCCUPIED COMMERCIAL PROPERTY- WITHIN CITY LIMIT"/>
    <s v="SELF-OCCUPIED COMMERCIAL PROPERTY- WITHIN CITY LIMIT"/>
    <s v="HDFC ENACH"/>
    <s v="NACH"/>
    <s v="PSL"/>
    <s v="UDYAM-RJ-30-0064143"/>
    <s v="PSL : Micro Enterprises"/>
    <s v="30058499657222"/>
    <n v="200295818152"/>
    <n v="0"/>
    <n v="0"/>
    <n v="0"/>
    <n v="0"/>
    <n v="0"/>
    <n v="0"/>
    <n v="0"/>
    <n v="0"/>
    <n v="400077259644"/>
    <n v="0"/>
    <n v="0"/>
    <n v="0"/>
    <n v="0"/>
    <n v="0"/>
    <n v="0"/>
    <n v="0"/>
    <n v="0"/>
    <n v="200078869003"/>
    <n v="0"/>
    <n v="0"/>
    <n v="0"/>
    <n v="0"/>
    <n v="0"/>
    <n v="0"/>
    <n v="0"/>
    <n v="0"/>
  </r>
  <r>
    <n v="143"/>
    <d v="2024-12-01T00:00:00"/>
    <x v="135"/>
    <x v="136"/>
    <s v="APPROVED"/>
    <s v="Cersai Charge Created - NON BT"/>
    <d v="2024-01-25T00:00:00"/>
    <n v="11.366666666666699"/>
    <s v="5"/>
    <n v="2577915"/>
    <s v="5-50"/>
    <s v="F_6783561"/>
    <n v="2530898"/>
    <s v="5L"/>
    <n v="716"/>
    <s v="MORTGAGE"/>
    <n v="11"/>
    <s v="INDIVIDUAL"/>
    <n v="13.5"/>
    <s v="9.25"/>
    <n v="13.5"/>
    <n v="181"/>
    <s v="181"/>
    <s v="SAIKH MOHAMMAD SAHJID"/>
    <s v="SELFEMPLOYED"/>
    <s v="Yes"/>
    <s v="TEXTILES"/>
    <s v="FLOATING"/>
    <s v="N"/>
    <n v="854803372435"/>
    <s v="RAJASTHAN"/>
    <s v="TIER 4"/>
    <n v="170"/>
    <s v="13-175"/>
    <n v="181"/>
    <s v="INDIVIDUAL"/>
    <n v="2577915"/>
    <s v="Proxy-Fully Construc"/>
    <s v="SAM"/>
    <n v="56.131929599999999"/>
    <s v="65"/>
    <n v="0"/>
    <n v="33470"/>
    <d v="2024-02-04T00:00:00"/>
    <n v="180"/>
    <s v="2170_MICRO LAP_RAJ_SIKAR"/>
    <s v="Current"/>
    <n v="0"/>
    <n v="0"/>
    <n v="0"/>
    <n v="0"/>
    <n v="0"/>
    <n v="0"/>
    <n v="0"/>
    <n v="0"/>
    <n v="0"/>
    <s v="-"/>
    <s v="-"/>
    <n v="0"/>
    <n v="11"/>
    <s v="5"/>
    <d v="2024-01-19T00:00:00"/>
    <d v="2024-01-19T00:00:00"/>
    <n v="11.5666666666667"/>
    <s v="5"/>
    <d v="2039-02-04T00:00:00"/>
    <s v="SELF-ASSESSMENT METHOD"/>
    <n v="0"/>
    <m/>
    <d v="2023-11-23T00:00:00"/>
    <n v="6783561"/>
    <s v="Formulaic Engineers PVt. Ltd."/>
    <s v="WARD NO. 06, VILLAGE - KHANDELA, TEHSIL - SRIMADHOPUR, DISTRICT - SIKAR, RAJASTHAN"/>
    <n v="1864"/>
    <n v="2000"/>
    <n v="786"/>
    <n v="1100"/>
    <n v="12"/>
    <s v="48 (rcc) &amp; 38 (SHED)"/>
    <n v="4592600"/>
    <n v="4592600"/>
    <n v="4133340"/>
    <n v="3674080"/>
    <m/>
    <x v="0"/>
    <n v="0.56131929625919963"/>
    <x v="0"/>
    <s v="KHANDELA"/>
    <s v="RAJASTHAN"/>
    <n v="332709"/>
    <n v="0"/>
    <s v="BUSINESS USE"/>
    <s v="SELF-OCCUPIED COMMERCIAL PROPERTY- WITHIN CITY LIMIT"/>
    <s v="SELF-OCCUPIED COMMERCIAL PROPERTY- WITHIN CITY LIMIT"/>
    <s v="HDFC ENACH"/>
    <s v="NACH"/>
    <s v="PSL"/>
    <s v="UDYAM-rj-30-0011340"/>
    <s v="PSL : Micro Enterprises"/>
    <s v="10006747274188"/>
    <n v="200294720104"/>
    <n v="0"/>
    <n v="0"/>
    <n v="0"/>
    <n v="0"/>
    <n v="0"/>
    <n v="0"/>
    <n v="0"/>
    <n v="0"/>
    <n v="400077023239"/>
    <n v="0"/>
    <n v="0"/>
    <n v="0"/>
    <n v="0"/>
    <n v="0"/>
    <n v="0"/>
    <n v="0"/>
    <n v="0"/>
    <n v="200078621360"/>
    <n v="0"/>
    <n v="0"/>
    <n v="0"/>
    <n v="0"/>
    <n v="0"/>
    <n v="0"/>
    <n v="0"/>
    <n v="0"/>
  </r>
  <r>
    <n v="144"/>
    <d v="2024-12-01T00:00:00"/>
    <x v="136"/>
    <x v="137"/>
    <s v="APPROVED"/>
    <s v="Cersai Charge Created - BT"/>
    <d v="2023-11-30T00:00:00"/>
    <n v="13.233333333333301"/>
    <s v="5"/>
    <n v="3056062"/>
    <s v="5-50"/>
    <s v="F_6499964"/>
    <n v="2887960"/>
    <s v="5L"/>
    <n v="757"/>
    <s v="MORTGAGE"/>
    <n v="14"/>
    <s v="INDIVIDUAL"/>
    <n v="13.15"/>
    <s v="9.25"/>
    <n v="12.75"/>
    <n v="121"/>
    <s v="181"/>
    <s v="MOHAMMED RAMZAN SHEKH"/>
    <s v="SELFEMPLOYED"/>
    <s v="Yes"/>
    <s v="HOTEL"/>
    <s v="FLOATING"/>
    <s v="N"/>
    <n v="854802158735"/>
    <s v="RAJASTHAN"/>
    <s v="TIER 4"/>
    <n v="111"/>
    <s v="13-175"/>
    <n v="125"/>
    <s v="INDIVIDUAL"/>
    <n v="3056062"/>
    <s v="Proxy-Fully Construc"/>
    <s v="SAM"/>
    <n v="47.235051300000002"/>
    <s v="65"/>
    <n v="0"/>
    <n v="45181"/>
    <d v="2023-11-04T00:00:00"/>
    <n v="120"/>
    <s v="2170_MICRO LAP_RAJ_SIKAR"/>
    <s v="Current"/>
    <n v="0"/>
    <n v="0"/>
    <n v="0"/>
    <n v="0"/>
    <n v="0"/>
    <n v="0"/>
    <n v="0"/>
    <n v="0"/>
    <n v="0"/>
    <s v="-"/>
    <s v="-"/>
    <n v="0"/>
    <n v="14"/>
    <s v="5"/>
    <d v="2023-10-31T00:00:00"/>
    <d v="2023-10-31T00:00:00"/>
    <n v="14.233333333333301"/>
    <s v="5"/>
    <d v="2034-03-04T00:00:00"/>
    <s v="SELF-ASSESSMENT METHOD"/>
    <n v="1380000"/>
    <m/>
    <d v="2023-10-18T00:00:00"/>
    <s v="FULLERTON INDIA CREDIT CO. LTD"/>
    <s v="Adroit Technical Service Pvt. Ltd."/>
    <s v="PATTA NO. 870, KHASRA NO. 1203, WARD NO. 31, NEAR BY FATEHPURI GATE BACK SIDE ON LAL MASJID SIKAR, TEHSIL &amp; DIST - SIKAR"/>
    <n v="1786.5"/>
    <n v="3000"/>
    <n v="1388"/>
    <n v="800"/>
    <n v="20"/>
    <n v="40"/>
    <n v="6469900"/>
    <n v="6469903"/>
    <n v="5822910"/>
    <n v="5175920"/>
    <m/>
    <x v="0"/>
    <n v="0.47235073185056958"/>
    <x v="0"/>
    <s v="SIKAR"/>
    <s v="RAJASTHAN"/>
    <n v="332001"/>
    <n v="28"/>
    <s v="BUSINESS USE"/>
    <s v="RESIDENTIAL row HOUSE"/>
    <s v="RESIDENTIAL ROW HOUSE"/>
    <s v="ACH HSBC"/>
    <s v="NACH"/>
    <s v="PSL"/>
    <s v="UDYAM-RJ-30-0042150"/>
    <s v="PSL : Micro Enterprises"/>
    <s v="40052690731935"/>
    <n v="200288512864"/>
    <n v="0"/>
    <n v="0"/>
    <n v="0"/>
    <n v="0"/>
    <n v="0"/>
    <n v="0"/>
    <n v="0"/>
    <n v="0"/>
    <n v="400075498727"/>
    <n v="0"/>
    <n v="0"/>
    <n v="0"/>
    <n v="0"/>
    <n v="0"/>
    <n v="0"/>
    <n v="0"/>
    <n v="0"/>
    <n v="200077030174"/>
    <n v="0"/>
    <n v="0"/>
    <n v="0"/>
    <n v="0"/>
    <n v="0"/>
    <n v="0"/>
    <n v="0"/>
    <n v="0"/>
  </r>
  <r>
    <n v="145"/>
    <d v="2024-12-01T00:00:00"/>
    <x v="137"/>
    <x v="138"/>
    <s v="APPROVED"/>
    <s v="Cersai Charge Created - BT"/>
    <d v="2023-09-15T00:00:00"/>
    <n v="15.766666666666699"/>
    <s v="5"/>
    <n v="2543672"/>
    <s v="5-50"/>
    <s v="F_6232943"/>
    <n v="2381562"/>
    <s v="5L"/>
    <n v="700"/>
    <s v="MORTGAGE"/>
    <n v="16"/>
    <s v="INDIVIDUAL"/>
    <n v="13.4"/>
    <s v="9.25"/>
    <n v="13"/>
    <n v="121"/>
    <s v="181"/>
    <s v="JITENDRA CHOUHAN"/>
    <s v="SELFEMPLOYED"/>
    <s v="Yes"/>
    <s v="FOOD PRODUCTS"/>
    <s v="FLOATING"/>
    <s v="N"/>
    <n v="854801209439"/>
    <s v="RAJASTHAN"/>
    <s v="TIER 4"/>
    <n v="109"/>
    <s v="13-175"/>
    <n v="125"/>
    <s v="INDIVIDUAL"/>
    <n v="2543672"/>
    <s v="Proxy-Fully Construc"/>
    <s v="SAM"/>
    <n v="37.486185900000002"/>
    <s v="65"/>
    <n v="0"/>
    <n v="37980"/>
    <d v="2023-09-04T00:00:00"/>
    <n v="120"/>
    <s v="2170_MICRO LAP_RAJ_SIKAR"/>
    <s v="Current"/>
    <n v="0"/>
    <n v="0"/>
    <n v="0"/>
    <n v="0"/>
    <n v="0"/>
    <n v="0"/>
    <n v="0"/>
    <n v="0"/>
    <n v="0"/>
    <s v="-"/>
    <s v="-"/>
    <n v="0"/>
    <n v="16"/>
    <s v="5"/>
    <d v="2023-08-29T00:00:00"/>
    <d v="2023-08-29T00:00:00"/>
    <n v="16.3333333333333"/>
    <s v="5"/>
    <d v="2034-01-04T00:00:00"/>
    <s v="SELF-ASSESSMENT METHOD"/>
    <n v="756000"/>
    <m/>
    <d v="2023-08-21T00:00:00"/>
    <n v="6232943"/>
    <s v="Formulaic Engineers PVt. Ltd."/>
    <s v="PATTA NO. F5/8315, MOHALLAH - NAYAKAN, WARD NO. 47, TEHSIL &amp; DISTRICT SIKAR"/>
    <n v="1698.75"/>
    <n v="3500"/>
    <n v="700"/>
    <n v="1200"/>
    <n v="6"/>
    <n v="44"/>
    <n v="6785625"/>
    <n v="6785625"/>
    <n v="6107063"/>
    <n v="5428500"/>
    <m/>
    <x v="0"/>
    <n v="0.37486185870866723"/>
    <x v="0"/>
    <s v="SIKAR"/>
    <s v="RAJASTHAN"/>
    <n v="332001"/>
    <n v="0"/>
    <s v="BUSINESS USE"/>
    <s v="RESIDENTIAL row HOUSE"/>
    <s v="RESIDENTIAL ROW HOUSE"/>
    <s v="HDFC ENACH"/>
    <s v="NACH"/>
    <s v="PSL"/>
    <s v="UDYAM-RJ-30-0003994"/>
    <s v="PSL : Micro Enterprises"/>
    <s v="60040596845583"/>
    <n v="200280602449"/>
    <n v="0"/>
    <n v="0"/>
    <n v="0"/>
    <n v="0"/>
    <n v="0"/>
    <n v="0"/>
    <n v="0"/>
    <n v="0"/>
    <n v="400073662931"/>
    <n v="0"/>
    <n v="0"/>
    <n v="0"/>
    <n v="0"/>
    <n v="0"/>
    <n v="0"/>
    <n v="0"/>
    <n v="0"/>
    <n v="200075103158"/>
    <n v="0"/>
    <n v="0"/>
    <n v="0"/>
    <n v="0"/>
    <n v="0"/>
    <n v="0"/>
    <n v="0"/>
    <n v="0"/>
  </r>
  <r>
    <n v="146"/>
    <d v="2024-12-01T00:00:00"/>
    <x v="138"/>
    <x v="139"/>
    <s v="APPROVED"/>
    <s v="Cersai Charge created"/>
    <d v="2023-03-14T00:00:00"/>
    <n v="21.933333333333302"/>
    <s v="5"/>
    <n v="2839995"/>
    <s v="5-50"/>
    <s v="F_5825642"/>
    <n v="2723763"/>
    <s v="5L"/>
    <n v="731"/>
    <s v="MORTGAGE"/>
    <n v="22"/>
    <s v="INDIVIDUAL"/>
    <n v="13.15"/>
    <s v="9.25"/>
    <n v="12.75"/>
    <n v="181"/>
    <s v="181"/>
    <s v="BODU RAM"/>
    <s v="SELFEMPLOYED"/>
    <s v="Yes"/>
    <s v="AGRICULTURE"/>
    <s v="FLOATING"/>
    <s v="N"/>
    <n v="807735162"/>
    <s v="RAJASTHAN"/>
    <s v="TIER 4"/>
    <n v="170"/>
    <s v="13-175"/>
    <n v="192"/>
    <s v="INDIVIDUAL"/>
    <n v="2839995"/>
    <s v="Proxy-Fully Construc"/>
    <s v="RNP"/>
    <n v="54.676273500000001"/>
    <s v="65"/>
    <n v="0"/>
    <n v="35467"/>
    <d v="2023-03-04T00:00:00"/>
    <n v="180"/>
    <s v="2170_MICRO LAP_RAJ_SIKAR"/>
    <s v="Current"/>
    <n v="0"/>
    <n v="0"/>
    <n v="0"/>
    <n v="0"/>
    <n v="0"/>
    <n v="0"/>
    <n v="0"/>
    <n v="0"/>
    <n v="0"/>
    <s v="-"/>
    <s v="-"/>
    <n v="0"/>
    <n v="22"/>
    <s v="5"/>
    <d v="2023-02-28T00:00:00"/>
    <d v="2023-02-28T00:00:00"/>
    <n v="22.4"/>
    <s v="5"/>
    <d v="2039-02-04T00:00:00"/>
    <s v="RNP - RETAIL NORMAL PRODUCT"/>
    <n v="1008000"/>
    <m/>
    <d v="2023-02-18T00:00:00"/>
    <n v="5825642"/>
    <s v="GALE TECHNICAL SERVICES PVT LTD"/>
    <s v="PATTA NO. 14 &amp; 15, VILLAGE - RAMGARH, WARD NO. 17, NEW COLONY TEHSIL DANTA RAMGARH DISTRICT - SIKAR"/>
    <n v="2700"/>
    <n v="1100"/>
    <n v="2022"/>
    <n v="1100"/>
    <n v="1"/>
    <n v="49"/>
    <n v="5194200"/>
    <n v="5194200"/>
    <n v="4674780"/>
    <n v="4155360"/>
    <m/>
    <x v="0"/>
    <n v="0.54676273535866926"/>
    <x v="0"/>
    <s v="SIKAR"/>
    <s v="RAJASTHAN"/>
    <n v="332703"/>
    <n v="0"/>
    <s v="BUSINESS USE"/>
    <s v="RESIDENTIAL row HOUSE"/>
    <s v="RESIDENTIAL ROW HOUSE"/>
    <s v="HDFC ENACH"/>
    <s v="NACH"/>
    <s v="PSL"/>
    <s v="UDYAM-rj-30-0012381"/>
    <s v="PSL : Micro Enterprises"/>
    <s v="30006196468342"/>
    <n v="200264298828"/>
    <n v="0"/>
    <n v="0"/>
    <n v="0"/>
    <n v="0"/>
    <n v="0"/>
    <n v="0"/>
    <n v="0"/>
    <n v="0"/>
    <n v="400069336622"/>
    <n v="0"/>
    <n v="0"/>
    <n v="0"/>
    <n v="0"/>
    <n v="0"/>
    <n v="0"/>
    <n v="0"/>
    <n v="0"/>
    <n v="200070505862"/>
    <n v="0"/>
    <n v="0"/>
    <n v="0"/>
    <n v="0"/>
    <n v="0"/>
    <n v="0"/>
    <n v="0"/>
    <n v="0"/>
  </r>
  <r>
    <n v="147"/>
    <d v="2024-12-01T00:00:00"/>
    <x v="139"/>
    <x v="140"/>
    <s v="APPROVED"/>
    <s v="Cersai Charge created"/>
    <d v="2022-12-31T00:00:00"/>
    <n v="24.366666666666699"/>
    <s v="5"/>
    <n v="1427742"/>
    <s v="5-50"/>
    <s v="F_5612791"/>
    <n v="1366980"/>
    <s v="5L"/>
    <n v="767"/>
    <s v="MORTGAGE"/>
    <n v="24"/>
    <s v="INDIVIDUAL"/>
    <n v="13.9"/>
    <s v="9.25"/>
    <n v="13.5"/>
    <n v="181"/>
    <s v="181"/>
    <s v="VINOD KUMAR PUROHIT"/>
    <s v="SELFEMPLOYED"/>
    <s v="Yes"/>
    <s v="TEXTILES"/>
    <s v="FLOATING"/>
    <s v="N"/>
    <n v="806803711"/>
    <s v="RAJASTHAN"/>
    <s v="TIER 4"/>
    <n v="168"/>
    <s v="13-175"/>
    <n v="192"/>
    <s v="INDIVIDUAL"/>
    <n v="1427742"/>
    <s v="Proxy-Fully Construc"/>
    <s v="BKP"/>
    <n v="60.249142300000003"/>
    <s v="65"/>
    <n v="0"/>
    <n v="18537"/>
    <d v="2023-01-04T00:00:00"/>
    <n v="180"/>
    <s v="2170_MICRO LAP_RAJ_SIKAR"/>
    <s v="Current"/>
    <n v="0"/>
    <n v="0"/>
    <n v="0"/>
    <n v="0"/>
    <n v="0"/>
    <n v="0"/>
    <n v="0"/>
    <n v="0"/>
    <n v="0"/>
    <s v="-"/>
    <s v="-"/>
    <n v="0"/>
    <n v="24"/>
    <s v="5"/>
    <d v="2022-12-31T00:00:00"/>
    <d v="2022-12-31T00:00:00"/>
    <n v="24.366666666666699"/>
    <s v="5"/>
    <d v="2038-12-04T00:00:00"/>
    <s v="BKP - BANKING PRODUCT"/>
    <n v="381528"/>
    <m/>
    <d v="2022-12-23T00:00:00"/>
    <s v="FULLERTON INDIA CREDIT CO. LTD."/>
    <s v="Adroit Technical Service Pvt. Ltd."/>
    <s v="SHOP NO. G - 06, GROUND FLOOR, SHIVAM MARKET, WARD NO. 8, MOHALLA BAADI CHOWK KE PASS, GRAM SALASAR, TEHSIL SUJANGARH, DISTT - CHURU"/>
    <n v="6927.75"/>
    <n v="0"/>
    <n v="143.63999999999999"/>
    <n v="16500"/>
    <n v="5"/>
    <n v="55"/>
    <n v="2370060"/>
    <n v="2369730"/>
    <n v="2133054"/>
    <n v="1896048"/>
    <s v="DLC SIDE NOT WORKING"/>
    <x v="0"/>
    <n v="0.60240753398648139"/>
    <x v="0"/>
    <s v="CHURU"/>
    <s v="RAJASTHAN"/>
    <n v="331506"/>
    <n v="28"/>
    <s v="BUSINESS USE"/>
    <s v="COMMERCIAL SHOP"/>
    <s v="COMMERCIAL SHOP"/>
    <s v="HDFC ENACH"/>
    <s v="NACH"/>
    <s v="PSL"/>
    <s v="UDYAM-UD-AM-0015082"/>
    <s v="PSL : Micro Enterprises"/>
    <s v="10075392489689"/>
    <n v="200256939942"/>
    <n v="0"/>
    <n v="0"/>
    <n v="0"/>
    <n v="0"/>
    <n v="0"/>
    <n v="0"/>
    <n v="0"/>
    <n v="0"/>
    <n v="400067289302"/>
    <n v="0"/>
    <n v="0"/>
    <n v="0"/>
    <n v="0"/>
    <n v="0"/>
    <n v="0"/>
    <n v="0"/>
    <n v="0"/>
    <n v="200068325603"/>
    <n v="0"/>
    <n v="0"/>
    <n v="0"/>
    <n v="0"/>
    <n v="0"/>
    <n v="0"/>
    <n v="0"/>
    <n v="0"/>
  </r>
  <r>
    <n v="148"/>
    <d v="2024-12-01T00:00:00"/>
    <x v="140"/>
    <x v="141"/>
    <s v="APPROVED"/>
    <s v="Cersai Charge Created - NON BT"/>
    <d v="2024-07-27T00:00:00"/>
    <n v="5.2333333333333298"/>
    <s v="5"/>
    <n v="1531136"/>
    <s v="5-50"/>
    <s v="F_7453200"/>
    <n v="1507076"/>
    <s v="5L"/>
    <n v="-1"/>
    <s v="MORTGAGE"/>
    <n v="5"/>
    <s v="INDIVIDUAL"/>
    <n v="14"/>
    <s v="9.25"/>
    <n v="14"/>
    <n v="121"/>
    <s v="181"/>
    <s v="MUKESH SHARMA"/>
    <s v="SELFEMPLOYED"/>
    <s v="Yes"/>
    <s v="FMCG"/>
    <s v="FLOATING"/>
    <s v="N"/>
    <n v="854804666443"/>
    <s v="RAJASTHAN"/>
    <s v="TIER 4"/>
    <n v="116"/>
    <s v="13-175"/>
    <n v="121"/>
    <s v="INDIVIDUAL"/>
    <n v="1531136"/>
    <s v="Proxy-Fully Construc"/>
    <s v="SAM"/>
    <n v="47.356674499999997"/>
    <s v="65"/>
    <n v="0"/>
    <n v="23774"/>
    <d v="2024-08-04T00:00:00"/>
    <n v="120"/>
    <s v="2169_MICRO LAP_RAJ_ALW_BUSSTANDRD"/>
    <s v="Current"/>
    <n v="0"/>
    <n v="0"/>
    <n v="0"/>
    <n v="0"/>
    <n v="0"/>
    <n v="0"/>
    <n v="0"/>
    <n v="0"/>
    <n v="0"/>
    <s v="-"/>
    <s v="-"/>
    <n v="0"/>
    <n v="5"/>
    <s v="5"/>
    <d v="2024-07-20T00:00:00"/>
    <d v="2024-07-20T00:00:00"/>
    <n v="5.4666666666666703"/>
    <s v="5"/>
    <d v="2034-08-04T00:00:00"/>
    <s v="SELF-ASSESSMENT METHOD"/>
    <n v="755100"/>
    <m/>
    <d v="2024-07-10T00:00:00"/>
    <m/>
    <s v="ER. L. N. GUPTA"/>
    <s v="PLOT NO. C - 246 (B) KHASRA NO. 153, VILLAGE - KHUDANPURI, ALWAR"/>
    <n v="161.66"/>
    <n v="20000"/>
    <n v="0"/>
    <n v="0"/>
    <s v="-"/>
    <s v="-"/>
    <n v="3233200"/>
    <n v="3233200"/>
    <n v="2909880"/>
    <n v="2586560"/>
    <n v="1448635.26"/>
    <x v="25"/>
    <m/>
    <x v="0"/>
    <s v="ALWAR"/>
    <s v="RAJASTHAN"/>
    <n v="301001"/>
    <n v="0"/>
    <s v="ULAP - GENERAL BUSINESS PURPOSE"/>
    <s v="RESIDENTIAL row HOUSE"/>
    <s v="RESIDENTIAL PLOT"/>
    <s v="HDFC ENACH"/>
    <s v="NACH"/>
    <s v="PSL"/>
    <s v="UDYAM-rj-02-0079785"/>
    <s v="PSL : Micro Enterprises"/>
    <s v="30020924697440"/>
    <n v="200315033334"/>
    <n v="0"/>
    <n v="0"/>
    <n v="0"/>
    <n v="0"/>
    <n v="0"/>
    <n v="0"/>
    <n v="0"/>
    <n v="0"/>
    <n v="400082253912"/>
    <n v="0"/>
    <n v="0"/>
    <n v="0"/>
    <n v="0"/>
    <n v="0"/>
    <n v="0"/>
    <n v="0"/>
    <n v="0"/>
    <n v="200084039596"/>
    <n v="0"/>
    <n v="0"/>
    <n v="0"/>
    <n v="0"/>
    <n v="0"/>
    <n v="0"/>
    <n v="0"/>
    <n v="0"/>
  </r>
  <r>
    <n v="149"/>
    <d v="2024-12-01T00:00:00"/>
    <x v="141"/>
    <x v="142"/>
    <s v="APPROVED"/>
    <s v="Cersai Charge Created - NON BT"/>
    <d v="2024-07-08T00:00:00"/>
    <n v="5.8666666666666698"/>
    <s v="5"/>
    <n v="3537737"/>
    <s v="5-50"/>
    <s v="F_7424626"/>
    <n v="3465638"/>
    <s v="5L"/>
    <n v="769"/>
    <s v="MORTGAGE"/>
    <n v="6"/>
    <s v="INDIVIDUAL"/>
    <n v="13"/>
    <s v="9.25"/>
    <n v="13"/>
    <n v="181"/>
    <s v="181"/>
    <s v="UMESH VASHISTHA"/>
    <s v="SELFEMPLOYED"/>
    <s v="Yes"/>
    <s v="IT AND COMMUNICATION"/>
    <s v="FLOATING"/>
    <s v="N"/>
    <n v="1168734"/>
    <s v="RAJASTHAN"/>
    <s v="TIER 4"/>
    <n v="170"/>
    <s v="13-175"/>
    <n v="176"/>
    <s v="INDIVIDUAL"/>
    <n v="3537737"/>
    <s v="Proxy-Fully Construc"/>
    <s v="BKP"/>
    <n v="29.000043000000002"/>
    <s v="65"/>
    <n v="0"/>
    <n v="44761"/>
    <d v="2024-07-04T00:00:00"/>
    <n v="180"/>
    <s v="2169_MICRO LAP_RAJ_ALW_BUSSTANDRD"/>
    <s v="Current"/>
    <n v="0"/>
    <n v="0"/>
    <n v="0"/>
    <n v="0"/>
    <n v="0"/>
    <n v="0"/>
    <n v="0"/>
    <n v="0"/>
    <n v="0"/>
    <s v="-"/>
    <s v="-"/>
    <n v="0"/>
    <n v="6"/>
    <s v="5"/>
    <d v="2024-06-30T00:00:00"/>
    <d v="2024-06-30T00:00:00"/>
    <n v="6.1333333333333302"/>
    <s v="5"/>
    <d v="2039-02-04T00:00:00"/>
    <s v="BKP - BANKING PRODUCT"/>
    <n v="615999.96"/>
    <m/>
    <d v="2024-06-24T00:00:00"/>
    <n v="7424626"/>
    <s v="ER. L. N. GUPTA"/>
    <s v="PROPERTY AT PATTA SERIAL NO. 3275, BOOK NO. 24, PLOT NO. 11, KHASRA NO. 2722, RAMANAND NAGAR, NEAR LAL DIGGI, ALWAR"/>
    <n v="284"/>
    <n v="35000"/>
    <n v="1737.75"/>
    <n v="1300"/>
    <n v="15"/>
    <n v="45"/>
    <n v="12199075"/>
    <n v="12199075"/>
    <n v="10979168"/>
    <n v="9759260"/>
    <n v="4714539"/>
    <x v="25"/>
    <m/>
    <x v="0"/>
    <s v="ALWAR"/>
    <s v="RAJASTHAN"/>
    <n v="301001"/>
    <n v="0"/>
    <s v="ULAP - GENERAL BUSINESS PURPOSE"/>
    <s v="RESIDENTIAL row HOUSE"/>
    <s v="RESIDENTIAL ROW HOUSE"/>
    <s v="HDFC ENACH"/>
    <s v="NACH"/>
    <s v="PSL"/>
    <s v="UDYAM-rj-02-0008044"/>
    <s v="PSL : Micro Enterprises"/>
    <s v="30028317302044"/>
    <n v="200312994707"/>
    <n v="0"/>
    <n v="0"/>
    <n v="0"/>
    <n v="0"/>
    <n v="0"/>
    <n v="0"/>
    <n v="0"/>
    <n v="0"/>
    <n v="400081730254"/>
    <n v="0"/>
    <n v="0"/>
    <n v="0"/>
    <n v="0"/>
    <n v="0"/>
    <n v="0"/>
    <n v="0"/>
    <n v="0"/>
    <n v="200083501202"/>
    <n v="0"/>
    <n v="0"/>
    <n v="0"/>
    <n v="0"/>
    <n v="0"/>
    <n v="0"/>
    <n v="0"/>
    <n v="0"/>
  </r>
  <r>
    <n v="150"/>
    <d v="2024-12-01T00:00:00"/>
    <x v="142"/>
    <x v="143"/>
    <s v="APPROVED"/>
    <s v="Cersai Charge Created - NON BT"/>
    <d v="2024-04-06T00:00:00"/>
    <n v="8.9666666666666703"/>
    <s v="5"/>
    <n v="2867242"/>
    <s v="5-50"/>
    <s v="F_7076499"/>
    <n v="2827788"/>
    <s v="5L"/>
    <n v="659"/>
    <s v="MORTGAGE"/>
    <n v="9"/>
    <s v="INDIVIDUAL"/>
    <n v="14"/>
    <s v="9.25"/>
    <n v="14"/>
    <n v="181"/>
    <s v="181"/>
    <s v="TILAK RAJ MEENA"/>
    <s v="SELFEMPLOYED"/>
    <s v="Yes"/>
    <s v="TRAVEL AGENTS AND TOUR OPERATORS"/>
    <s v="FLOATING"/>
    <s v="N"/>
    <n v="854801545397"/>
    <s v="RAJASTHAN"/>
    <s v="TIER 4"/>
    <n v="172"/>
    <s v="13-175"/>
    <n v="181"/>
    <s v="INDIVIDUAL"/>
    <n v="2867242"/>
    <s v="Proxy-Fully Construc"/>
    <s v="BKP"/>
    <n v="29.784189300000001"/>
    <s v="65"/>
    <n v="0"/>
    <n v="38185"/>
    <d v="2024-04-04T00:00:00"/>
    <n v="180"/>
    <s v="2169_MICRO LAP_RAJ_ALW_BUSSTANDRD"/>
    <s v="Current"/>
    <n v="0"/>
    <n v="0"/>
    <n v="0"/>
    <n v="0"/>
    <n v="0"/>
    <n v="0"/>
    <n v="0"/>
    <n v="0"/>
    <n v="0"/>
    <s v="-"/>
    <s v="-"/>
    <n v="0"/>
    <n v="9"/>
    <s v="5"/>
    <d v="2024-03-31T00:00:00"/>
    <d v="2024-03-31T00:00:00"/>
    <n v="9.1666666666666696"/>
    <s v="5"/>
    <d v="2039-04-04T00:00:00"/>
    <s v="BKP - BANKING PRODUCT"/>
    <n v="999999.99959999998"/>
    <m/>
    <d v="2024-03-28T00:00:00"/>
    <s v="SJN/MAR/23-24/01"/>
    <s v="SANJAY JAIN"/>
    <s v="PATTA NO. 285, MOHALLA NEAR DR. DEVYANI KALA KUAN ALWAR TEHSIL &amp; DISTT. ALWAR"/>
    <n v="130.57"/>
    <n v="42500"/>
    <n v="3525"/>
    <n v="1100"/>
    <n v="13"/>
    <n v="47"/>
    <n v="9426725"/>
    <n v="9426725"/>
    <n v="8484053"/>
    <n v="7541380"/>
    <m/>
    <x v="25"/>
    <m/>
    <x v="0"/>
    <s v="ALWAR"/>
    <s v="RAJASTHAN"/>
    <n v="301001"/>
    <n v="0"/>
    <s v="BUSINESS USE"/>
    <s v="RESIDENTIAL row HOUSE"/>
    <s v="RESIDENTIAL ROW HOUSE"/>
    <s v="HDFC ENACH"/>
    <s v="NACH"/>
    <s v="PSL"/>
    <s v="UDYAM-RJ-02-0024533"/>
    <s v="PSL : Micro Enterprise"/>
    <s v="60071474882393"/>
    <n v="200303361021"/>
    <n v="0"/>
    <n v="0"/>
    <n v="0"/>
    <n v="0"/>
    <n v="0"/>
    <n v="0"/>
    <n v="0"/>
    <n v="0"/>
    <n v="400079163555"/>
    <n v="0"/>
    <n v="0"/>
    <n v="0"/>
    <n v="0"/>
    <n v="0"/>
    <n v="0"/>
    <n v="0"/>
    <n v="0"/>
    <n v="200080853046"/>
    <n v="0"/>
    <n v="0"/>
    <n v="0"/>
    <n v="0"/>
    <n v="0"/>
    <n v="0"/>
    <n v="0"/>
    <n v="0"/>
  </r>
  <r>
    <n v="151"/>
    <d v="2024-12-01T00:00:00"/>
    <x v="143"/>
    <x v="144"/>
    <s v="APPROVED"/>
    <s v="Cersai Charge Created - NON BT"/>
    <d v="2024-03-06T00:00:00"/>
    <n v="10"/>
    <s v="5"/>
    <n v="2020263"/>
    <s v="5-50"/>
    <s v="F_6917480"/>
    <n v="1980015"/>
    <s v="5L"/>
    <n v="762"/>
    <s v="MORTGAGE"/>
    <n v="10"/>
    <s v="INDIVIDUAL"/>
    <n v="13"/>
    <s v="9.25"/>
    <n v="13"/>
    <n v="169"/>
    <s v="181"/>
    <s v="MUKESH GUPTA"/>
    <s v="SELFEMPLOYED"/>
    <s v="Yes"/>
    <s v="NON METAL MINERAL PRODUCT"/>
    <s v="FLOATING"/>
    <s v="N"/>
    <n v="854803622222"/>
    <s v="RAJASTHAN"/>
    <s v="TIER 4"/>
    <n v="159"/>
    <s v="13-175"/>
    <n v="169"/>
    <s v="INDIVIDUAL"/>
    <n v="2020263"/>
    <s v="Proxy-Fully Construc"/>
    <s v="BKP"/>
    <n v="62.8456215"/>
    <s v="65"/>
    <n v="0"/>
    <n v="26168"/>
    <d v="2024-03-04T00:00:00"/>
    <n v="168"/>
    <s v="2169_MICRO LAP_RAJ_ALW_BUSSTANDRD"/>
    <s v="Current"/>
    <n v="0"/>
    <n v="0"/>
    <n v="0"/>
    <n v="0"/>
    <n v="0"/>
    <n v="0"/>
    <n v="0"/>
    <n v="0"/>
    <n v="0"/>
    <s v="-"/>
    <s v="-"/>
    <n v="0"/>
    <n v="10"/>
    <s v="5"/>
    <d v="2024-02-29T00:00:00"/>
    <d v="2024-02-29T00:00:00"/>
    <n v="10.199999999999999"/>
    <s v="5"/>
    <d v="2038-03-04T00:00:00"/>
    <s v="BKP - BANKING PRODUCT"/>
    <n v="1189999.92"/>
    <m/>
    <d v="2024-02-20T00:00:00"/>
    <m/>
    <s v="ER. L. N. GUPTA"/>
    <s v="PLOT NO. 03, KHASRA NO. 824, VILLAGE - THANARAJAJI, TEHSIL - RAJGARH, DIST - ALWAR"/>
    <n v="148.5"/>
    <n v="9000"/>
    <n v="1565.12"/>
    <n v="1200"/>
    <n v="0"/>
    <n v="70"/>
    <n v="3214644"/>
    <n v="3214644"/>
    <n v="2893180"/>
    <n v="2571715"/>
    <n v="1957146"/>
    <x v="58"/>
    <m/>
    <x v="1"/>
    <s v="ALWAR"/>
    <s v="RAJASTHAN"/>
    <n v="301408"/>
    <n v="0"/>
    <s v="BUSINESS USE"/>
    <s v="RESIDENTIAL row HOUSE"/>
    <s v="RESIDENTIAL ROW HOUSE"/>
    <s v="HDFC ENACH"/>
    <s v="NACH"/>
    <s v="PSL"/>
    <s v="UDYAM-rj-02-0079707"/>
    <s v="PSL : Micro Enterprise"/>
    <s v="10035566183846"/>
    <n v="200299498698"/>
    <n v="0"/>
    <n v="0"/>
    <n v="0"/>
    <n v="0"/>
    <n v="0"/>
    <n v="0"/>
    <n v="0"/>
    <n v="0"/>
    <n v="400078253289"/>
    <n v="0"/>
    <n v="0"/>
    <n v="0"/>
    <n v="0"/>
    <n v="0"/>
    <n v="0"/>
    <n v="0"/>
    <n v="0"/>
    <n v="200079904498"/>
    <n v="0"/>
    <n v="0"/>
    <n v="0"/>
    <n v="0"/>
    <n v="0"/>
    <n v="0"/>
    <n v="0"/>
    <n v="0"/>
  </r>
  <r>
    <n v="152"/>
    <d v="2024-12-01T00:00:00"/>
    <x v="144"/>
    <x v="145"/>
    <s v="APPROVED"/>
    <s v="Cersai Charge Created - BT"/>
    <d v="2024-02-22T00:00:00"/>
    <n v="10.4333333333333"/>
    <s v="5"/>
    <n v="2757052"/>
    <s v="5-50"/>
    <s v="F_6780783"/>
    <n v="2704374"/>
    <s v="5L"/>
    <n v="794"/>
    <s v="MORTGAGE"/>
    <n v="11"/>
    <s v="CORPORATE"/>
    <n v="13"/>
    <s v="9.25"/>
    <n v="13"/>
    <n v="181"/>
    <s v="181"/>
    <s v="JAI MAA NAHAR SHAKTI POLYBAG SUPPLIERS"/>
    <s v="SELFEMPLOYED"/>
    <s v="Yes"/>
    <s v="PLASTIC PRODUCTS"/>
    <s v="FLOATING"/>
    <s v="N"/>
    <n v="854803365363"/>
    <s v="RAJASTHAN"/>
    <s v="TIER 4"/>
    <n v="170"/>
    <s v="13-175"/>
    <n v="181"/>
    <s v="PROPRIETORSHIP"/>
    <n v="2757052"/>
    <s v="Proxy-Fully Construc"/>
    <s v="SAM"/>
    <n v="58.837318000000003"/>
    <s v="65"/>
    <n v="0"/>
    <n v="34884"/>
    <d v="2024-02-04T00:00:00"/>
    <n v="180"/>
    <s v="2169_MICRO LAP_RAJ_ALW_BUSSTANDRD"/>
    <s v="Current"/>
    <n v="0"/>
    <n v="0"/>
    <n v="0"/>
    <n v="0"/>
    <n v="0"/>
    <n v="0"/>
    <n v="0"/>
    <n v="0"/>
    <n v="0"/>
    <s v="-"/>
    <s v="-"/>
    <n v="0"/>
    <n v="11"/>
    <s v="5"/>
    <d v="2024-01-19T00:00:00"/>
    <d v="2024-01-19T00:00:00"/>
    <n v="11.5666666666667"/>
    <s v="5"/>
    <d v="2039-02-04T00:00:00"/>
    <s v="SELF-ASSESSMENT METHOD"/>
    <n v="0"/>
    <m/>
    <d v="2023-12-23T00:00:00"/>
    <m/>
    <s v="ER. L. N. GUPTA"/>
    <s v="PATTA NO. 1200, PLOT NO. 340/6, BLOCK - A, KHASRA NO. 2361, 2362, VILLAGE - ALWAR NO. 01, DIST ALWAR"/>
    <n v="150"/>
    <n v="14000"/>
    <n v="0"/>
    <n v="0"/>
    <n v="15"/>
    <n v="35"/>
    <n v="2100000"/>
    <n v="2585890"/>
    <n v="1890000"/>
    <n v="1680000"/>
    <m/>
    <x v="0"/>
    <n v="1.3128819047619047"/>
    <x v="0"/>
    <s v="ALWAR"/>
    <s v="RAJASTHAN"/>
    <n v="301001"/>
    <n v="0"/>
    <s v="BUSINESS USE"/>
    <s v="GODOWN"/>
    <s v="RESIDENTIAL ROW HOUSE"/>
    <s v="ACH HSBC"/>
    <s v="NACH"/>
    <s v="PSL"/>
    <s v="UDYAM-RJ-02-0077594"/>
    <s v="PSL : Micro Enterprises"/>
    <s v="80065157790881"/>
    <n v="200297770518"/>
    <n v="200297770738"/>
    <n v="0"/>
    <n v="0"/>
    <n v="0"/>
    <n v="0"/>
    <n v="0"/>
    <n v="0"/>
    <n v="0"/>
    <n v="400077808593"/>
    <n v="400077808636"/>
    <n v="0"/>
    <n v="0"/>
    <n v="0"/>
    <n v="0"/>
    <n v="0"/>
    <n v="0"/>
    <n v="0"/>
    <n v="200079443235"/>
    <n v="200079443283"/>
    <n v="0"/>
    <n v="0"/>
    <n v="0"/>
    <n v="0"/>
    <n v="0"/>
    <n v="0"/>
    <n v="0"/>
  </r>
  <r>
    <n v="153"/>
    <d v="2024-12-01T00:00:00"/>
    <x v="144"/>
    <x v="145"/>
    <s v="APPROVED"/>
    <s v="Cersai Charge Created - BT"/>
    <d v="2024-02-22T00:00:00"/>
    <n v="10.4333333333333"/>
    <s v="5"/>
    <n v="2757052"/>
    <s v="5-50"/>
    <s v="F_6780783"/>
    <n v="2704374"/>
    <s v="5L"/>
    <n v="794"/>
    <s v="MORTGAGE"/>
    <n v="11"/>
    <s v="CORPORATE"/>
    <n v="13"/>
    <s v="9.25"/>
    <n v="13"/>
    <n v="181"/>
    <s v="181"/>
    <s v="JAI MAA NAHAR SHAKTI POLYBAG SUPPLIERS"/>
    <m/>
    <m/>
    <m/>
    <m/>
    <m/>
    <m/>
    <m/>
    <m/>
    <m/>
    <m/>
    <m/>
    <m/>
    <m/>
    <m/>
    <m/>
    <m/>
    <m/>
    <m/>
    <m/>
    <m/>
    <m/>
    <m/>
    <m/>
    <m/>
    <m/>
    <m/>
    <m/>
    <m/>
    <m/>
    <m/>
    <m/>
    <m/>
    <m/>
    <m/>
    <m/>
    <m/>
    <m/>
    <m/>
    <m/>
    <m/>
    <m/>
    <m/>
    <m/>
    <m/>
    <m/>
    <d v="2023-12-27T00:00:00"/>
    <m/>
    <s v="ER. L. N. GUPTA"/>
    <s v="PATTA NO. 1881, PLOT NO. 354/6-A, BLOCK - A, KHASRA NO. 2361, 2362, DURGA COLONY, VILLAGE - ALWAR NO. 01, DIST ALWAR"/>
    <n v="78.33"/>
    <n v="14000"/>
    <n v="1100.2"/>
    <n v="1353.6"/>
    <n v="10"/>
    <n v="60"/>
    <n v="2585850.7199999997"/>
    <m/>
    <n v="2327266"/>
    <n v="2068681"/>
    <m/>
    <x v="0"/>
    <n v="1.0662069463932551"/>
    <x v="0"/>
    <m/>
    <m/>
    <m/>
    <m/>
    <m/>
    <m/>
    <m/>
    <m/>
    <m/>
    <m/>
    <m/>
    <m/>
    <m/>
    <m/>
    <m/>
    <m/>
    <m/>
    <m/>
    <m/>
    <m/>
    <m/>
    <m/>
    <m/>
    <m/>
    <m/>
    <m/>
    <m/>
    <m/>
    <m/>
    <m/>
    <m/>
    <m/>
    <m/>
    <m/>
    <m/>
    <m/>
    <m/>
    <m/>
    <m/>
    <m/>
  </r>
  <r>
    <n v="154"/>
    <d v="2024-12-01T00:00:00"/>
    <x v="145"/>
    <x v="146"/>
    <s v="APPROVED"/>
    <s v="Cersai Charge Created - NON BT"/>
    <d v="2024-01-09T00:00:00"/>
    <n v="11.9"/>
    <s v="5"/>
    <n v="3000000"/>
    <s v="5-50"/>
    <s v="F_6711294"/>
    <n v="2865218"/>
    <s v="5L"/>
    <n v="737"/>
    <s v="MORTGAGE"/>
    <n v="12"/>
    <s v="INDIVIDUAL"/>
    <n v="13.4"/>
    <s v="9.25"/>
    <n v="13"/>
    <n v="121"/>
    <s v="181"/>
    <s v="MUBEEN KHAN"/>
    <s v="SELFEMPLOYED"/>
    <s v="Yes"/>
    <s v="HOTEL"/>
    <s v="FLOATING"/>
    <s v="N"/>
    <n v="854803205450"/>
    <s v="RAJASTHAN"/>
    <s v="TIER 4"/>
    <n v="113"/>
    <s v="13-175"/>
    <n v="125"/>
    <s v="INDIVIDUAL"/>
    <n v="3000000"/>
    <s v="Proxy-Fully Construc"/>
    <s v="SAM"/>
    <n v="24.3740579"/>
    <s v="65"/>
    <n v="0"/>
    <n v="44794"/>
    <d v="2024-01-04T00:00:00"/>
    <n v="120"/>
    <s v="2169_MICRO LAP_RAJ_ALW_BUSSTANDRD"/>
    <s v="Current"/>
    <n v="0"/>
    <n v="0"/>
    <n v="0"/>
    <n v="0"/>
    <n v="0"/>
    <n v="0"/>
    <n v="0"/>
    <n v="0"/>
    <n v="0"/>
    <s v="-"/>
    <s v="-"/>
    <n v="0"/>
    <n v="12"/>
    <s v="5"/>
    <d v="2023-12-31T00:00:00"/>
    <d v="2023-12-31T00:00:00"/>
    <n v="12.2"/>
    <s v="5"/>
    <d v="2034-05-04T00:00:00"/>
    <s v="SELF-ASSESSMENT METHOD"/>
    <n v="2260999.92"/>
    <n v="3"/>
    <d v="2023-12-27T00:00:00"/>
    <m/>
    <s v="ER. L. N. GUPTA"/>
    <s v="KHASRA NO. 1588, VILLAGE - BARODAMEO, TEHSIL - LAXMANGARH SITUATED ON ALWAR - BHARATPUR SH, DISTT. ALWAR"/>
    <m/>
    <m/>
    <m/>
    <m/>
    <m/>
    <m/>
    <n v="0"/>
    <n v="12308168"/>
    <n v="0"/>
    <n v="0"/>
    <m/>
    <x v="16"/>
    <m/>
    <x v="1"/>
    <s v="ALWAR"/>
    <s v="RAJASTHAN"/>
    <n v="301021"/>
    <n v="0"/>
    <s v="BUSINESS USE"/>
    <s v="COMMERCIAL SHOP"/>
    <s v="HOTEL"/>
    <s v="HDFC ENACH"/>
    <s v="NACH"/>
    <s v="PSL"/>
    <s v="UDYAM-RJ-02-0076041"/>
    <s v="PSL: Micro Enterprises"/>
    <s v="40046944213040"/>
    <n v="200292989030"/>
    <n v="0"/>
    <n v="0"/>
    <n v="0"/>
    <n v="0"/>
    <n v="0"/>
    <n v="0"/>
    <n v="0"/>
    <n v="0"/>
    <n v="400076605040"/>
    <n v="0"/>
    <n v="0"/>
    <n v="0"/>
    <n v="0"/>
    <n v="0"/>
    <n v="0"/>
    <n v="0"/>
    <n v="0"/>
    <n v="200078184593"/>
    <n v="0"/>
    <n v="0"/>
    <n v="0"/>
    <n v="0"/>
    <n v="0"/>
    <n v="0"/>
    <n v="0"/>
    <n v="0"/>
  </r>
  <r>
    <n v="155"/>
    <d v="2024-12-01T00:00:00"/>
    <x v="146"/>
    <x v="147"/>
    <s v="APPROVED"/>
    <s v="Cersai Charge created"/>
    <d v="2022-11-30T00:00:00"/>
    <n v="25.4"/>
    <s v="5"/>
    <n v="1390000"/>
    <s v="5-50"/>
    <s v="F_5478195"/>
    <n v="1230018"/>
    <s v="5L"/>
    <n v="790"/>
    <s v="MORTGAGE"/>
    <n v="25"/>
    <s v="INDIVIDUAL"/>
    <n v="14.9"/>
    <s v="9.25"/>
    <n v="14"/>
    <n v="109"/>
    <s v="181"/>
    <s v="DAL CHAND PRAJAPAT"/>
    <s v="SELFEMPLOYED"/>
    <s v="Yes"/>
    <s v="PLASTIC PRODUCTS"/>
    <s v="FLOATING"/>
    <s v="N"/>
    <n v="806231945"/>
    <s v="RAJASTHAN"/>
    <s v="TIER 4"/>
    <n v="91"/>
    <s v="13-175"/>
    <n v="116"/>
    <s v="PROPRIETORSHIP"/>
    <n v="1390000"/>
    <s v="Proxy-Fully Construc"/>
    <s v="SAM"/>
    <n v="64.939918899999995"/>
    <s v="65"/>
    <n v="0"/>
    <n v="22704"/>
    <d v="2022-12-04T00:00:00"/>
    <n v="108"/>
    <s v="2169_MICRO LAP_RAJ_ALW_BUSSTANDRD"/>
    <s v="Current"/>
    <n v="0"/>
    <n v="0"/>
    <n v="0"/>
    <n v="0"/>
    <n v="0"/>
    <n v="0"/>
    <n v="0"/>
    <n v="0"/>
    <n v="0"/>
    <s v="-"/>
    <s v="-"/>
    <n v="0"/>
    <n v="25"/>
    <s v="5"/>
    <d v="2022-11-30T00:00:00"/>
    <d v="2022-11-30T00:00:00"/>
    <n v="25.4"/>
    <s v="5"/>
    <d v="2032-07-04T00:00:00"/>
    <s v="SELF-ASSESSMENT METHOD"/>
    <n v="519999.96"/>
    <m/>
    <d v="2022-11-10T00:00:00"/>
    <s v="SJN/NOV/22-23/01"/>
    <s v="RECKON SOLUTIONS - PROP. SANJAY JAIN"/>
    <s v="PATTA NO. 329, DELHI DARWAJA, INSIDE HINDU PADA, KUMHARO KI GALI ALWAR, TEHSIL &amp; DISTT ALWAR"/>
    <n v="67.77"/>
    <n v="12000"/>
    <n v="1659"/>
    <n v="800"/>
    <n v="10"/>
    <n v="50"/>
    <n v="2140440"/>
    <n v="2140440"/>
    <n v="1926396"/>
    <n v="1712352"/>
    <m/>
    <x v="59"/>
    <m/>
    <x v="0"/>
    <s v="ALWAR"/>
    <s v="RAJASTHAN"/>
    <n v="301001"/>
    <n v="0"/>
    <s v="BUSINESS USE"/>
    <s v="RESIDENTIAL row HOUSE"/>
    <s v="RESIDENTIAL ROW HOUSE"/>
    <s v="HDFC ENACH"/>
    <s v="NACH"/>
    <s v="PSL"/>
    <s v="UDYAM-RJ-02-0042998"/>
    <s v="PSL : Micro Enterprises"/>
    <s v="60061305370764"/>
    <n v="200254161554"/>
    <n v="0"/>
    <n v="0"/>
    <n v="0"/>
    <n v="0"/>
    <n v="0"/>
    <n v="0"/>
    <n v="0"/>
    <n v="0"/>
    <n v="400066512834"/>
    <n v="0"/>
    <n v="0"/>
    <n v="0"/>
    <n v="0"/>
    <n v="0"/>
    <n v="0"/>
    <n v="0"/>
    <n v="0"/>
    <n v="200067499251"/>
    <n v="0"/>
    <n v="0"/>
    <n v="0"/>
    <n v="0"/>
    <n v="0"/>
    <n v="0"/>
    <n v="0"/>
    <n v="0"/>
  </r>
  <r>
    <n v="156"/>
    <d v="2024-12-01T00:00:00"/>
    <x v="147"/>
    <x v="148"/>
    <s v="APPROVED"/>
    <s v="Cersai Charge created"/>
    <d v="2022-11-26T00:00:00"/>
    <n v="25.533333333333299"/>
    <s v="5"/>
    <n v="1371729"/>
    <s v="5-50"/>
    <s v="F_5484463"/>
    <n v="1244515"/>
    <s v="5L"/>
    <n v="641"/>
    <s v="MORTGAGE"/>
    <n v="25"/>
    <s v="INDIVIDUAL"/>
    <n v="14.9"/>
    <s v="9.25"/>
    <n v="14"/>
    <n v="121"/>
    <s v="181"/>
    <s v="TARUN KUMAR SONI"/>
    <s v="SELFEMPLOYED"/>
    <s v="Yes"/>
    <s v="GEMS AND JEWELLRY"/>
    <s v="FLOATING"/>
    <s v="N"/>
    <n v="806251678"/>
    <s v="RAJASTHAN"/>
    <s v="TIER 4"/>
    <n v="105"/>
    <s v="13-175"/>
    <n v="130"/>
    <s v="PROPRIETORSHIP"/>
    <n v="1371729"/>
    <s v="Proxy-Fully Construc"/>
    <s v="RNP"/>
    <n v="50.284058399999999"/>
    <s v="65"/>
    <n v="0"/>
    <n v="21299"/>
    <d v="2022-12-04T00:00:00"/>
    <n v="120"/>
    <s v="2169_MICRO LAP_RAJ_ALW_BUSSTANDRD"/>
    <s v="Current"/>
    <n v="0"/>
    <n v="0"/>
    <n v="0"/>
    <n v="0"/>
    <n v="0"/>
    <n v="0"/>
    <n v="0"/>
    <n v="0"/>
    <n v="0"/>
    <s v="-"/>
    <s v="-"/>
    <n v="0"/>
    <n v="25"/>
    <s v="5"/>
    <d v="2022-11-26T00:00:00"/>
    <d v="2022-11-26T00:00:00"/>
    <n v="25.533333333333299"/>
    <s v="5"/>
    <d v="2033-09-04T00:00:00"/>
    <s v="RNP - RETAIL NORMAL PRODUCT"/>
    <n v="498699.96"/>
    <m/>
    <d v="2022-11-15T00:00:00"/>
    <s v="SJN/NOV/22-23/02"/>
    <s v="RECKON SOLUTIONS - PROP. SANJAY JAIN"/>
    <s v="PATTA NO. 395, LAXMANGARH, TEHSIL LAXMMANGARH, DISTT - ALWAR, "/>
    <n v="175.66"/>
    <n v="6000"/>
    <n v="1395"/>
    <n v="1200"/>
    <n v="0"/>
    <n v="60"/>
    <n v="2727960"/>
    <n v="2727960"/>
    <n v="2455164"/>
    <n v="2182368"/>
    <m/>
    <x v="59"/>
    <m/>
    <x v="0"/>
    <s v="ALWAR"/>
    <s v="RAJASTHAN"/>
    <n v="321607"/>
    <n v="0"/>
    <s v="BUSINESS USE"/>
    <s v="RESIDENTIAL row HOUSE"/>
    <s v="RESIDENTIAL ROW HOUSE"/>
    <s v="ACH HSBC"/>
    <s v="NACH"/>
    <s v="PSL"/>
    <s v="UDYAM-RJ-02-0042798"/>
    <s v="PSL : Micro Enterprises"/>
    <s v="60098178112952"/>
    <n v="200253729155"/>
    <n v="0"/>
    <n v="0"/>
    <n v="0"/>
    <n v="0"/>
    <n v="0"/>
    <n v="0"/>
    <n v="0"/>
    <n v="0"/>
    <n v="400066393850"/>
    <n v="0"/>
    <n v="0"/>
    <n v="0"/>
    <n v="0"/>
    <n v="0"/>
    <n v="0"/>
    <n v="0"/>
    <n v="0"/>
    <n v="200067372704"/>
    <n v="0"/>
    <n v="0"/>
    <n v="0"/>
    <n v="0"/>
    <n v="0"/>
    <n v="0"/>
    <n v="0"/>
    <n v="0"/>
  </r>
  <r>
    <n v="157"/>
    <d v="2024-12-01T00:00:00"/>
    <x v="148"/>
    <x v="149"/>
    <s v="APPROVED"/>
    <s v="Cersai Charge Created - NON BT"/>
    <d v="2024-07-07T00:00:00"/>
    <n v="5.9"/>
    <s v="5"/>
    <n v="1370612"/>
    <s v="5-50"/>
    <s v="F_7381867"/>
    <n v="1343534"/>
    <s v="5L"/>
    <n v="776"/>
    <s v="MORTGAGE"/>
    <n v="6"/>
    <s v="INDIVIDUAL"/>
    <n v="14"/>
    <s v="9.25"/>
    <n v="14"/>
    <n v="121"/>
    <s v="181"/>
    <s v="VIPUL KOTHARI"/>
    <s v="SELFEMPLOYED"/>
    <s v="Yes"/>
    <s v="RUBBER AND RUBBER PRODUCTS"/>
    <s v="FLOATING"/>
    <s v="N"/>
    <n v="854804526281"/>
    <s v="RAJASTHAN"/>
    <s v="TIER 3"/>
    <n v="115"/>
    <s v="13-175"/>
    <n v="121"/>
    <s v="INDIVIDUAL"/>
    <n v="1370612"/>
    <s v="Proxy-Fully Construc"/>
    <s v="BKP"/>
    <n v="59.539534799999998"/>
    <s v="65"/>
    <n v="0"/>
    <n v="21281"/>
    <d v="2024-07-04T00:00:00"/>
    <n v="120"/>
    <s v="2168_MICRO LAP_RAJ_AJM_INDIAMOTORCIRCLE_KUCH"/>
    <s v="Current"/>
    <n v="0"/>
    <n v="0"/>
    <n v="0"/>
    <n v="0"/>
    <n v="0"/>
    <n v="0"/>
    <n v="0"/>
    <n v="0"/>
    <n v="0"/>
    <s v="-"/>
    <s v="-"/>
    <n v="0"/>
    <n v="6"/>
    <s v="5"/>
    <d v="2024-06-30T00:00:00"/>
    <d v="2024-06-30T00:00:00"/>
    <n v="6.1333333333333302"/>
    <s v="5"/>
    <d v="2034-07-04T00:00:00"/>
    <s v="BKP - BANKING PRODUCT"/>
    <n v="1680060"/>
    <m/>
    <d v="2024-06-20T00:00:00"/>
    <n v="7381867"/>
    <s v="ER. JAI JINENDRA SINGHAL"/>
    <s v="SHOP NO. G. F - 01, KH. NO. 738, KAHAN NAGAR, MADANGANJ KISHANGARH, DISTT - AJMER"/>
    <n v="18.27"/>
    <n v="0"/>
    <n v="164.43"/>
    <n v="14000"/>
    <n v="3"/>
    <n v="47"/>
    <n v="2302020"/>
    <n v="2302020"/>
    <n v="2071818"/>
    <n v="1841616"/>
    <n v="2337756"/>
    <x v="60"/>
    <m/>
    <x v="0"/>
    <s v="AJMER"/>
    <s v="RAJASTHAN"/>
    <n v="305801"/>
    <n v="0"/>
    <s v="ULAP - GENERAL BUSINESS PURPOSE"/>
    <s v="COMMERCIAL SHOP"/>
    <s v="COMMERCIAL SHOP"/>
    <s v="ACH HSBC"/>
    <s v="NACH"/>
    <s v="PSL"/>
    <s v="UDYAM-RJ-01-0048275"/>
    <s v="PSL : Micro Enterprises"/>
    <s v="50001820548549"/>
    <n v="200312876803"/>
    <n v="0"/>
    <n v="0"/>
    <n v="0"/>
    <n v="0"/>
    <n v="0"/>
    <n v="0"/>
    <n v="0"/>
    <n v="0"/>
    <n v="400081692889"/>
    <n v="0"/>
    <n v="0"/>
    <n v="0"/>
    <n v="0"/>
    <n v="0"/>
    <n v="0"/>
    <n v="0"/>
    <n v="0"/>
    <n v="200083463053"/>
    <n v="0"/>
    <n v="0"/>
    <n v="0"/>
    <n v="0"/>
    <n v="0"/>
    <n v="0"/>
    <n v="0"/>
    <n v="0"/>
  </r>
  <r>
    <n v="158"/>
    <d v="2024-12-01T00:00:00"/>
    <x v="149"/>
    <x v="150"/>
    <s v="APPROVED"/>
    <s v="Cersai Charge Created - NON BT"/>
    <d v="2024-06-28T00:00:00"/>
    <n v="6.2"/>
    <s v="5"/>
    <n v="699900"/>
    <s v="5-50"/>
    <s v="F_7391516"/>
    <n v="686669"/>
    <s v="5L"/>
    <n v="773"/>
    <s v="MORTGAGE"/>
    <n v="6"/>
    <s v="INDIVIDUAL"/>
    <n v="14.75"/>
    <s v="9.25"/>
    <n v="14.75"/>
    <n v="121"/>
    <s v="181"/>
    <s v="RAJESH SINGH"/>
    <s v="SELFEMPLOYED"/>
    <s v="Yes"/>
    <s v="AGRICULTURE"/>
    <s v="FLOATING"/>
    <s v="N"/>
    <n v="854804542711"/>
    <s v="RAJASTHAN"/>
    <s v="TIER 3"/>
    <n v="115"/>
    <s v="13-175"/>
    <n v="121"/>
    <s v="INDIVIDUAL"/>
    <n v="699900"/>
    <s v="Proxy-Fully Construc"/>
    <s v="SAM"/>
    <n v="37.981278000000003"/>
    <s v="65"/>
    <n v="0"/>
    <n v="11185"/>
    <d v="2024-07-04T00:00:00"/>
    <n v="120"/>
    <s v="2168_MICRO LAP_RAJ_AJM_INDIAMOTORCIRCLE_KUCH"/>
    <s v="Current"/>
    <n v="0"/>
    <n v="0"/>
    <n v="0"/>
    <n v="0"/>
    <n v="0"/>
    <n v="0"/>
    <n v="0"/>
    <n v="0"/>
    <n v="0"/>
    <s v="-"/>
    <s v="-"/>
    <n v="0"/>
    <n v="6"/>
    <s v="5"/>
    <d v="2024-06-24T00:00:00"/>
    <d v="2024-06-24T00:00:00"/>
    <n v="6.3333333333333304"/>
    <s v="5"/>
    <d v="2034-07-04T00:00:00"/>
    <s v="SELF-ASSESSMENT METHOD"/>
    <n v="644499.96"/>
    <m/>
    <d v="2024-05-07T00:00:00"/>
    <m/>
    <s v="PRATEEK AGARWAL"/>
    <s v="PATTA NO. 15, VILLAGE - CHAWANDIYA, GP GANAHEDA, PUSHKAR, AJMER"/>
    <n v="128.33000000000001"/>
    <n v="2250"/>
    <n v="1295"/>
    <n v="1200"/>
    <n v="4"/>
    <n v="46"/>
    <n v="1842742.5"/>
    <n v="1842750"/>
    <n v="1658468"/>
    <n v="1474194"/>
    <n v="1560416.67"/>
    <x v="59"/>
    <m/>
    <x v="0"/>
    <s v="AJMER"/>
    <s v="RAJASTHAN"/>
    <n v="305022"/>
    <n v="0"/>
    <s v="ULAP - GENERAL BUSINESS PURPOSE"/>
    <s v="RESIDENTIAL row HOUSE"/>
    <s v="RESIDENTIAL ROW HOUSE"/>
    <s v="ACH HSBC"/>
    <s v="NACH"/>
    <s v="PSL"/>
    <s v="UDYAM-RJ-01-0094806"/>
    <s v="PSL : Micro Enterprises"/>
    <s v="60030706632015"/>
    <n v="200311778446"/>
    <n v="0"/>
    <n v="0"/>
    <n v="0"/>
    <n v="0"/>
    <n v="0"/>
    <n v="0"/>
    <n v="0"/>
    <n v="0"/>
    <n v="400081388162"/>
    <n v="0"/>
    <n v="0"/>
    <n v="0"/>
    <n v="0"/>
    <n v="0"/>
    <n v="0"/>
    <n v="0"/>
    <n v="0"/>
    <n v="200083148875"/>
    <n v="0"/>
    <n v="0"/>
    <n v="0"/>
    <n v="0"/>
    <n v="0"/>
    <n v="0"/>
    <n v="0"/>
    <n v="0"/>
  </r>
  <r>
    <n v="159"/>
    <d v="2024-12-01T00:00:00"/>
    <x v="150"/>
    <x v="151"/>
    <s v="APPROVED"/>
    <s v="Cersai Charge Created - NON BT"/>
    <d v="2024-04-29T00:00:00"/>
    <n v="8.1999999999999993"/>
    <s v="5"/>
    <n v="1800000"/>
    <s v="5-50"/>
    <s v="F_7177594"/>
    <n v="1775191"/>
    <s v="5L"/>
    <n v="685"/>
    <s v="MORTGAGE"/>
    <n v="8"/>
    <s v="INDIVIDUAL"/>
    <n v="12.5"/>
    <s v="9.25"/>
    <n v="12.5"/>
    <n v="181"/>
    <s v="181"/>
    <s v="SANJAY KHATRI"/>
    <s v="SELFEMPLOYED"/>
    <s v="Yes"/>
    <s v="TEXTILES"/>
    <s v="FLOATING"/>
    <s v="N"/>
    <n v="854804137289"/>
    <s v="RAJASTHAN"/>
    <s v="TIER 3"/>
    <n v="173"/>
    <s v="13-175"/>
    <n v="181"/>
    <s v="INDIVIDUAL"/>
    <n v="1800000"/>
    <s v="Proxy-Fully Construc"/>
    <s v="RNP"/>
    <n v="50.899219500000001"/>
    <s v="65"/>
    <n v="0"/>
    <n v="22185"/>
    <d v="2024-05-04T00:00:00"/>
    <n v="180"/>
    <s v="2168_MICRO LAP_RAJ_AJM_INDIAMOTORCIRCLE_KUCH"/>
    <s v="Current"/>
    <n v="0"/>
    <n v="0"/>
    <n v="0"/>
    <n v="0"/>
    <n v="0"/>
    <n v="0"/>
    <n v="0"/>
    <n v="0"/>
    <n v="0"/>
    <s v="-"/>
    <s v="-"/>
    <n v="0"/>
    <n v="8"/>
    <s v="5"/>
    <d v="2024-04-25T00:00:00"/>
    <d v="2024-04-25T00:00:00"/>
    <n v="8.3333333333333304"/>
    <s v="5"/>
    <d v="2039-05-04T00:00:00"/>
    <s v="RNP - RETAIL NORMAL PRODUCT"/>
    <n v="627756"/>
    <m/>
    <d v="2024-04-11T00:00:00"/>
    <m/>
    <s v="ER. JAI JINENDRA SINGHAL"/>
    <s v="PLOT NO. 72 - 73A, GOTA COLONY, REV VILLAGE BORAJ, AJMER, DISTT - AJMER"/>
    <n v="105"/>
    <n v="24000"/>
    <n v="924"/>
    <n v="1100"/>
    <n v="0.5"/>
    <n v="49.5"/>
    <n v="3536400"/>
    <n v="3536400"/>
    <n v="3182760"/>
    <n v="2829120"/>
    <n v="1045485"/>
    <x v="59"/>
    <m/>
    <x v="0"/>
    <s v="AJMER"/>
    <s v="RAJASTHAN"/>
    <n v="305001"/>
    <n v="0"/>
    <s v="ULAP - GENERAL BUSINESS PURPOSE"/>
    <s v="RESIDENTIAL row HOUSE"/>
    <s v="RESIDENTIAL ROW HOUSE"/>
    <s v="ACH HSBC"/>
    <s v="NACH"/>
    <s v="PSL"/>
    <s v="UDYAM-RJ-01-0068941"/>
    <s v="PSL : Micro Enterprise"/>
    <s v="10088003744465"/>
    <n v="200305127477"/>
    <n v="0"/>
    <n v="0"/>
    <n v="0"/>
    <n v="0"/>
    <n v="0"/>
    <n v="0"/>
    <n v="0"/>
    <n v="0"/>
    <n v="400079601346"/>
    <n v="0"/>
    <n v="0"/>
    <n v="0"/>
    <n v="0"/>
    <n v="0"/>
    <n v="0"/>
    <n v="0"/>
    <n v="0"/>
    <n v="200081308107"/>
    <n v="0"/>
    <n v="0"/>
    <n v="0"/>
    <n v="0"/>
    <n v="0"/>
    <n v="0"/>
    <n v="0"/>
    <n v="0"/>
  </r>
  <r>
    <n v="160"/>
    <d v="2024-12-01T00:00:00"/>
    <x v="151"/>
    <x v="152"/>
    <s v="APPROVED"/>
    <s v="Cersai Charge Created - NON BT"/>
    <d v="2024-02-02T00:00:00"/>
    <n v="11.1"/>
    <s v="5"/>
    <n v="1500000"/>
    <s v="5-50"/>
    <s v="F_6751331"/>
    <n v="1436159"/>
    <s v="5L"/>
    <n v="668"/>
    <s v="MORTGAGE"/>
    <n v="11"/>
    <s v="INDIVIDUAL"/>
    <n v="15"/>
    <s v="9.25"/>
    <n v="15"/>
    <n v="120"/>
    <s v="181"/>
    <s v="BHAGCHAND MALI"/>
    <s v="SELFEMPLOYED"/>
    <s v="Yes"/>
    <s v="SERVICE INDUSTRY"/>
    <s v="FLOATING"/>
    <s v="N"/>
    <n v="854803114794"/>
    <s v="RAJASTHAN"/>
    <s v="TIER 3"/>
    <n v="109"/>
    <s v="13-175"/>
    <n v="120"/>
    <s v="PROPRIETORSHIP"/>
    <n v="1500000"/>
    <s v="Proxy-Fully Construc"/>
    <s v="SAM"/>
    <n v="49.591104799999997"/>
    <s v="65"/>
    <n v="0"/>
    <n v="24200"/>
    <d v="2024-02-04T00:00:00"/>
    <n v="120"/>
    <s v="2168_MICRO LAP_RAJ_AJM_INDIAMOTORCIRCLE_KUCH"/>
    <s v="Current"/>
    <n v="0"/>
    <n v="0"/>
    <n v="0"/>
    <n v="0"/>
    <n v="0"/>
    <n v="0"/>
    <n v="0"/>
    <n v="0"/>
    <n v="0"/>
    <s v="-"/>
    <s v="-"/>
    <n v="0"/>
    <n v="11"/>
    <s v="5"/>
    <d v="2024-01-29T00:00:00"/>
    <d v="2024-01-29T00:00:00"/>
    <n v="11.233333333333301"/>
    <s v="5"/>
    <d v="2034-01-04T00:00:00"/>
    <s v="SELF-ASSESSMENT METHOD"/>
    <n v="1056996"/>
    <m/>
    <d v="2023-12-19T00:00:00"/>
    <m/>
    <s v="ER. JAI JINENDRA SINGHAL"/>
    <s v="PATTA NO. 11, VILL - TABIJI, GP - TABIJI, PS - PISANGAN, DISTT - AJMER"/>
    <n v="95.16"/>
    <n v="4600"/>
    <n v="1241"/>
    <n v="1000"/>
    <n v="40"/>
    <n v="10"/>
    <n v="1678736"/>
    <n v="1346000"/>
    <n v="1510862"/>
    <n v="1342989"/>
    <n v="1258795"/>
    <x v="61"/>
    <m/>
    <x v="0"/>
    <s v="AJMER"/>
    <s v="RAJASTHAN"/>
    <n v="305206"/>
    <n v="0"/>
    <s v="BUSINESS USE"/>
    <s v="RESIDENTIAL row HOUSE"/>
    <s v="SELF-OCCUPIED RESIDENTIAL PROPERTY- OUTSIDE CITY LIMIT"/>
    <s v="ACH HSBC"/>
    <s v="NACH"/>
    <s v="PSL"/>
    <s v="UDYAM-RJ-01-0081131"/>
    <s v="PSL : Micro Enterprises"/>
    <s v="50065693155958"/>
    <n v="200295490499"/>
    <n v="200295490874"/>
    <n v="0"/>
    <n v="0"/>
    <n v="0"/>
    <n v="0"/>
    <n v="0"/>
    <n v="0"/>
    <n v="0"/>
    <n v="400077154302"/>
    <n v="400077154497"/>
    <n v="0"/>
    <n v="0"/>
    <n v="0"/>
    <n v="0"/>
    <n v="0"/>
    <n v="0"/>
    <n v="0"/>
    <n v="200078759568"/>
    <n v="200078759776"/>
    <n v="0"/>
    <n v="0"/>
    <n v="0"/>
    <n v="0"/>
    <n v="0"/>
    <n v="0"/>
    <n v="0"/>
  </r>
  <r>
    <n v="161"/>
    <d v="2024-12-01T00:00:00"/>
    <x v="152"/>
    <x v="153"/>
    <s v="APPROVED"/>
    <s v="Cersai Charge Created - NON BT"/>
    <d v="2023-09-08T00:00:00"/>
    <n v="16"/>
    <s v="5"/>
    <n v="3000000"/>
    <s v="5-50"/>
    <s v="F_6211727"/>
    <n v="2809871"/>
    <s v="5L"/>
    <n v="748"/>
    <s v="MORTGAGE"/>
    <n v="16"/>
    <s v="INDIVIDUAL"/>
    <n v="13.5"/>
    <s v="9.25"/>
    <n v="13.1"/>
    <n v="121"/>
    <s v="181"/>
    <s v="KALU YADAV"/>
    <s v="SELFEMPLOYED"/>
    <s v="Yes"/>
    <s v="TRANSPORT LOGISTICS"/>
    <s v="FLOATING"/>
    <s v="N"/>
    <n v="854801131572"/>
    <s v="RAJASTHAN"/>
    <s v="TIER 3"/>
    <n v="109"/>
    <s v="13-175"/>
    <n v="125"/>
    <s v="INDIVIDUAL"/>
    <n v="3000000"/>
    <s v="Proxy-Fully Construc"/>
    <s v="SAM"/>
    <n v="16.4690382"/>
    <s v="65"/>
    <n v="0"/>
    <n v="44971"/>
    <d v="2023-09-04T00:00:00"/>
    <n v="120"/>
    <s v="2168_MICRO LAP_RAJ_AJM_INDIAMOTORCIRCLE_KUCH"/>
    <s v="Current"/>
    <n v="0"/>
    <n v="0"/>
    <n v="0"/>
    <n v="0"/>
    <n v="0"/>
    <n v="0"/>
    <n v="0"/>
    <n v="0"/>
    <n v="0"/>
    <s v="-"/>
    <s v="-"/>
    <n v="0"/>
    <n v="16"/>
    <s v="5"/>
    <d v="2023-08-19T00:00:00"/>
    <d v="2023-08-19T00:00:00"/>
    <n v="16.6666666666667"/>
    <s v="5"/>
    <d v="2034-01-04T00:00:00"/>
    <s v="SELF-ASSESSMENT METHOD"/>
    <n v="0"/>
    <m/>
    <d v="2023-07-25T00:00:00"/>
    <m/>
    <s v="PRATEEK AGARWAL"/>
    <s v="PROPERTY SITUATED AT 01, KHASRA NO. 535 &amp; 536, AGARWAL COLONY, NEAR R. R. COMMUNITY CENTER, R K LINK ROAD, MADANGANJ - KISHANGARH, AJMER"/>
    <n v="337.33"/>
    <n v="54000"/>
    <n v="0"/>
    <n v="0"/>
    <n v="0"/>
    <n v="50"/>
    <n v="18215820"/>
    <n v="18216000"/>
    <n v="16394238"/>
    <n v="14572656"/>
    <n v="249626.6667"/>
    <x v="62"/>
    <m/>
    <x v="0"/>
    <s v="AJMER"/>
    <s v="RAJASTHAN"/>
    <n v="305801"/>
    <n v="0"/>
    <s v="BUSINESS USE"/>
    <s v="VACANT RESIDENTIAL- WITHIN CITY LIMIT"/>
    <s v="VACANT RESIDENTIAL- WITHIN CITY LIMIT"/>
    <s v="ACH HSBC"/>
    <s v="NACH"/>
    <s v="PSL"/>
    <s v="UDYAM-RJ-01-0047269"/>
    <s v="PSL : Micro Enterprises"/>
    <s v="40057781153482"/>
    <n v="200279850865"/>
    <n v="0"/>
    <n v="0"/>
    <n v="0"/>
    <n v="0"/>
    <n v="0"/>
    <n v="0"/>
    <n v="0"/>
    <n v="0"/>
    <n v="400073432857"/>
    <n v="0"/>
    <n v="0"/>
    <n v="0"/>
    <n v="0"/>
    <n v="0"/>
    <n v="0"/>
    <n v="0"/>
    <n v="0"/>
    <n v="200074861707"/>
    <n v="0"/>
    <n v="0"/>
    <n v="0"/>
    <n v="0"/>
    <n v="0"/>
    <n v="0"/>
    <n v="0"/>
    <n v="0"/>
  </r>
  <r>
    <n v="162"/>
    <d v="2024-12-01T00:00:00"/>
    <x v="153"/>
    <x v="154"/>
    <s v="APPROVED"/>
    <s v="Cersai Charge Created - NON BT"/>
    <d v="2023-08-12T00:00:00"/>
    <n v="16.899999999999999"/>
    <s v="5"/>
    <n v="1056686"/>
    <s v="5-50"/>
    <s v="F_6133456"/>
    <n v="990070"/>
    <s v="5L"/>
    <n v="722"/>
    <s v="MORTGAGE"/>
    <n v="17"/>
    <s v="INDIVIDUAL"/>
    <n v="14.9"/>
    <s v="9.25"/>
    <n v="14.5"/>
    <n v="120"/>
    <s v="181"/>
    <s v="DILIP KUMAR KHEMNANI"/>
    <s v="SELFEMPLOYED"/>
    <s v="Yes"/>
    <s v="OTHERS"/>
    <s v="FLOATING"/>
    <s v="N"/>
    <n v="808587789"/>
    <s v="RAJASTHAN"/>
    <s v="TIER 3"/>
    <n v="108"/>
    <s v="13-175"/>
    <n v="125"/>
    <s v="PROPRIETORSHIP"/>
    <n v="1056686"/>
    <s v="Proxy-Fully Construc"/>
    <s v="SAM"/>
    <n v="55.862494099999999"/>
    <s v="65"/>
    <n v="0"/>
    <n v="16726"/>
    <d v="2023-08-04T00:00:00"/>
    <n v="120"/>
    <s v="2168_MICRO LAP_RAJ_AJM_INDIAMOTORCIRCLE_KUCH"/>
    <s v="Current"/>
    <n v="0"/>
    <n v="0"/>
    <n v="0"/>
    <n v="0"/>
    <n v="0"/>
    <n v="0"/>
    <n v="0"/>
    <n v="0"/>
    <n v="0"/>
    <s v="-"/>
    <s v="-"/>
    <n v="0"/>
    <n v="17"/>
    <s v="5"/>
    <d v="2023-07-31T00:00:00"/>
    <d v="2023-07-31T00:00:00"/>
    <n v="17.3"/>
    <s v="5"/>
    <d v="2033-12-04T00:00:00"/>
    <s v="SELF-ASSESSMENT METHOD"/>
    <n v="495600"/>
    <m/>
    <d v="2023-07-21T00:00:00"/>
    <m/>
    <s v="ER. JAI JINENDRA SINGHAL"/>
    <s v="H. NO. 1/72, NEW HOUSING BOARD, AJAYNAGAR SCHEME OF RHB, AJMER, DISTT AJMER"/>
    <n v="36.99"/>
    <n v="32000"/>
    <n v="589.91999999999996"/>
    <n v="1200"/>
    <n v="25"/>
    <n v="25"/>
    <n v="1891584"/>
    <n v="1891584"/>
    <n v="1702426"/>
    <n v="1513267"/>
    <n v="725437"/>
    <x v="62"/>
    <m/>
    <x v="0"/>
    <s v="AJMER"/>
    <s v="RAJASTHAN"/>
    <n v="305001"/>
    <n v="0"/>
    <s v="BUSINESS USE"/>
    <s v="RESIDENTIAL row HOUSE"/>
    <s v="SELF-OCCUPIED RESIDENTIAL PROPERTY- WITHIN CITY LIMIT"/>
    <s v="ACH HSBC"/>
    <s v="NACH"/>
    <s v="PSL"/>
    <s v="UDYAM-RJ-01-0068802"/>
    <s v="PSL : Micro Enterprises"/>
    <s v="50016627188449"/>
    <n v="200277251738"/>
    <n v="0"/>
    <n v="0"/>
    <n v="0"/>
    <n v="0"/>
    <n v="0"/>
    <n v="0"/>
    <n v="0"/>
    <n v="0"/>
    <n v="400072816865"/>
    <n v="0"/>
    <n v="0"/>
    <n v="0"/>
    <n v="0"/>
    <n v="0"/>
    <n v="0"/>
    <n v="0"/>
    <n v="0"/>
    <n v="200074206788"/>
    <n v="0"/>
    <n v="0"/>
    <n v="0"/>
    <n v="0"/>
    <n v="0"/>
    <n v="0"/>
    <n v="0"/>
    <n v="0"/>
  </r>
  <r>
    <n v="163"/>
    <d v="2024-12-01T00:00:00"/>
    <x v="154"/>
    <x v="155"/>
    <s v="APPROVED"/>
    <s v="Cersai Charge Created - NON BT"/>
    <d v="2023-08-03T00:00:00"/>
    <n v="17.2"/>
    <s v="5"/>
    <n v="3000000"/>
    <s v="5-50"/>
    <s v="F_6154720"/>
    <n v="2794331"/>
    <s v="5L"/>
    <n v="744"/>
    <s v="MORTGAGE"/>
    <n v="17"/>
    <s v="INDIVIDUAL"/>
    <n v="13.4"/>
    <s v="9.25"/>
    <n v="13"/>
    <n v="121"/>
    <s v="181"/>
    <s v="TEJKARAN JAT"/>
    <s v="SELFEMPLOYED"/>
    <s v="Yes"/>
    <s v="TRANSPORT OPERATOR"/>
    <s v="FLOATING"/>
    <s v="N"/>
    <n v="808641639"/>
    <s v="RAJASTHAN"/>
    <s v="TIER 3"/>
    <n v="108"/>
    <s v="13-175"/>
    <n v="125"/>
    <s v="PROPRIETORSHIP"/>
    <n v="3000000"/>
    <s v="Proxy-Fully Construc"/>
    <s v="BKP"/>
    <n v="61.316339200000002"/>
    <s v="65"/>
    <n v="0"/>
    <n v="44793"/>
    <d v="2023-08-04T00:00:00"/>
    <n v="120"/>
    <s v="2168_MICRO LAP_RAJ_AJM_INDIAMOTORCIRCLE_KUCH"/>
    <s v="Current"/>
    <n v="0"/>
    <n v="0"/>
    <n v="0"/>
    <n v="0"/>
    <n v="0"/>
    <n v="0"/>
    <n v="0"/>
    <n v="0"/>
    <n v="0"/>
    <s v="-"/>
    <s v="-"/>
    <n v="0"/>
    <n v="17"/>
    <s v="5"/>
    <d v="2023-07-27T00:00:00"/>
    <d v="2023-07-27T00:00:00"/>
    <n v="17.433333333333302"/>
    <s v="5"/>
    <d v="2033-12-04T00:00:00"/>
    <s v="BANKING PROGRAM (BKP)"/>
    <n v="447756"/>
    <m/>
    <d v="2023-06-23T00:00:00"/>
    <m/>
    <s v="ER. JAI JINENDRA SINGHAL"/>
    <s v="KH NO. 2799/961, BORDI WALI DHANI, WARD NO. 06, VILL ARADKA, TH AJMER, DISTT AJMER"/>
    <n v="1396.33"/>
    <n v="2000"/>
    <n v="2100"/>
    <n v="1000"/>
    <n v="2"/>
    <n v="48"/>
    <n v="4892660"/>
    <n v="4892660"/>
    <n v="4403394"/>
    <n v="3914128"/>
    <n v="2165628"/>
    <x v="62"/>
    <m/>
    <x v="0"/>
    <s v="AJMER"/>
    <s v="RAJASTHAN"/>
    <n v="305811"/>
    <n v="0"/>
    <s v="BUSINESS USE"/>
    <s v="RESIDENTIAL row HOUSE"/>
    <s v="SELF-OCCUPIED RESIDENTIAL PROPERTY- OUTSIDE CITY LIMIT"/>
    <s v="ACH HSBC"/>
    <s v="NACH"/>
    <s v="PSL"/>
    <s v="UDYAM-RJ-01-0065921"/>
    <s v="PSL : Micro Enterprises"/>
    <s v="10072124287861"/>
    <n v="200276513647"/>
    <n v="0"/>
    <n v="0"/>
    <n v="0"/>
    <n v="0"/>
    <n v="0"/>
    <n v="0"/>
    <n v="0"/>
    <n v="0"/>
    <n v="400072610819"/>
    <n v="0"/>
    <n v="0"/>
    <n v="0"/>
    <n v="0"/>
    <n v="0"/>
    <n v="0"/>
    <n v="0"/>
    <n v="0"/>
    <n v="200073986138"/>
    <n v="0"/>
    <n v="0"/>
    <n v="0"/>
    <n v="0"/>
    <n v="0"/>
    <n v="0"/>
    <n v="0"/>
    <n v="0"/>
  </r>
  <r>
    <n v="164"/>
    <d v="2024-12-01T00:00:00"/>
    <x v="155"/>
    <x v="156"/>
    <s v="APPROVED"/>
    <s v="Cersai Charge created"/>
    <d v="2023-02-17T00:00:00"/>
    <n v="22.766666666666701"/>
    <s v="5"/>
    <n v="5009900"/>
    <s v="5-50"/>
    <s v="F_5788157"/>
    <n v="4788050"/>
    <s v="5L"/>
    <n v="731"/>
    <s v="MORTGAGE"/>
    <n v="22"/>
    <s v="INDIVIDUAL"/>
    <n v="12.3"/>
    <s v="9.25"/>
    <n v="11.9"/>
    <n v="181"/>
    <s v="181"/>
    <s v="SUNITA CHOUDHARY"/>
    <s v="SELFEMPLOYED"/>
    <s v="Yes"/>
    <s v="MEDICAL"/>
    <s v="FLOATING"/>
    <s v="N"/>
    <n v="804032173"/>
    <s v="RAJASTHAN"/>
    <s v="TIER 3"/>
    <n v="169"/>
    <s v="13-175"/>
    <n v="191"/>
    <s v="INDIVIDUAL"/>
    <n v="5009900"/>
    <s v="Proxy-Fully Construc"/>
    <s v="LLTV"/>
    <n v="32.206499100000002"/>
    <s v="65"/>
    <n v="0"/>
    <n v="59806"/>
    <d v="2023-03-04T00:00:00"/>
    <n v="180"/>
    <s v="2168_MICRO LAP_RAJ_AJM_INDIAMOTORCIRCLE_KUCH"/>
    <s v="Current"/>
    <n v="0"/>
    <n v="0"/>
    <n v="0"/>
    <n v="0"/>
    <n v="0"/>
    <n v="0"/>
    <n v="0"/>
    <n v="0"/>
    <n v="0"/>
    <s v="-"/>
    <s v="-"/>
    <n v="0"/>
    <n v="22"/>
    <s v="5"/>
    <d v="2023-02-17T00:00:00"/>
    <d v="2023-02-17T00:00:00"/>
    <n v="22.766666666666701"/>
    <s v="5"/>
    <d v="2039-01-04T00:00:00"/>
    <s v="LOW LTV PROGRAM (LLTV)"/>
    <n v="1150500"/>
    <m/>
    <d v="2023-01-31T00:00:00"/>
    <m/>
    <s v="ER. JAI JINENDRA SINGHAL"/>
    <s v="PLOT NO. 181 - 182, BANDANWARA AJMER"/>
    <n v="444.44"/>
    <n v="35000"/>
    <n v="4000"/>
    <n v="0"/>
    <n v="1"/>
    <n v="49"/>
    <n v="15555400"/>
    <n v="15555556"/>
    <n v="13999860"/>
    <n v="12444320"/>
    <n v="2400000"/>
    <x v="63"/>
    <m/>
    <x v="0"/>
    <s v="AJMER"/>
    <s v="RAJASTHAN"/>
    <n v="305621"/>
    <n v="0"/>
    <s v="BUSINESS USE"/>
    <s v="COMMERCIAL SHOP"/>
    <s v="COMMERCIAL SHOP"/>
    <s v="DDIPRD-BOB"/>
    <s v="DDM"/>
    <s v="PSL"/>
    <s v="UDYAM-rj-01-0032282"/>
    <s v="PSL : Micro Enterprises"/>
    <s v="50068297073115"/>
    <n v="200261045927"/>
    <n v="0"/>
    <n v="0"/>
    <n v="0"/>
    <n v="0"/>
    <n v="0"/>
    <n v="0"/>
    <n v="0"/>
    <n v="0"/>
    <n v="400068402133"/>
    <n v="0"/>
    <n v="0"/>
    <n v="0"/>
    <n v="0"/>
    <n v="0"/>
    <n v="0"/>
    <n v="0"/>
    <n v="0"/>
    <n v="200069515469"/>
    <n v="0"/>
    <n v="0"/>
    <n v="0"/>
    <n v="0"/>
    <n v="0"/>
    <n v="0"/>
    <n v="0"/>
    <n v="0"/>
  </r>
  <r>
    <n v="165"/>
    <d v="2024-12-01T00:00:00"/>
    <x v="156"/>
    <x v="157"/>
    <s v="APPROVED"/>
    <s v="Cersai Charge Created - NON BT"/>
    <d v="2024-04-06T00:00:00"/>
    <n v="8.9666666666666703"/>
    <s v="5"/>
    <n v="5092158"/>
    <s v="5-50"/>
    <s v="F_7103142"/>
    <n v="4918759"/>
    <s v="5L"/>
    <n v="726"/>
    <s v="MORTGAGE"/>
    <n v="9"/>
    <s v="CORPORATE"/>
    <n v="13"/>
    <s v="9.25"/>
    <n v="13"/>
    <n v="121"/>
    <s v="181"/>
    <s v="MANGALA TRADERS"/>
    <s v="SELFEMPLOYED"/>
    <s v="Yes"/>
    <s v="CONSTRUCTION"/>
    <s v="FLOATING"/>
    <s v="N"/>
    <n v="854803987222"/>
    <s v="ODISHA"/>
    <s v="TIER 3"/>
    <n v="112"/>
    <s v="13-175"/>
    <n v="121"/>
    <s v="PROPRIETORSHIP"/>
    <n v="5092158"/>
    <s v="Proxy-Fully Construc"/>
    <s v="BKP"/>
    <n v="48.737291599999999"/>
    <s v="65"/>
    <n v="0"/>
    <n v="76031"/>
    <d v="2024-04-04T00:00:00"/>
    <n v="120"/>
    <s v="2167_MICRO LAP_ORS_BHUBANESHWAR"/>
    <s v="Current"/>
    <n v="0"/>
    <n v="0"/>
    <n v="0"/>
    <n v="0"/>
    <n v="0"/>
    <n v="0"/>
    <n v="0"/>
    <n v="0"/>
    <n v="0"/>
    <s v="-"/>
    <s v="-"/>
    <n v="0"/>
    <n v="9"/>
    <s v="5"/>
    <d v="2024-03-31T00:00:00"/>
    <d v="2024-03-31T00:00:00"/>
    <n v="9.1666666666666696"/>
    <s v="5"/>
    <d v="2034-04-04T00:00:00"/>
    <s v="BKP - BANKING PRODUCT"/>
    <n v="9999999.9996000007"/>
    <m/>
    <d v="2024-03-28T00:00:00"/>
    <s v="SMFG/77/24"/>
    <s v="M/S. PATNAIK CONSULTANCY PVT. LTD."/>
    <s v="C/O SRI. SANJEEV KUMAR JENA, C/O DR. PRAVAKAR MISHRA, PLOT NO. - 10/2CM-566/37 CDA SECTOR - 10, PO - BIDANASI, PS - MARKAT NAGAR, CUTTACK CITY, DIST - CUTTACK"/>
    <n v="1381.6"/>
    <n v="6500"/>
    <n v="917.36"/>
    <n v="1600"/>
    <n v="2"/>
    <m/>
    <n v="10448176"/>
    <n v="10448176"/>
    <n v="9403358"/>
    <n v="8358541"/>
    <n v="1467776"/>
    <x v="0"/>
    <n v="0.48737291561704166"/>
    <x v="0"/>
    <s v="CUTTACK"/>
    <s v="ODISHA"/>
    <n v="753003"/>
    <n v="0"/>
    <s v="BUSINESS USE"/>
    <s v="COMMERCIAL SHOP"/>
    <s v="COMMERCIAL SHOP"/>
    <s v="HDFC ENACH"/>
    <s v="NACH"/>
    <s v="PSL"/>
    <s v="UDYAM-OD-13-0009046"/>
    <s v="PSL : Micro Enterprise"/>
    <s v="90049610485406"/>
    <n v="200303330310"/>
    <n v="0"/>
    <n v="0"/>
    <n v="0"/>
    <n v="0"/>
    <n v="0"/>
    <n v="0"/>
    <n v="0"/>
    <n v="0"/>
    <n v="400079154783"/>
    <n v="0"/>
    <n v="0"/>
    <n v="0"/>
    <n v="0"/>
    <n v="0"/>
    <n v="0"/>
    <n v="0"/>
    <n v="0"/>
    <n v="200080843927"/>
    <n v="0"/>
    <n v="0"/>
    <n v="0"/>
    <n v="0"/>
    <n v="0"/>
    <n v="0"/>
    <n v="0"/>
    <n v="0"/>
  </r>
  <r>
    <n v="166"/>
    <d v="2024-12-01T00:00:00"/>
    <x v="157"/>
    <x v="158"/>
    <s v="APPROVED"/>
    <s v="Cersai Charge created"/>
    <d v="2023-01-31T00:00:00"/>
    <n v="23.3333333333333"/>
    <s v="5"/>
    <n v="3081228"/>
    <s v="5-50"/>
    <s v="F_5762392"/>
    <n v="2956944"/>
    <s v="5L"/>
    <n v="739"/>
    <s v="MORTGAGE"/>
    <n v="23"/>
    <s v="INDIVIDUAL"/>
    <n v="13.9"/>
    <s v="9.25"/>
    <n v="13.5"/>
    <n v="181"/>
    <s v="181"/>
    <s v="SHYAMAGHANA JENA"/>
    <s v="SELFEMPLOYED"/>
    <s v="Yes"/>
    <s v="CEMENT AND CEMENT PRODUCTS"/>
    <s v="FLOATING"/>
    <s v="N"/>
    <n v="807437251"/>
    <s v="ODISHA"/>
    <s v="TIER 3"/>
    <n v="169"/>
    <s v="13-175"/>
    <n v="192"/>
    <s v="INDIVIDUAL"/>
    <n v="3081228"/>
    <s v="FULLY CONSTRUCTED"/>
    <s v="LLTV"/>
    <n v="10.7894597"/>
    <s v="65"/>
    <n v="0"/>
    <n v="40005"/>
    <d v="2023-02-04T00:00:00"/>
    <n v="180"/>
    <s v="2167_MICRO LAP_ORS_BHUBANESHWAR"/>
    <s v="Current"/>
    <n v="0"/>
    <n v="0"/>
    <n v="0"/>
    <n v="0"/>
    <n v="0"/>
    <n v="0"/>
    <n v="0"/>
    <n v="0"/>
    <n v="0"/>
    <s v="-"/>
    <s v="-"/>
    <n v="0"/>
    <n v="23"/>
    <s v="5"/>
    <d v="2023-01-31T00:00:00"/>
    <d v="2023-01-31T00:00:00"/>
    <n v="23.3333333333333"/>
    <s v="5"/>
    <d v="2039-01-04T00:00:00"/>
    <s v="LOW LTV PROGRAM (LLTV)"/>
    <n v="0"/>
    <m/>
    <d v="2023-01-07T00:00:00"/>
    <n v="5663281"/>
    <s v="S MOHANTY ASSOCIATES"/>
    <s v="KHATA NO. 3636, PLOT NO. 1753 (AC.0.390 DECS, HOMESTEAD), MOUZA - BHUBANESWAR TOWN UNIT NO. 39 GADAKANA, TAHASIL - BHUBANESWAR, PS - BHUBANESWAR, DIST - KHURDA, ODISHA"/>
    <n v="16988"/>
    <n v="1520"/>
    <n v="1800"/>
    <n v="1520"/>
    <n v="5"/>
    <m/>
    <n v="28557760"/>
    <n v="28557760"/>
    <n v="25701984"/>
    <n v="22846208"/>
    <m/>
    <x v="64"/>
    <m/>
    <x v="0"/>
    <s v="BHUBANESWAR"/>
    <s v="ODISHA"/>
    <n v="751017"/>
    <n v="0"/>
    <s v="BUSINESS USE"/>
    <s v="RESIDENTIAL BUNGLOW"/>
    <s v="RESIDENTIAL BUNGLOW"/>
    <s v="HDFC ENACH"/>
    <s v="NACH"/>
    <s v="PSL"/>
    <s v="UDYAM-OD-19-0012732"/>
    <s v="PSL : Micro Enterprises"/>
    <s v="50070146973111"/>
    <n v="200259645800"/>
    <n v="0"/>
    <n v="0"/>
    <n v="0"/>
    <n v="0"/>
    <n v="0"/>
    <n v="0"/>
    <n v="0"/>
    <n v="0"/>
    <n v="400068061053"/>
    <n v="0"/>
    <n v="0"/>
    <n v="0"/>
    <n v="0"/>
    <n v="0"/>
    <n v="0"/>
    <n v="0"/>
    <n v="0"/>
    <n v="200069147157"/>
    <n v="0"/>
    <n v="0"/>
    <n v="0"/>
    <n v="0"/>
    <n v="0"/>
    <n v="0"/>
    <n v="0"/>
    <n v="0"/>
  </r>
  <r>
    <n v="167"/>
    <d v="2024-12-01T00:00:00"/>
    <x v="158"/>
    <x v="159"/>
    <s v="APPROVED"/>
    <s v="Cersai Charge Created - BT"/>
    <d v="2024-07-18T00:00:00"/>
    <n v="5.5333333333333297"/>
    <s v="5"/>
    <n v="5640851"/>
    <s v="5-50"/>
    <s v="F_7307986"/>
    <n v="5585887"/>
    <s v="5L"/>
    <n v="738"/>
    <s v="MORTGAGE"/>
    <n v="7"/>
    <s v="CORPORATE"/>
    <n v="12.5"/>
    <s v="9.25"/>
    <n v="12.5"/>
    <n v="180"/>
    <s v="181"/>
    <s v="SHIV SHAKTI RESTAURANT"/>
    <s v="SELFEMPLOYED"/>
    <s v="Yes"/>
    <s v="HOTEL"/>
    <s v="FLOATING"/>
    <s v="N"/>
    <n v="854804157124"/>
    <s v="MADHYA PRADESH"/>
    <s v="TIER 4"/>
    <n v="175"/>
    <s v="13-175"/>
    <n v="182"/>
    <s v="PROPRIETORSHIP"/>
    <n v="5640851"/>
    <s v="Proxy-Fully Construc"/>
    <s v="RNP"/>
    <n v="37.323722500000002"/>
    <s v="65"/>
    <n v="0"/>
    <n v="69525"/>
    <d v="2024-06-04T00:00:00"/>
    <n v="180"/>
    <s v="2166_MICRO LAP_MP_RATLAM"/>
    <s v="Current"/>
    <n v="0"/>
    <n v="0"/>
    <n v="0"/>
    <n v="0"/>
    <n v="0"/>
    <n v="0"/>
    <n v="0"/>
    <n v="0"/>
    <n v="0"/>
    <s v="-"/>
    <s v="-"/>
    <n v="0"/>
    <n v="7"/>
    <s v="5"/>
    <d v="2024-05-31T00:00:00"/>
    <d v="2024-06-30T00:00:00"/>
    <n v="6.1333333333333302"/>
    <s v="5"/>
    <d v="2039-07-04T00:00:00"/>
    <s v="RNP 44 AD"/>
    <n v="0"/>
    <m/>
    <d v="2024-05-16T00:00:00"/>
    <s v="KT/FULLERTON/AY-001/2024"/>
    <s v="KaiTech Consultant"/>
    <s v="WN 24/25, HN 149/33, 149/31, BAMOHLLA SUBHASH MARG NAGAR PALIKA DHAR TEHSIL &amp; DIST DHAR"/>
    <n v="2113.75"/>
    <n v="5200"/>
    <n v="3170.625"/>
    <n v="1300"/>
    <n v="19"/>
    <n v="41"/>
    <n v="15113312.5"/>
    <n v="16487700"/>
    <n v="13601981"/>
    <n v="12090650"/>
    <s v="2676/SQ. FT."/>
    <x v="65"/>
    <m/>
    <x v="0"/>
    <s v="DHAR"/>
    <s v="MADHYA PRADESH"/>
    <n v="454001"/>
    <n v="0"/>
    <s v="ULAP - DEBT CONSOLIDATION FOR BUSINESS PURPOSE"/>
    <s v="RESIDENTIAL row HOUSE"/>
    <s v="RESIDENTIAL ROW HOUSE"/>
    <s v="HDFC ENACH"/>
    <s v="NACH"/>
    <s v="PSL"/>
    <s v="UDYAM-MP-17-0013077"/>
    <s v="PSL : Micro Enterprises"/>
    <s v="70025797688175"/>
    <n v="200313921645"/>
    <n v="200313921709"/>
    <n v="200313921774"/>
    <n v="0"/>
    <n v="0"/>
    <n v="0"/>
    <n v="0"/>
    <n v="0"/>
    <n v="0"/>
    <n v="400081994856"/>
    <n v="400081994866"/>
    <n v="400081994878"/>
    <n v="0"/>
    <n v="0"/>
    <n v="0"/>
    <n v="0"/>
    <n v="0"/>
    <n v="0"/>
    <n v="200083772012"/>
    <n v="200083772022"/>
    <n v="200083772034"/>
    <n v="0"/>
    <n v="0"/>
    <n v="0"/>
    <n v="0"/>
    <n v="0"/>
    <n v="0"/>
  </r>
  <r>
    <n v="168"/>
    <d v="2024-12-01T00:00:00"/>
    <x v="159"/>
    <x v="160"/>
    <s v="APPROVED"/>
    <s v="Cersai Charge Created - NON BT"/>
    <d v="2024-05-04T00:00:00"/>
    <n v="8.0333333333333297"/>
    <s v="5"/>
    <n v="2926500"/>
    <s v="5-50"/>
    <s v="F_7169666"/>
    <n v="2886156"/>
    <s v="5L"/>
    <n v="704"/>
    <s v="MORTGAGE"/>
    <n v="8"/>
    <s v="INDIVIDUAL"/>
    <n v="12.5"/>
    <s v="9.25"/>
    <n v="12.5"/>
    <n v="181"/>
    <s v="181"/>
    <s v="JAKIR MOHAMMD"/>
    <s v="SELFEMPLOYED"/>
    <s v="Yes"/>
    <s v="AUTO COMPONENTS"/>
    <s v="FLOATING"/>
    <s v="N"/>
    <n v="854804119154"/>
    <s v="MADHYA PRADESH"/>
    <s v="TIER 4"/>
    <n v="173"/>
    <s v="13-175"/>
    <n v="181"/>
    <s v="INDIVIDUAL"/>
    <n v="2926500"/>
    <s v="Proxy-Fully Construc"/>
    <s v="BKP"/>
    <n v="58.238805999999997"/>
    <s v="65"/>
    <n v="0"/>
    <n v="36070"/>
    <d v="2024-05-04T00:00:00"/>
    <n v="180"/>
    <s v="2166_MICRO LAP_MP_RATLAM"/>
    <s v="Current"/>
    <n v="0"/>
    <n v="0"/>
    <n v="0"/>
    <n v="0"/>
    <n v="0"/>
    <n v="0"/>
    <n v="0"/>
    <n v="0"/>
    <n v="0"/>
    <s v="-"/>
    <s v="-"/>
    <n v="0"/>
    <n v="8"/>
    <s v="5"/>
    <d v="2024-04-30T00:00:00"/>
    <d v="2024-04-30T00:00:00"/>
    <n v="8.1666666666666696"/>
    <s v="5"/>
    <d v="2039-05-04T00:00:00"/>
    <s v="BKP - BANKING PRODUCT"/>
    <n v="600000"/>
    <m/>
    <d v="2024-04-27T00:00:00"/>
    <s v="KT/SMFG/APR-001/2024"/>
    <s v="KaiTech Consultant"/>
    <s v="HOUSE ON EAST PART OF PLOT NO. 06, WARD NO. 14, AADARSH NAGAR COLONY, PETLAWAD ROAD, BADNAWAR TEHSIL BADNAWAR, DIST DHAR"/>
    <n v="625"/>
    <n v="6500"/>
    <n v="875"/>
    <n v="1100"/>
    <n v="5"/>
    <n v="55"/>
    <n v="5025000"/>
    <n v="5025000"/>
    <n v="4522500"/>
    <n v="4020000"/>
    <s v="594 / SQ. FT."/>
    <x v="66"/>
    <m/>
    <x v="0"/>
    <s v="BADNAWAR"/>
    <s v="MADHYA PRADESH"/>
    <n v="454660"/>
    <n v="0"/>
    <s v="BUSINESS USE"/>
    <s v="COMMERCIAL SHOP"/>
    <s v="COMMERCIAL SHOP"/>
    <s v="ACH HSBC"/>
    <s v="NACH"/>
    <s v="PSL"/>
    <s v="UDYAM-MP-17-0003208"/>
    <s v="PSL : Micro Enterprise"/>
    <s v="60012372205177"/>
    <n v="200305797209"/>
    <n v="0"/>
    <n v="0"/>
    <n v="0"/>
    <n v="0"/>
    <n v="0"/>
    <n v="0"/>
    <n v="0"/>
    <n v="0"/>
    <n v="400079757372"/>
    <n v="0"/>
    <n v="0"/>
    <n v="0"/>
    <n v="0"/>
    <n v="0"/>
    <n v="0"/>
    <n v="0"/>
    <n v="0"/>
    <n v="200081470398"/>
    <n v="0"/>
    <n v="0"/>
    <n v="0"/>
    <n v="0"/>
    <n v="0"/>
    <n v="0"/>
    <n v="0"/>
    <n v="0"/>
  </r>
  <r>
    <n v="169"/>
    <d v="2024-12-01T00:00:00"/>
    <x v="160"/>
    <x v="161"/>
    <s v="APPROVED"/>
    <s v="Cersai Charge Created - BT"/>
    <d v="2024-02-07T00:00:00"/>
    <n v="10.9333333333333"/>
    <s v="5"/>
    <n v="2183633"/>
    <s v="5-50"/>
    <s v="F_6740819"/>
    <n v="2145628"/>
    <s v="5L"/>
    <n v="744"/>
    <s v="MORTGAGE"/>
    <n v="11"/>
    <s v="INDIVIDUAL"/>
    <n v="14"/>
    <s v="9.25"/>
    <n v="14"/>
    <n v="180"/>
    <s v="181"/>
    <s v="VARDICHAND PATIDAR"/>
    <s v="SELFEMPLOYED"/>
    <s v="Yes"/>
    <s v="MILK AND DAIRY PRODUCTS"/>
    <s v="FLOATING"/>
    <s v="N"/>
    <n v="854803303470"/>
    <s v="MADHYA PRADESH"/>
    <s v="TIER 4"/>
    <n v="170"/>
    <s v="13-175"/>
    <n v="181"/>
    <s v="INDIVIDUAL"/>
    <n v="2183633"/>
    <s v="Proxy-Fully Construc"/>
    <s v="BKP"/>
    <n v="59.207532299999997"/>
    <s v="65"/>
    <n v="0"/>
    <n v="29081"/>
    <d v="2024-02-04T00:00:00"/>
    <n v="180"/>
    <s v="2166_MICRO LAP_MP_RATLAM"/>
    <s v="Current"/>
    <n v="0"/>
    <n v="0"/>
    <n v="0"/>
    <n v="0"/>
    <n v="0"/>
    <n v="0"/>
    <n v="0"/>
    <n v="0"/>
    <n v="0"/>
    <s v="-"/>
    <s v="-"/>
    <n v="0"/>
    <n v="11"/>
    <s v="5"/>
    <d v="2024-01-31T00:00:00"/>
    <d v="2024-01-31T00:00:00"/>
    <n v="11.1666666666667"/>
    <s v="5"/>
    <d v="2039-02-04T00:00:00"/>
    <s v="BKP - BANKING PRODUCT"/>
    <n v="896664"/>
    <m/>
    <d v="2024-01-15T00:00:00"/>
    <s v="NA"/>
    <s v="INFINITY ENGINEERING SOLUTION"/>
    <s v="HOUSE SITUATED ON PATWARI HALKA NO. 24, SURVEY NO. 641/1/18, GRAM ROJANA, TEHSIL JAORA AND DISTT RATLAM"/>
    <n v="2501"/>
    <n v="1000"/>
    <n v="1319"/>
    <n v="900"/>
    <n v="4"/>
    <n v="46"/>
    <n v="3688100"/>
    <n v="3688100"/>
    <n v="3319290"/>
    <n v="2950480"/>
    <m/>
    <x v="8"/>
    <m/>
    <x v="0"/>
    <s v="RATLAM"/>
    <s v="MADHYA PRADESH"/>
    <n v="457226"/>
    <n v="0"/>
    <s v="BUSINESS USE"/>
    <s v="RESIDENTIAL row HOUSE"/>
    <s v="RESIDENTIAL ROW HOUSE"/>
    <s v="ACH HSBC"/>
    <s v="NACH"/>
    <s v="PSL"/>
    <s v="UDYAM-MP-37-0002350"/>
    <s v="PSL : Micro Enterprises"/>
    <s v="30024556533550"/>
    <n v="200296050274"/>
    <n v="0"/>
    <n v="0"/>
    <n v="0"/>
    <n v="0"/>
    <n v="0"/>
    <n v="0"/>
    <n v="0"/>
    <n v="0"/>
    <n v="400077331091"/>
    <n v="0"/>
    <n v="0"/>
    <n v="0"/>
    <n v="0"/>
    <n v="0"/>
    <n v="0"/>
    <n v="0"/>
    <n v="0"/>
    <n v="200078943267"/>
    <n v="0"/>
    <n v="0"/>
    <n v="0"/>
    <n v="0"/>
    <n v="0"/>
    <n v="0"/>
    <n v="0"/>
    <n v="0"/>
  </r>
  <r>
    <n v="170"/>
    <d v="2024-12-01T00:00:00"/>
    <x v="161"/>
    <x v="162"/>
    <s v="APPROVED"/>
    <s v="Cersai Charge created"/>
    <d v="2023-02-28T00:00:00"/>
    <n v="22.4"/>
    <s v="5"/>
    <n v="2056118"/>
    <s v="5-50"/>
    <s v="F_5872433"/>
    <n v="1977714"/>
    <s v="5L"/>
    <n v="745"/>
    <s v="MORTGAGE"/>
    <n v="22"/>
    <s v="CORPORATE"/>
    <n v="13.9"/>
    <s v="9.25"/>
    <n v="13.5"/>
    <n v="181"/>
    <s v="181"/>
    <s v="ANAND KISHAN BAZAR"/>
    <s v="SELFEMPLOYED"/>
    <s v="Yes"/>
    <s v="CHEMICALS"/>
    <s v="FLOATING"/>
    <s v="N"/>
    <n v="16884276"/>
    <s v="MADHYA PRADESH"/>
    <s v="TIER 3"/>
    <n v="170"/>
    <s v="13-175"/>
    <n v="192"/>
    <s v="PROPRIETORSHIP"/>
    <n v="2056118"/>
    <s v="Proxy-Fully Construc"/>
    <s v="BKP"/>
    <n v="64.253687499999998"/>
    <s v="65"/>
    <n v="0"/>
    <n v="26695"/>
    <d v="2023-03-04T00:00:00"/>
    <n v="180"/>
    <s v="2161_MICRO LAP_MP_UJJ_PEDNEKARSESTATE"/>
    <s v="Current"/>
    <n v="0"/>
    <n v="0"/>
    <n v="0"/>
    <n v="0"/>
    <n v="0"/>
    <n v="0"/>
    <n v="0"/>
    <n v="0"/>
    <n v="0"/>
    <s v="-"/>
    <s v="-"/>
    <n v="0"/>
    <n v="22"/>
    <s v="5"/>
    <d v="2023-02-28T00:00:00"/>
    <d v="2023-02-28T00:00:00"/>
    <n v="22.4"/>
    <s v="5"/>
    <d v="2039-02-04T00:00:00"/>
    <s v="BKP - BANKING PRODUCT"/>
    <n v="0"/>
    <m/>
    <d v="2023-02-13T00:00:00"/>
    <s v="270-22-SHOP-KSHIPRA VIHAR YOJANA - UJJAIN - / FULLERTON "/>
    <s v="M. SUNIL &amp; CO."/>
    <s v="SHOP NO. C - 3 / 7, KSHIPRA VIHAR YOJNA, DEWAS ROAD, TEHSIL &amp; DIST. UJJAIN"/>
    <n v="0"/>
    <n v="0"/>
    <n v="166"/>
    <n v="19000"/>
    <n v="19"/>
    <n v="31"/>
    <n v="3154000"/>
    <n v="3154000"/>
    <n v="2838600"/>
    <n v="2523200"/>
    <s v="39200 / SQ. M. FOR GF"/>
    <x v="60"/>
    <m/>
    <x v="0"/>
    <s v="UJJAIN"/>
    <s v="MADHYA PRADESH"/>
    <n v="456001"/>
    <n v="0"/>
    <s v="PURCHASE OF PROPERTY"/>
    <s v="RESIDENTIAL row HOUSE"/>
    <s v="COMMERCIAL SHOP"/>
    <s v="ACH HSBC"/>
    <s v="NACH"/>
    <s v="PSL"/>
    <s v="UDYAM-MP-49-0026607"/>
    <s v="PSL : Micro Enterprises"/>
    <s v="70024730092809"/>
    <n v="200262340993"/>
    <n v="0"/>
    <n v="0"/>
    <n v="0"/>
    <n v="0"/>
    <n v="0"/>
    <n v="0"/>
    <n v="0"/>
    <n v="0"/>
    <n v="400068731591"/>
    <n v="0"/>
    <n v="0"/>
    <n v="0"/>
    <n v="0"/>
    <n v="0"/>
    <n v="0"/>
    <n v="0"/>
    <n v="0"/>
    <n v="200069867096"/>
    <n v="0"/>
    <n v="0"/>
    <n v="0"/>
    <n v="0"/>
    <n v="0"/>
    <n v="0"/>
    <n v="0"/>
    <n v="0"/>
  </r>
  <r>
    <n v="171"/>
    <d v="2024-12-01T00:00:00"/>
    <x v="162"/>
    <x v="163"/>
    <s v="APPROVED"/>
    <s v="Cersai Charge Created - NON BT"/>
    <d v="2024-04-06T00:00:00"/>
    <n v="8.9666666666666703"/>
    <s v="5"/>
    <n v="1241996"/>
    <s v="5-50"/>
    <s v="F_7099404"/>
    <n v="1215470"/>
    <s v="5L"/>
    <n v="729"/>
    <s v="MORTGAGE"/>
    <n v="9"/>
    <s v="CORPORATE"/>
    <n v="14.75"/>
    <s v="9.25"/>
    <n v="14.75"/>
    <n v="145"/>
    <s v="181"/>
    <s v="ARSHAD AMAN RAYEEN"/>
    <s v="SELFEMPLOYED"/>
    <s v="Yes"/>
    <s v="AGRI OR AGRI ALLIED"/>
    <s v="FLOATING"/>
    <s v="N"/>
    <n v="854803861158"/>
    <s v="MADHYA PRADESH"/>
    <s v="TIER 3"/>
    <n v="136"/>
    <s v="13-175"/>
    <n v="145"/>
    <s v="PROPRIETORSHIP"/>
    <n v="1241996"/>
    <s v="Proxy-Fully Construc"/>
    <s v="SAM"/>
    <n v="7.3568373999999999"/>
    <s v="65"/>
    <n v="0"/>
    <n v="18442"/>
    <d v="2024-04-04T00:00:00"/>
    <n v="144"/>
    <s v="2161_MICRO LAP_MP_UJJ_PEDNEKARSESTATE"/>
    <s v="Current"/>
    <n v="0"/>
    <n v="0"/>
    <n v="0"/>
    <n v="0"/>
    <n v="0"/>
    <n v="0"/>
    <n v="0"/>
    <n v="0"/>
    <n v="0"/>
    <s v="-"/>
    <s v="-"/>
    <n v="0"/>
    <n v="9"/>
    <s v="5"/>
    <d v="2024-03-31T00:00:00"/>
    <d v="2024-03-31T00:00:00"/>
    <n v="9.1666666666666696"/>
    <s v="5"/>
    <d v="2036-04-04T00:00:00"/>
    <s v="SELF-ASSESSMENT METHOD"/>
    <n v="0"/>
    <m/>
    <d v="2024-02-24T00:00:00"/>
    <n v="7099404"/>
    <s v="HARSHVARDHAN TIWARI"/>
    <s v="EAST PART OF HOUSE NO. 04, GALI NO. 10, MAHAKAL MARG, KUNDLLA BAKHAL, TEHSIL &amp; DISTRICT - Ujjain"/>
    <n v="840"/>
    <n v="18000"/>
    <n v="1260"/>
    <n v="1400"/>
    <n v="10"/>
    <n v="40"/>
    <n v="16884000"/>
    <n v="16882200"/>
    <n v="15195600"/>
    <n v="13507200"/>
    <s v="771/ SQ. FT."/>
    <x v="0"/>
    <n v="7.3560530679933664E-2"/>
    <x v="0"/>
    <s v="UJJAIN"/>
    <s v="MADHYA PRADESH"/>
    <n v="456001"/>
    <n v="0"/>
    <s v="BUSINESS USE"/>
    <s v="MIXED USE- SELF OCCUPIED PROPERTY"/>
    <s v="MIXED USE- SELF OCCUPIED PROPERTY"/>
    <s v="HDFC ENACH"/>
    <s v="NACH"/>
    <s v="PSL"/>
    <s v="UDYAM-mp-49-0037023"/>
    <s v="PSL : Micro Enterprise"/>
    <s v="70029874166188"/>
    <n v="200303328693"/>
    <n v="0"/>
    <n v="0"/>
    <n v="0"/>
    <n v="0"/>
    <n v="0"/>
    <n v="0"/>
    <n v="0"/>
    <n v="0"/>
    <n v="400079154349"/>
    <n v="0"/>
    <n v="0"/>
    <n v="0"/>
    <n v="0"/>
    <n v="0"/>
    <n v="0"/>
    <n v="0"/>
    <n v="0"/>
    <n v="200080843475"/>
    <n v="0"/>
    <n v="0"/>
    <n v="0"/>
    <n v="0"/>
    <n v="0"/>
    <n v="0"/>
    <n v="0"/>
    <n v="0"/>
  </r>
  <r>
    <n v="172"/>
    <d v="2024-12-01T00:00:00"/>
    <x v="163"/>
    <x v="164"/>
    <s v="APPROVED"/>
    <s v="Cersai Charge Created - BT"/>
    <d v="2024-02-22T00:00:00"/>
    <n v="10.4333333333333"/>
    <s v="5"/>
    <n v="3583990"/>
    <s v="5-50"/>
    <s v="F_6840492"/>
    <n v="3522699"/>
    <s v="5L"/>
    <n v="716"/>
    <s v="MORTGAGE"/>
    <n v="11"/>
    <s v="CORPORATE"/>
    <n v="13"/>
    <s v="9.25"/>
    <n v="13"/>
    <n v="180"/>
    <s v="181"/>
    <s v="BAIRAGI POWER SOLUTION"/>
    <s v="SELFEMPLOYED"/>
    <s v="Yes"/>
    <s v="INDUSTRIAL EQUIPMENT"/>
    <s v="FLOATING"/>
    <s v="N"/>
    <n v="854803485753"/>
    <s v="MADHYA PRADESH"/>
    <s v="TIER 3"/>
    <n v="171"/>
    <s v="13-175"/>
    <n v="182"/>
    <s v="PROPRIETORSHIP"/>
    <n v="3583990"/>
    <s v="Proxy-Fully Construc"/>
    <s v="SAM"/>
    <n v="48.775040799999999"/>
    <s v="65"/>
    <n v="0"/>
    <n v="45347"/>
    <d v="2024-02-04T00:00:00"/>
    <n v="180"/>
    <s v="2161_MICRO LAP_MP_UJJ_PEDNEKARSESTATE"/>
    <s v="Current"/>
    <n v="0"/>
    <n v="0"/>
    <n v="0"/>
    <n v="0"/>
    <n v="0"/>
    <n v="0"/>
    <n v="0"/>
    <n v="0"/>
    <n v="0"/>
    <s v="-"/>
    <s v="-"/>
    <n v="0"/>
    <n v="11"/>
    <s v="5"/>
    <d v="2024-01-30T00:00:00"/>
    <d v="2024-02-15T00:00:00"/>
    <n v="10.6666666666667"/>
    <s v="5"/>
    <d v="2039-03-04T00:00:00"/>
    <s v="SELF-ASSESSMENT METHOD"/>
    <n v="8000000.0004000003"/>
    <m/>
    <d v="2024-01-13T00:00:00"/>
    <s v="SMFG/2024/01/004"/>
    <s v="REAL APPLE CONSULTANCY HOUSE - GAURAV AIRAN"/>
    <s v="HOUSE NO. 45, WARD NO. 07, NAYAPURA, GANDHI MARG, TARANA, UJJAIN"/>
    <n v="668"/>
    <n v="11000"/>
    <n v="0"/>
    <n v="0"/>
    <n v="60"/>
    <n v="0"/>
    <n v="7348000"/>
    <n v="7348000"/>
    <n v="6613200"/>
    <n v="5878400"/>
    <s v="10000 / SQ. M."/>
    <x v="67"/>
    <m/>
    <x v="0"/>
    <s v="UJJAIN"/>
    <s v="MADHYA PRADESH"/>
    <n v="456665"/>
    <n v="0"/>
    <s v="ULAP - BALANCE TRANSFER FOR BUSINESS PURPOSE"/>
    <s v="RESIDENTIAL row HOUSE"/>
    <s v="RESIDENTIAL ROW HOUSE"/>
    <s v="HDFC ENACH"/>
    <s v="NACH"/>
    <s v="PSL"/>
    <s v="UDYAM-MP-49-0022944"/>
    <s v="PSL : Micro Enterprises"/>
    <s v="80032150302930"/>
    <n v="200297771114"/>
    <n v="0"/>
    <n v="0"/>
    <n v="0"/>
    <n v="0"/>
    <n v="0"/>
    <n v="0"/>
    <n v="0"/>
    <n v="0"/>
    <n v="400077808727"/>
    <n v="0"/>
    <n v="0"/>
    <n v="0"/>
    <n v="0"/>
    <n v="0"/>
    <n v="0"/>
    <n v="0"/>
    <n v="0"/>
    <n v="200079443387"/>
    <n v="0"/>
    <n v="0"/>
    <n v="0"/>
    <n v="0"/>
    <n v="0"/>
    <n v="0"/>
    <n v="0"/>
    <n v="0"/>
  </r>
  <r>
    <n v="173"/>
    <d v="2024-12-01T00:00:00"/>
    <x v="164"/>
    <x v="165"/>
    <s v="APPROVED"/>
    <s v="Cersai Charge Created - NON BT"/>
    <d v="2024-01-25T00:00:00"/>
    <n v="11.366666666666699"/>
    <s v="5"/>
    <n v="5000000"/>
    <s v="5-50"/>
    <s v="F_6783563"/>
    <n v="4902691"/>
    <s v="5L"/>
    <n v="758"/>
    <s v="MORTGAGE"/>
    <n v="11"/>
    <s v="CORPORATE"/>
    <n v="12.8"/>
    <s v="9.25"/>
    <n v="12.8"/>
    <n v="181"/>
    <s v="181"/>
    <s v="ADARSH TRADERS"/>
    <s v="SELFEMPLOYED"/>
    <s v="Yes"/>
    <s v="CHEMICALS"/>
    <s v="FLOATING"/>
    <s v="N"/>
    <n v="885505"/>
    <s v="MADHYA PRADESH"/>
    <s v="TIER 3"/>
    <n v="170"/>
    <s v="13-175"/>
    <n v="181"/>
    <s v="PROPRIETORSHIP"/>
    <n v="5000000"/>
    <s v="Proxy-Fully Construc"/>
    <s v="LIP"/>
    <n v="53.440213800000002"/>
    <s v="65"/>
    <n v="0"/>
    <n v="62606"/>
    <d v="2024-02-04T00:00:00"/>
    <n v="180"/>
    <s v="2161_MICRO LAP_MP_UJJ_PEDNEKARSESTATE"/>
    <s v="Current"/>
    <n v="0"/>
    <n v="0"/>
    <n v="0"/>
    <n v="0"/>
    <n v="0"/>
    <n v="0"/>
    <n v="0"/>
    <n v="0"/>
    <n v="0"/>
    <s v="-"/>
    <s v="-"/>
    <n v="0"/>
    <n v="11"/>
    <s v="5"/>
    <d v="2024-01-20T00:00:00"/>
    <d v="2024-01-20T00:00:00"/>
    <n v="11.533333333333299"/>
    <s v="5"/>
    <d v="2039-02-04T00:00:00"/>
    <s v="LIP - LIQUID INCOME PROGRAM"/>
    <n v="9999999.9996000007"/>
    <m/>
    <d v="2024-01-05T00:00:00"/>
    <s v="--"/>
    <s v="GLOBAL ARCHITECT"/>
    <s v="MU. HOUSE NO. 03, WARD NO. 13, GALA NO. 01, GOUTAN MARG UJJAIN, UJJAI, TAH &amp; DIST UJJAIN"/>
    <n v="1500"/>
    <n v="5000"/>
    <n v="2250"/>
    <n v="825"/>
    <n v="25"/>
    <n v="25"/>
    <n v="9356250"/>
    <n v="9356250"/>
    <n v="8420625"/>
    <n v="7485000"/>
    <s v="445 SQ. FT."/>
    <x v="8"/>
    <m/>
    <x v="0"/>
    <s v="UJJAIN"/>
    <s v="MADHYA PRADESH"/>
    <n v="456006"/>
    <n v="0"/>
    <s v="BUSINESS USE"/>
    <s v="RESIDENTIAL row HOUSE"/>
    <s v="RESIDENTIAL ROW HOUSE"/>
    <s v="ACH HSBC"/>
    <s v="NACH"/>
    <s v="PSL"/>
    <s v="UDYAM-MP-49-0000934"/>
    <s v="PSL : Micro Enterprises"/>
    <s v="70001438953216"/>
    <n v="200294759560"/>
    <n v="0"/>
    <n v="0"/>
    <n v="0"/>
    <n v="0"/>
    <n v="0"/>
    <n v="0"/>
    <n v="0"/>
    <n v="0"/>
    <n v="400077029908"/>
    <n v="0"/>
    <n v="0"/>
    <n v="0"/>
    <n v="0"/>
    <n v="0"/>
    <n v="0"/>
    <n v="0"/>
    <n v="0"/>
    <n v="200078628410"/>
    <n v="0"/>
    <n v="0"/>
    <n v="0"/>
    <n v="0"/>
    <n v="0"/>
    <n v="0"/>
    <n v="0"/>
    <n v="0"/>
  </r>
  <r>
    <n v="174"/>
    <d v="2024-12-01T00:00:00"/>
    <x v="165"/>
    <x v="166"/>
    <s v="APPROVED"/>
    <s v="Cersai Charge Created - NON BT"/>
    <d v="2023-07-28T00:00:00"/>
    <n v="17.399999999999999"/>
    <s v="5"/>
    <n v="2245762"/>
    <s v="5-50"/>
    <s v="F_6024552"/>
    <n v="2091791"/>
    <s v="5L"/>
    <n v="693"/>
    <s v="MORTGAGE"/>
    <n v="17"/>
    <s v="CORPORATE"/>
    <n v="13.4"/>
    <s v="9.25"/>
    <n v="13"/>
    <n v="121"/>
    <s v="181"/>
    <s v="MILAN FASHION"/>
    <s v="SELFEMPLOYED"/>
    <s v="Yes"/>
    <s v="TEXTILES"/>
    <s v="FLOATING"/>
    <s v="N"/>
    <n v="807565068"/>
    <s v="MADHYA PRADESH"/>
    <s v="TIER 3"/>
    <n v="108"/>
    <s v="13-175"/>
    <n v="125"/>
    <s v="PROPRIETORSHIP"/>
    <n v="2245762"/>
    <s v="Proxy-Fully Construc"/>
    <s v="LIP"/>
    <n v="15.843118199999999"/>
    <s v="65"/>
    <n v="0"/>
    <n v="33532"/>
    <d v="2023-08-04T00:00:00"/>
    <n v="120"/>
    <s v="2161_MICRO LAP_MP_UJJ_PEDNEKARSESTATE"/>
    <s v="Current"/>
    <n v="0"/>
    <n v="0"/>
    <n v="0"/>
    <n v="0"/>
    <n v="0"/>
    <n v="0"/>
    <n v="0"/>
    <n v="0"/>
    <n v="0"/>
    <s v="-"/>
    <s v="-"/>
    <n v="0"/>
    <n v="17"/>
    <s v="5"/>
    <d v="2023-07-20T00:00:00"/>
    <d v="2023-07-20T00:00:00"/>
    <n v="17.6666666666667"/>
    <s v="5"/>
    <d v="2033-12-04T00:00:00"/>
    <s v="LIP - LIQUID INCOME PROGRAM"/>
    <n v="0"/>
    <m/>
    <d v="2023-06-20T00:00:00"/>
    <m/>
    <s v="REAL APPLE CONSULTANCY HOUSE - GAURAV AIRAN"/>
    <s v="LAND SURVEY NO. 26/2, WARD NO. 2, GRAM BHAISUNI, VIJYAGANJ MANDI, TEHSIL &amp; DIST DEWAS, MP"/>
    <n v="2100"/>
    <n v="6000"/>
    <n v="1575"/>
    <n v="1000"/>
    <n v="16"/>
    <n v="44"/>
    <n v="14175000"/>
    <n v="14175000"/>
    <n v="12757500"/>
    <n v="11340000"/>
    <s v="278 / SQ. M."/>
    <x v="68"/>
    <m/>
    <x v="0"/>
    <s v="UJJAIN"/>
    <s v="MADHYA PRADESH"/>
    <n v="456001"/>
    <n v="0"/>
    <s v="BUSINESS USE"/>
    <s v="MIXED USE- SELF OCCUPIED PROPERTY"/>
    <s v="MIXED USE- SELF OCCUPIED PROPERTY"/>
    <s v="HDFC ENACH"/>
    <s v="NACH"/>
    <s v="PSL"/>
    <s v="UDYAM-MP-16-0004322"/>
    <s v="PSL : Micro Enterprises"/>
    <s v="70044597356266"/>
    <n v="200275818797"/>
    <n v="0"/>
    <n v="0"/>
    <n v="0"/>
    <n v="0"/>
    <n v="0"/>
    <n v="0"/>
    <n v="0"/>
    <n v="0"/>
    <n v="400072449469"/>
    <n v="0"/>
    <n v="0"/>
    <n v="0"/>
    <n v="0"/>
    <n v="0"/>
    <n v="0"/>
    <n v="0"/>
    <n v="0"/>
    <n v="200073812934"/>
    <n v="0"/>
    <n v="0"/>
    <n v="0"/>
    <n v="0"/>
    <n v="0"/>
    <n v="0"/>
    <n v="0"/>
    <n v="0"/>
  </r>
  <r>
    <n v="175"/>
    <d v="2024-12-01T00:00:00"/>
    <x v="166"/>
    <x v="167"/>
    <s v="APPROVED"/>
    <s v="Cersai Charge created"/>
    <d v="2023-02-28T00:00:00"/>
    <n v="22.4"/>
    <s v="5"/>
    <n v="5000000"/>
    <s v="5-50"/>
    <s v="F_5830045"/>
    <n v="4780615"/>
    <s v="5L"/>
    <n v="738"/>
    <s v="MORTGAGE"/>
    <n v="22"/>
    <s v="CORPORATE"/>
    <n v="12.4"/>
    <s v="9.25"/>
    <n v="12"/>
    <n v="6"/>
    <s v="181"/>
    <s v="MAA GAYATRI HARDWARE"/>
    <s v="SELFEMPLOYED"/>
    <s v="Yes"/>
    <s v="CONSUMER PRODUCTS"/>
    <s v="FLOATING"/>
    <s v="N"/>
    <n v="807798038"/>
    <s v="MADHYA PRADESH"/>
    <s v="TIER 3"/>
    <n v="169"/>
    <s v="13-175"/>
    <n v="191"/>
    <s v="PROPRIETORSHIP"/>
    <n v="5000000"/>
    <s v="Proxy-Fully Construc"/>
    <s v="LIP"/>
    <n v="64.946873499999995"/>
    <s v="65"/>
    <n v="0"/>
    <n v="60009"/>
    <d v="2023-03-04T00:00:00"/>
    <n v="180"/>
    <s v="2161_MICRO LAP_MP_UJJ_PEDNEKARSESTATE"/>
    <s v="Current"/>
    <n v="0"/>
    <n v="0"/>
    <n v="0"/>
    <n v="0"/>
    <n v="0"/>
    <n v="0"/>
    <n v="0"/>
    <n v="0"/>
    <n v="0"/>
    <s v="-"/>
    <s v="-"/>
    <n v="0"/>
    <n v="22"/>
    <s v="5"/>
    <d v="2023-02-23T00:00:00"/>
    <d v="2023-02-23T00:00:00"/>
    <n v="22.566666666666698"/>
    <s v="5"/>
    <d v="2039-01-04T00:00:00"/>
    <s v="LIP - LIQUID INCOME PROGRAM"/>
    <n v="0"/>
    <m/>
    <d v="2023-01-16T00:00:00"/>
    <s v="NA"/>
    <s v="HARSHVARDHAN TIWARI"/>
    <s v="RES + COMMERCIAL HOUSE AT 148/3, PANWASA, WARD NO. 40, PAWASA - MAKSI ROAD, UJJAIN"/>
    <n v="702"/>
    <n v="9000"/>
    <n v="1062"/>
    <n v="1300"/>
    <n v="3"/>
    <n v="47"/>
    <n v="7698600"/>
    <n v="7698600"/>
    <n v="6928740"/>
    <n v="6158880"/>
    <s v="102 / SQ. FT/"/>
    <x v="69"/>
    <m/>
    <x v="0"/>
    <s v="UJJAIN"/>
    <s v="MADHYA PRADESH"/>
    <n v="406010"/>
    <n v="0"/>
    <s v="ULAP - BALANCE TRANSFER FOR BUSINESS PURPOSE"/>
    <s v="COMMERCIAL SHOP"/>
    <s v="COMMERCIAL SHOP"/>
    <s v="ACH HSBC"/>
    <s v="NACH"/>
    <s v="PSL"/>
    <s v="UDYAM-MP-49-0015126"/>
    <s v="PSL : Micro Enterprises"/>
    <s v="70059634153745"/>
    <n v="200261940275"/>
    <n v="0"/>
    <n v="0"/>
    <n v="0"/>
    <n v="0"/>
    <n v="0"/>
    <n v="0"/>
    <n v="0"/>
    <n v="0"/>
    <n v="400068582576"/>
    <n v="0"/>
    <n v="0"/>
    <n v="0"/>
    <n v="0"/>
    <n v="0"/>
    <n v="0"/>
    <n v="0"/>
    <n v="0"/>
    <n v="200069711291"/>
    <n v="0"/>
    <n v="0"/>
    <n v="0"/>
    <n v="0"/>
    <n v="0"/>
    <n v="0"/>
    <n v="0"/>
    <n v="0"/>
  </r>
  <r>
    <n v="176"/>
    <d v="2024-12-01T00:00:00"/>
    <x v="167"/>
    <x v="168"/>
    <s v="APPROVED"/>
    <s v="Cersai Charge created"/>
    <d v="2022-06-30T00:00:00"/>
    <n v="30.5"/>
    <s v="5"/>
    <n v="2198445"/>
    <s v="5-50"/>
    <s v="F_4938191"/>
    <n v="1956503"/>
    <s v="5L"/>
    <n v="743"/>
    <s v="MORTGAGE"/>
    <n v="30"/>
    <s v="CORPORATE"/>
    <n v="14.9"/>
    <s v="9.25"/>
    <n v="13.5"/>
    <n v="121"/>
    <s v="181"/>
    <s v="ROHIT MARKETING"/>
    <s v="SELFEMPLOYED"/>
    <s v="Yes"/>
    <s v="CHEMICALS"/>
    <s v="FLOATING"/>
    <s v="N"/>
    <n v="804811647"/>
    <s v="MADHYA PRADESH"/>
    <s v="TIER 3"/>
    <n v="105"/>
    <s v="13-175"/>
    <n v="135"/>
    <s v="PROPRIETORSHIP"/>
    <n v="2198445"/>
    <s v="Proxy-Fully Construc"/>
    <s v="RNP"/>
    <n v="34.413076799999999"/>
    <s v="65"/>
    <n v="0"/>
    <n v="33477"/>
    <d v="2022-07-04T00:00:00"/>
    <n v="120"/>
    <s v="2161_MICRO LAP_MP_UJJ_PEDNEKARSESTATE"/>
    <s v="Current"/>
    <n v="0"/>
    <n v="0"/>
    <n v="0"/>
    <n v="0"/>
    <n v="0"/>
    <n v="0"/>
    <n v="0"/>
    <n v="0"/>
    <n v="0"/>
    <s v="-"/>
    <s v="-"/>
    <n v="0"/>
    <n v="30"/>
    <s v="5"/>
    <d v="2022-06-30T00:00:00"/>
    <d v="2022-06-30T00:00:00"/>
    <n v="30.5"/>
    <s v="5"/>
    <d v="2033-09-04T00:00:00"/>
    <s v="RNP - RETAIL NORMAL PRODUCT"/>
    <n v="0"/>
    <m/>
    <d v="2022-06-11T00:00:00"/>
    <s v="0450/0622/FULLER"/>
    <s v="MAGPIE ENGINEERING PVT LTD"/>
    <s v="HOUSE NO. 16/2, NAGAR PANCHAYAT REG. PAGE NO. 148, SERIAL NO. 41, WARD NO. 15, PATWARI HALKA NO. 72, JAWAHAR MARG, TARANA, TEHSIL TARANA, DISTT UJJAIN"/>
    <n v="716"/>
    <n v="8500"/>
    <n v="504"/>
    <n v="600"/>
    <n v="22"/>
    <n v="38"/>
    <n v="6388400"/>
    <n v="6388400"/>
    <n v="5749560"/>
    <n v="5110720"/>
    <s v="16800 / SQ. M."/>
    <x v="8"/>
    <m/>
    <x v="0"/>
    <s v="UJJAIN"/>
    <s v="MADHYA PRADESH"/>
    <n v="456665"/>
    <n v="0"/>
    <s v="BUSINESS USE"/>
    <s v="COMMERCIAL SHOP"/>
    <s v="COMMERCIAL SHOP"/>
    <s v="DDIPRD-BOB"/>
    <s v="DDM"/>
    <s v="PSL"/>
    <s v="UDYAM-MP-49-0016334"/>
    <s v="PSL : Micro Enterprises"/>
    <s v="70094482567372"/>
    <n v="200243421807"/>
    <n v="0"/>
    <n v="0"/>
    <n v="0"/>
    <n v="0"/>
    <n v="0"/>
    <n v="0"/>
    <n v="0"/>
    <n v="0"/>
    <n v="400063226082"/>
    <n v="0"/>
    <n v="0"/>
    <n v="0"/>
    <n v="0"/>
    <n v="0"/>
    <n v="0"/>
    <n v="0"/>
    <n v="0"/>
    <n v="200064033780"/>
    <n v="0"/>
    <n v="0"/>
    <n v="0"/>
    <n v="0"/>
    <n v="0"/>
    <n v="0"/>
    <n v="0"/>
    <n v="0"/>
  </r>
  <r>
    <n v="177"/>
    <d v="2024-12-01T00:00:00"/>
    <x v="168"/>
    <x v="169"/>
    <s v="APPROVED"/>
    <s v="Cersai Charge Created - BT"/>
    <d v="2024-08-01T00:00:00"/>
    <n v="5.06666666666667"/>
    <s v="5"/>
    <n v="3914503"/>
    <s v="5-50"/>
    <s v="F_7306905"/>
    <n v="3849289"/>
    <s v="5L"/>
    <n v="639"/>
    <s v="MORTGAGE"/>
    <n v="7"/>
    <s v="CORPORATE"/>
    <n v="13"/>
    <s v="9.25"/>
    <n v="13"/>
    <n v="120"/>
    <s v="181"/>
    <s v="BHARAT SHOE PALACE"/>
    <s v="SELFEMPLOYED"/>
    <s v="Yes"/>
    <s v="CONSUMER PRODUCTS"/>
    <s v="FLOATING"/>
    <s v="N"/>
    <n v="854804272821"/>
    <s v="MADHYA PRADESH"/>
    <s v="TIER 4"/>
    <n v="116"/>
    <s v="13-175"/>
    <n v="123"/>
    <s v="PROPRIETORSHIP"/>
    <n v="3914503"/>
    <s v="Proxy-Fully Construc"/>
    <s v="SAM"/>
    <n v="56.528751700000001"/>
    <s v="65"/>
    <n v="0"/>
    <n v="58448"/>
    <d v="2024-06-04T00:00:00"/>
    <n v="120"/>
    <s v="2160_MICRO LAP_MP_DEWAS"/>
    <s v="Current"/>
    <n v="0"/>
    <n v="0"/>
    <n v="0"/>
    <n v="0"/>
    <n v="0"/>
    <n v="0"/>
    <n v="0"/>
    <n v="0"/>
    <n v="0"/>
    <s v="-"/>
    <s v="-"/>
    <n v="0"/>
    <n v="7"/>
    <s v="5"/>
    <d v="2024-05-31T00:00:00"/>
    <d v="2024-07-26T00:00:00"/>
    <n v="5.2666666666666702"/>
    <s v="5"/>
    <d v="2034-08-04T00:00:00"/>
    <s v="SELF-ASSESSMENT METHOD"/>
    <n v="0"/>
    <m/>
    <d v="2024-05-17T00:00:00"/>
    <s v="NA"/>
    <s v="GLOBAL ARCHITECT"/>
    <s v="P H NO. 21, WARD NO. 08, NAGAR PANCHAYAT TONK KHURD, TAH. TONK, DIST DEWAS"/>
    <n v="661.2"/>
    <n v="10000"/>
    <n v="391"/>
    <n v="800"/>
    <n v="25"/>
    <n v="25"/>
    <n v="6924800"/>
    <n v="6924800"/>
    <n v="6232320"/>
    <n v="5539840"/>
    <s v="743 / SQ. FT."/>
    <x v="0"/>
    <n v="0.56528751732902038"/>
    <x v="0"/>
    <s v="DEWAS"/>
    <s v="MADHYA PRADESH"/>
    <n v="455116"/>
    <n v="0"/>
    <s v="ULAP - DEBT CONSOLIDATION FOR BUSINESS PURPOSE"/>
    <s v="COMMERCIAL SHOP"/>
    <s v="COMMERCIAL SHOP"/>
    <s v="HDFC ENACH"/>
    <s v="NACH"/>
    <s v="PSL"/>
    <s v="UDYAM-mp-16-0034659"/>
    <s v="PSL : Micro Enterprises"/>
    <s v="90014847111531"/>
    <n v="200315623652"/>
    <n v="0"/>
    <n v="0"/>
    <n v="0"/>
    <n v="0"/>
    <n v="0"/>
    <n v="0"/>
    <n v="0"/>
    <n v="0"/>
    <n v="400082372187"/>
    <n v="0"/>
    <n v="0"/>
    <n v="0"/>
    <n v="0"/>
    <n v="0"/>
    <n v="0"/>
    <n v="0"/>
    <n v="0"/>
    <n v="200084161781"/>
    <n v="0"/>
    <n v="0"/>
    <n v="0"/>
    <n v="0"/>
    <n v="0"/>
    <n v="0"/>
    <n v="0"/>
    <n v="0"/>
  </r>
  <r>
    <n v="178"/>
    <d v="2024-12-01T00:00:00"/>
    <x v="169"/>
    <x v="170"/>
    <s v="APPROVED"/>
    <s v="Cersai Charge Created - NON BT"/>
    <d v="2024-03-06T00:00:00"/>
    <n v="10"/>
    <s v="5"/>
    <n v="1043465"/>
    <s v="5-50"/>
    <s v="F_6966676"/>
    <n v="1005471"/>
    <s v="5L"/>
    <n v="734"/>
    <s v="MORTGAGE"/>
    <n v="10"/>
    <s v="CORPORATE"/>
    <n v="14"/>
    <s v="9.25"/>
    <n v="14"/>
    <n v="121"/>
    <s v="181"/>
    <s v="SONI ELECTRICALS"/>
    <s v="SELFEMPLOYED"/>
    <s v="Yes"/>
    <s v="ELECTRONICS"/>
    <s v="FLOATING"/>
    <s v="N"/>
    <n v="805069329"/>
    <s v="MADHYA PRADESH"/>
    <s v="TIER 4"/>
    <n v="111"/>
    <s v="13-175"/>
    <n v="121"/>
    <s v="PROPRIETORSHIP"/>
    <n v="1043465"/>
    <s v="Proxy-Fully Construc"/>
    <s v="LIP"/>
    <n v="14.8063825"/>
    <s v="65"/>
    <n v="0"/>
    <n v="16202"/>
    <d v="2024-03-04T00:00:00"/>
    <n v="120"/>
    <s v="2160_MICRO LAP_MP_DEWAS"/>
    <s v="Current"/>
    <n v="0"/>
    <n v="0"/>
    <n v="0"/>
    <n v="0"/>
    <n v="0"/>
    <n v="0"/>
    <n v="0"/>
    <n v="0"/>
    <n v="0"/>
    <s v="-"/>
    <s v="-"/>
    <n v="0"/>
    <n v="10"/>
    <s v="5"/>
    <d v="2024-02-29T00:00:00"/>
    <d v="2024-02-29T00:00:00"/>
    <n v="10.199999999999999"/>
    <s v="5"/>
    <d v="2034-03-04T00:00:00"/>
    <s v="LIP - LIQUID INCOME PROGRAM"/>
    <n v="0"/>
    <m/>
    <d v="2024-02-18T00:00:00"/>
    <n v="6873874"/>
    <s v="HARSHVARDHAN TIWARI"/>
    <s v="COMMERCIAL SHOP SITUATED AT WARD NO. 03, SARAL NO. 2049, MAKAN NO. 332, M G ROAD, BHAWRASA, TEHSIL &amp; DISTRICT DEWAS "/>
    <n v="1708"/>
    <n v="3200"/>
    <n v="1438"/>
    <n v="1100"/>
    <n v="4"/>
    <n v="46"/>
    <n v="7047400"/>
    <n v="7047400"/>
    <n v="6342660"/>
    <n v="5637920"/>
    <s v="1486 / SQ. FT."/>
    <x v="0"/>
    <n v="0.14806382495672163"/>
    <x v="0"/>
    <s v="DEWAS"/>
    <s v="MADHYA PRADESH"/>
    <n v="455118"/>
    <n v="0"/>
    <s v="BUSINESS USE"/>
    <s v="COMMERCIAL SHOP"/>
    <s v="COMMERCIAL SHOP"/>
    <s v="ACH HSBC"/>
    <s v="NACH"/>
    <s v="PSL"/>
    <s v="UDYAM-MP-16-0003549"/>
    <s v="PSL : Micro Enterprise"/>
    <s v="70098044806304"/>
    <n v="200299508278"/>
    <n v="0"/>
    <n v="0"/>
    <n v="0"/>
    <n v="0"/>
    <n v="0"/>
    <n v="0"/>
    <n v="0"/>
    <n v="0"/>
    <n v="400078255501"/>
    <n v="0"/>
    <n v="0"/>
    <n v="0"/>
    <n v="0"/>
    <n v="0"/>
    <n v="0"/>
    <n v="0"/>
    <n v="0"/>
    <n v="200079906915"/>
    <n v="0"/>
    <n v="0"/>
    <n v="0"/>
    <n v="0"/>
    <n v="0"/>
    <n v="0"/>
    <n v="0"/>
    <n v="0"/>
  </r>
  <r>
    <n v="179"/>
    <d v="2024-12-01T00:00:00"/>
    <x v="170"/>
    <x v="171"/>
    <s v="APPROVED"/>
    <s v="Cersai Charge Created - NON BT"/>
    <d v="2024-03-12T00:00:00"/>
    <n v="9.8000000000000007"/>
    <s v="5"/>
    <n v="4905040"/>
    <s v="5-50"/>
    <s v="F_6785974"/>
    <n v="4813054"/>
    <s v="5L"/>
    <n v="745"/>
    <s v="MORTGAGE"/>
    <n v="11"/>
    <s v="CORPORATE"/>
    <n v="12"/>
    <s v="9.25"/>
    <n v="12"/>
    <n v="180"/>
    <s v="181"/>
    <s v="BHAVESH KIRANA STORE"/>
    <s v="SELFEMPLOYED"/>
    <s v="Yes"/>
    <s v="FMCG"/>
    <s v="FLOATING"/>
    <s v="N"/>
    <n v="854803375455"/>
    <s v="MADHYA PRADESH"/>
    <s v="TIER 4"/>
    <n v="171"/>
    <s v="13-175"/>
    <n v="182"/>
    <s v="PROPRIETORSHIP"/>
    <n v="4905040"/>
    <s v="Proxy-Fully Construc"/>
    <s v="LIP"/>
    <n v="60.508240399999998"/>
    <s v="65"/>
    <n v="0"/>
    <n v="58869"/>
    <d v="2024-02-04T00:00:00"/>
    <n v="180"/>
    <s v="2160_MICRO LAP_MP_DEWAS"/>
    <s v="Current"/>
    <n v="0"/>
    <n v="0"/>
    <n v="0"/>
    <n v="0"/>
    <n v="0"/>
    <n v="0"/>
    <n v="0"/>
    <n v="0"/>
    <n v="0"/>
    <s v="-"/>
    <s v="-"/>
    <n v="0"/>
    <n v="11"/>
    <s v="5"/>
    <d v="2024-01-25T00:00:00"/>
    <d v="2024-02-29T00:00:00"/>
    <n v="10.199999999999999"/>
    <s v="5"/>
    <d v="2039-03-04T00:00:00"/>
    <s v="LIP - LIQUID INCOME PROGRAM"/>
    <n v="0"/>
    <m/>
    <d v="2023-12-14T00:00:00"/>
    <s v="GA/DEC/2023"/>
    <s v="GLOBAL ARCHITECT"/>
    <s v="SURVEY NO. 611/2, P H NO. 15 (SARAL NO. 987) GRAM BADIYAMANDU, TAH. HATPUPLYA, DISTT. DEWAS"/>
    <n v="0"/>
    <n v="0"/>
    <n v="400"/>
    <n v="4300"/>
    <n v="5"/>
    <n v="45"/>
    <n v="1720000"/>
    <n v="1720000"/>
    <n v="1548000"/>
    <n v="1376000"/>
    <s v="55 / SQ. FT."/>
    <x v="68"/>
    <m/>
    <x v="1"/>
    <s v="DEWAS"/>
    <s v="MADHYA PRADESH"/>
    <n v="455223"/>
    <n v="0"/>
    <s v="ULAP - BALANCE TRANSFER FOR BUSINESS PURPOSE"/>
    <s v="COMMERCIAL SHOP"/>
    <s v="RESIDENTIAL ROW HOUSE"/>
    <s v="ACH HSBC"/>
    <s v="NACH"/>
    <s v="PSL"/>
    <s v="UDYAM-MP-16-0004161"/>
    <s v="PSL : Micro Enterprises"/>
    <s v="70014301176392"/>
    <n v="200300049897"/>
    <n v="200300050170"/>
    <n v="0"/>
    <n v="0"/>
    <n v="0"/>
    <n v="0"/>
    <n v="0"/>
    <n v="0"/>
    <n v="0"/>
    <n v="400078373591"/>
    <n v="400078373624"/>
    <n v="0"/>
    <n v="0"/>
    <n v="0"/>
    <n v="0"/>
    <n v="0"/>
    <n v="0"/>
    <n v="0"/>
    <n v="200080029266"/>
    <n v="200080029303"/>
    <n v="0"/>
    <n v="0"/>
    <n v="0"/>
    <n v="0"/>
    <n v="0"/>
    <n v="0"/>
    <n v="0"/>
  </r>
  <r>
    <n v="180"/>
    <d v="2024-12-01T00:00:00"/>
    <x v="171"/>
    <x v="172"/>
    <s v="APPROVED"/>
    <s v="Cersai Charge Created - NON BT"/>
    <d v="2023-08-12T00:00:00"/>
    <n v="16.899999999999999"/>
    <s v="5"/>
    <n v="12200000"/>
    <s v="5-50"/>
    <s v="F_6156900"/>
    <n v="11730708"/>
    <s v="5L"/>
    <n v="755"/>
    <s v="MORTGAGE"/>
    <n v="17"/>
    <s v="CORPORATE"/>
    <n v="10.4"/>
    <s v="9.25"/>
    <n v="10"/>
    <n v="180"/>
    <s v="181"/>
    <s v="FRESH CHICKEN TRADING"/>
    <s v="SELFEMPLOYED"/>
    <s v="Yes"/>
    <s v="SEA FOOD"/>
    <s v="FLOATING"/>
    <s v="N"/>
    <n v="806865140"/>
    <s v="MAHARASHTRA"/>
    <s v="METRO"/>
    <n v="174"/>
    <s v="13-175"/>
    <n v="191"/>
    <s v="PROPRIETORSHIP"/>
    <n v="12200000"/>
    <s v="Proxy-Fully Construc"/>
    <s v="GTP"/>
    <n v="59.612518600000001"/>
    <s v="65"/>
    <n v="0"/>
    <n v="131102"/>
    <d v="2023-08-04T00:00:00"/>
    <n v="180"/>
    <s v="1729_LAP RETAIL_MH_BOM_ANDHERI"/>
    <s v="Current"/>
    <n v="0"/>
    <n v="0"/>
    <n v="0"/>
    <n v="0"/>
    <n v="0"/>
    <n v="0"/>
    <n v="0"/>
    <n v="0"/>
    <n v="0"/>
    <s v="-"/>
    <s v="-"/>
    <n v="0"/>
    <n v="17"/>
    <s v="5"/>
    <d v="2023-07-31T00:00:00"/>
    <d v="2023-07-31T00:00:00"/>
    <n v="17.3"/>
    <s v="5"/>
    <d v="2039-06-04T00:00:00"/>
    <s v="GTP - GROSS TURNOVER PRODUCT"/>
    <n v="3500000.0003999998"/>
    <n v="2"/>
    <d v="2023-07-10T00:00:00"/>
    <m/>
    <s v="ARCHVAL CONSULTANTS"/>
    <s v="FLAT NO. 2801, 28TH FLOOR, BUILDING NO. 02, MANHATTAN TOWER, SAI WORLD CITY, NEAR PALASPE PHATA, OFF PANVEL MUMBAI ROAD, VILLAGE KOLHEM PANVEL, NAVI MUMBAI "/>
    <n v="0"/>
    <n v="0"/>
    <n v="1911"/>
    <n v="10500"/>
    <n v="3"/>
    <n v="53"/>
    <n v="20465500"/>
    <n v="20465500"/>
    <n v="18418950"/>
    <n v="16372400"/>
    <m/>
    <x v="70"/>
    <m/>
    <x v="0"/>
    <s v="PANVEL"/>
    <s v="MAHARASHTRA"/>
    <n v="410206"/>
    <n v="0"/>
    <s v="BUSINESS USE"/>
    <s v="RESIDENTIAL FLAT"/>
    <s v="RESIDENTIAL FLAT"/>
    <s v="ACH HSBC"/>
    <s v="NACH"/>
    <s v="PSL"/>
    <s v="UDYAM-mh-33-0115991"/>
    <s v="PSL : Small Enterprises"/>
    <s v="80028842600170"/>
    <n v="200277252845"/>
    <n v="0"/>
    <n v="0"/>
    <n v="0"/>
    <n v="0"/>
    <n v="0"/>
    <n v="0"/>
    <n v="0"/>
    <n v="0"/>
    <n v="400072817245"/>
    <n v="0"/>
    <n v="0"/>
    <n v="0"/>
    <n v="0"/>
    <n v="0"/>
    <n v="0"/>
    <n v="0"/>
    <n v="0"/>
    <n v="200074207179"/>
    <n v="0"/>
    <n v="0"/>
    <n v="0"/>
    <n v="0"/>
    <n v="0"/>
    <n v="0"/>
    <n v="0"/>
    <n v="0"/>
  </r>
  <r>
    <n v="181"/>
    <d v="2024-12-01T00:00:00"/>
    <x v="172"/>
    <x v="173"/>
    <s v="APPROVED"/>
    <s v="Cersai Charge created"/>
    <d v="2023-05-31T00:00:00"/>
    <n v="19.3333333333333"/>
    <s v="5"/>
    <n v="2097489"/>
    <s v="5-50"/>
    <s v="F_5886851"/>
    <n v="1978206"/>
    <s v="5L"/>
    <n v="744"/>
    <s v="MORTGAGE"/>
    <n v="21"/>
    <s v="INDIVIDUAL"/>
    <n v="12.9"/>
    <s v="9.25"/>
    <n v="12.5"/>
    <n v="144"/>
    <s v="181"/>
    <s v="V SHARATH"/>
    <s v="SELFEMPLOYED"/>
    <s v="Yes"/>
    <s v="AGRICULTURE"/>
    <s v="FLOATING"/>
    <s v="N"/>
    <n v="808015369"/>
    <s v="KARNATAKA"/>
    <s v="TIER 3"/>
    <n v="132"/>
    <s v="13-175"/>
    <n v="153"/>
    <s v="INDIVIDUAL"/>
    <n v="2097489"/>
    <s v="Proxy-Fully Construc"/>
    <s v="SAM"/>
    <n v="53.377129500000002"/>
    <s v="65"/>
    <n v="0"/>
    <n v="28188"/>
    <d v="2023-04-04T00:00:00"/>
    <n v="144"/>
    <s v="2159_MICRO LAP_KRN_MYS_VINODACOMPLEX"/>
    <s v="Current"/>
    <n v="0"/>
    <n v="0"/>
    <n v="0"/>
    <n v="0"/>
    <n v="0"/>
    <n v="0"/>
    <n v="0"/>
    <n v="0"/>
    <n v="0"/>
    <s v="-"/>
    <s v="-"/>
    <n v="0"/>
    <n v="21"/>
    <s v="5"/>
    <d v="2023-03-14T00:00:00"/>
    <d v="2023-05-30T00:00:00"/>
    <n v="19.366666666666699"/>
    <s v="5"/>
    <d v="2035-12-04T00:00:00"/>
    <s v="SELF-ASSESSMENT METHOD"/>
    <n v="12"/>
    <m/>
    <d v="2023-02-17T00:00:00"/>
    <s v="JAN/FICCL/05"/>
    <s v="DIVAKAR ASSOCIATES"/>
    <s v="HUDCO HOUSE NO. LIG - 2-25, BOGADHI 1ST STAGE LAYOUT, MYSURU CITY "/>
    <n v="603.63"/>
    <n v="5500"/>
    <n v="392"/>
    <n v="1300"/>
    <n v="21"/>
    <n v="39"/>
    <n v="3929565"/>
    <n v="3929565"/>
    <n v="3536609"/>
    <n v="3143652"/>
    <s v="3109.94 / SQ. FT."/>
    <x v="8"/>
    <m/>
    <x v="0"/>
    <s v="MYSORE"/>
    <s v="KARNATAKA"/>
    <n v="570026"/>
    <n v="28"/>
    <s v="BUSINESS USE"/>
    <s v="RESIDENTIAL row HOUSE"/>
    <s v="RESIDENTIAL ROW HOUSE"/>
    <s v="ACH HSBC"/>
    <s v="NACH"/>
    <s v="PSL"/>
    <s v="UDYAM-KR-22-0042384"/>
    <s v="PSL : Micro Enterprises"/>
    <s v="60048763734647"/>
    <n v="200270577529"/>
    <n v="0"/>
    <n v="0"/>
    <n v="0"/>
    <n v="0"/>
    <n v="0"/>
    <n v="0"/>
    <n v="0"/>
    <n v="0"/>
    <n v="400071080007"/>
    <n v="0"/>
    <n v="0"/>
    <n v="0"/>
    <n v="0"/>
    <n v="0"/>
    <n v="0"/>
    <n v="0"/>
    <n v="0"/>
    <n v="200072362637"/>
    <n v="0"/>
    <n v="0"/>
    <n v="0"/>
    <n v="0"/>
    <n v="0"/>
    <n v="0"/>
    <n v="0"/>
    <n v="0"/>
  </r>
  <r>
    <n v="182"/>
    <d v="2024-12-01T00:00:00"/>
    <x v="173"/>
    <x v="174"/>
    <s v="APPROVED"/>
    <s v="Cersai Charge Created - NON BT"/>
    <d v="2024-04-26T00:00:00"/>
    <n v="8.3000000000000007"/>
    <s v="5"/>
    <n v="1470429"/>
    <s v="5-50"/>
    <s v="F_7118743"/>
    <n v="1428081"/>
    <s v="5L"/>
    <n v="716"/>
    <s v="MORTGAGE"/>
    <n v="8"/>
    <s v="INDIVIDUAL"/>
    <n v="13.5"/>
    <s v="9.25"/>
    <n v="13.5"/>
    <n v="121"/>
    <s v="181"/>
    <s v="SARIFABEN MULTANI"/>
    <s v="SELFEMPLOYED"/>
    <s v="Yes"/>
    <s v="FOOTWEAR"/>
    <s v="FLOATING"/>
    <s v="N"/>
    <n v="854804030540"/>
    <s v="GUJARAT"/>
    <s v="TIER 2"/>
    <n v="113"/>
    <s v="13-175"/>
    <n v="121"/>
    <s v="INDIVIDUAL"/>
    <n v="1470429"/>
    <s v="Proxy-Fully Construc"/>
    <s v="SAM"/>
    <n v="53.0840794"/>
    <s v="65"/>
    <n v="0"/>
    <n v="22391"/>
    <d v="2024-05-04T00:00:00"/>
    <n v="120"/>
    <s v="2158_MICRO LAP_GUJ_VADODARA"/>
    <s v="Current"/>
    <n v="0"/>
    <n v="0"/>
    <n v="0"/>
    <n v="0"/>
    <n v="0"/>
    <n v="0"/>
    <n v="0"/>
    <n v="0"/>
    <n v="0"/>
    <s v="-"/>
    <s v="-"/>
    <n v="0"/>
    <n v="8"/>
    <s v="5"/>
    <d v="2024-04-22T00:00:00"/>
    <d v="2024-04-22T00:00:00"/>
    <n v="8.43333333333333"/>
    <s v="5"/>
    <d v="2034-05-04T00:00:00"/>
    <s v="SELF-ASSESSMENT METHOD"/>
    <n v="552000"/>
    <m/>
    <d v="2024-04-09T00:00:00"/>
    <n v="7118743"/>
    <s v="S D &amp; ASSOCIATES"/>
    <s v="CITY SURVEY NO. 136, MOUJE VILLAGE AKOTA GAM, SUB. DIST. TAL. VADODARA VIBHAG - 3, DIST. VADODARA"/>
    <n v="506"/>
    <n v="3500"/>
    <n v="909"/>
    <n v="1100"/>
    <n v="13"/>
    <n v="37"/>
    <n v="2770900"/>
    <n v="2770000"/>
    <n v="2493810"/>
    <n v="2216720"/>
    <m/>
    <x v="8"/>
    <m/>
    <x v="0"/>
    <s v="VADODARA"/>
    <s v="GUJARAT"/>
    <n v="390020"/>
    <n v="0"/>
    <s v="HOUSE EXPANSION/RENOVATION"/>
    <s v="RESIDENTIAL row HOUSE"/>
    <s v="RESIDENTIAL ROW HOUSE"/>
    <s v="ACH HSBC"/>
    <s v="NACH"/>
    <s v="PSL"/>
    <s v="UDYAM-GJ-24-0124682"/>
    <s v="PSL : Micro Enterprise"/>
    <s v="20024886999121"/>
    <n v="200305013699"/>
    <n v="0"/>
    <n v="0"/>
    <n v="0"/>
    <n v="0"/>
    <n v="0"/>
    <n v="0"/>
    <n v="0"/>
    <n v="0"/>
    <n v="400079583922"/>
    <n v="0"/>
    <n v="0"/>
    <n v="0"/>
    <n v="0"/>
    <n v="0"/>
    <n v="0"/>
    <n v="0"/>
    <n v="0"/>
    <n v="200081290258"/>
    <n v="0"/>
    <n v="0"/>
    <n v="0"/>
    <n v="0"/>
    <n v="0"/>
    <n v="0"/>
    <n v="0"/>
    <n v="0"/>
  </r>
  <r>
    <n v="183"/>
    <d v="2024-12-01T00:00:00"/>
    <x v="174"/>
    <x v="175"/>
    <s v="APPROVED"/>
    <s v="Cersai Charge Created - NON BT"/>
    <d v="2024-07-27T00:00:00"/>
    <n v="5.2333333333333298"/>
    <s v="5"/>
    <n v="800000"/>
    <s v="5-50"/>
    <s v="F_7462018"/>
    <n v="787429"/>
    <s v="5L"/>
    <n v="810"/>
    <s v="MORTGAGE"/>
    <n v="5"/>
    <s v="INDIVIDUAL"/>
    <n v="14"/>
    <s v="9.25"/>
    <n v="14"/>
    <n v="121"/>
    <s v="181"/>
    <s v="CHANDAN KUMAR GANGULY"/>
    <s v="SELFEMPLOYED"/>
    <s v="Yes"/>
    <s v="CONSTRUCTION AND CIVIL ENGINEERING"/>
    <s v="FLOATING"/>
    <s v="N"/>
    <n v="854804579186"/>
    <s v="CHHATTISGARH"/>
    <s v="TIER 3"/>
    <n v="116"/>
    <s v="13-175"/>
    <n v="121"/>
    <s v="PROPRIETORSHIP"/>
    <n v="800000"/>
    <s v="Proxy-Fully Construc"/>
    <s v="BKP"/>
    <n v="49.230769199999997"/>
    <s v="65"/>
    <n v="0"/>
    <n v="12421"/>
    <d v="2024-08-04T00:00:00"/>
    <n v="120"/>
    <s v="2156_MICRO LAP_CG_BIL_GANDHI NAGAR"/>
    <s v="Current"/>
    <n v="0"/>
    <n v="0"/>
    <n v="0"/>
    <n v="0"/>
    <n v="0"/>
    <n v="0"/>
    <n v="0"/>
    <n v="0"/>
    <n v="0"/>
    <s v="-"/>
    <s v="-"/>
    <n v="0"/>
    <n v="5"/>
    <s v="5"/>
    <d v="2024-07-20T00:00:00"/>
    <d v="2024-07-20T00:00:00"/>
    <n v="5.4666666666666703"/>
    <s v="5"/>
    <d v="2034-08-04T00:00:00"/>
    <s v="BKP - BANKING PRODUCT"/>
    <n v="0"/>
    <n v="1"/>
    <d v="2024-06-26T00:00:00"/>
    <n v="7462018"/>
    <s v="A. M. CONSULTANTS"/>
    <s v="PLOT NO 186/3, MAUJA JUNA BILASPUR, SHEET NO 18 KHASRA NO 130/55, P, H, NO 36 R N M JUNA BILASPUR BLOCJ BILHA, TEHSIL BILASPUR, MUNICIPAL CORPORATIONBILASPUR WARD NO 36 (TATYA TOPE NAGAR WARD ) DISTRICT BILASPUR"/>
    <n v="650"/>
    <n v="2500"/>
    <n v="0"/>
    <n v="0"/>
    <n v="0"/>
    <n v="0"/>
    <n v="1625000"/>
    <n v="1625000"/>
    <n v="1462500"/>
    <n v="1300000"/>
    <n v="0"/>
    <x v="0"/>
    <n v="0.49230769230769234"/>
    <x v="0"/>
    <s v="BILASPUR"/>
    <s v="CHHATTISGARH"/>
    <n v="495001"/>
    <n v="0"/>
    <s v="ULAP - GENERAL BUSINESS PURPOSE"/>
    <s v="RESIDENTIAL FLAT"/>
    <s v="RESIDENTIAL PLOT"/>
    <s v="HDFC ENACH"/>
    <s v="NACH"/>
    <s v="PSL"/>
    <s v="UDYAM-CG-02-0036673"/>
    <s v="PSL : Micro Enterprises"/>
    <s v="50044105244382"/>
    <n v="200315036592"/>
    <n v="0"/>
    <n v="0"/>
    <n v="0"/>
    <n v="0"/>
    <n v="0"/>
    <n v="0"/>
    <n v="0"/>
    <n v="0"/>
    <n v="400082254457"/>
    <n v="0"/>
    <n v="0"/>
    <n v="0"/>
    <n v="0"/>
    <n v="0"/>
    <n v="0"/>
    <n v="0"/>
    <n v="0"/>
    <n v="200084040142"/>
    <n v="0"/>
    <n v="0"/>
    <n v="0"/>
    <n v="0"/>
    <n v="0"/>
    <n v="0"/>
    <n v="0"/>
    <n v="0"/>
  </r>
  <r>
    <n v="184"/>
    <d v="2024-12-01T00:00:00"/>
    <x v="175"/>
    <x v="176"/>
    <s v="APPROVED"/>
    <s v="Cersai Charge Created - NON BT"/>
    <d v="2024-01-31T00:00:00"/>
    <n v="11.1666666666667"/>
    <s v="5"/>
    <n v="1589891"/>
    <s v="5-50"/>
    <s v="F_6771406"/>
    <n v="1560895"/>
    <s v="5L"/>
    <n v="712"/>
    <s v="MORTGAGE"/>
    <n v="11"/>
    <s v="INDIVIDUAL"/>
    <n v="13.5"/>
    <s v="9.25"/>
    <n v="13.5"/>
    <n v="181"/>
    <s v="181"/>
    <s v="GIRISH BHOJWANI"/>
    <s v="SELFEMPLOYED"/>
    <s v="Yes"/>
    <s v="FOOD AND BEVERAGE"/>
    <s v="FLOATING"/>
    <s v="N"/>
    <n v="854803347942"/>
    <s v="CHHATTISGARH"/>
    <s v="TIER 3"/>
    <n v="170"/>
    <s v="13-175"/>
    <n v="181"/>
    <s v="INDIVIDUAL"/>
    <n v="1589891"/>
    <s v="Proxy-Fully Construc"/>
    <s v="RNP"/>
    <n v="46.8994395"/>
    <s v="65"/>
    <n v="0"/>
    <n v="20642"/>
    <d v="2024-02-04T00:00:00"/>
    <n v="180"/>
    <s v="2156_MICRO LAP_CG_BIL_GANDHI NAGAR"/>
    <s v="Current"/>
    <n v="0"/>
    <n v="0"/>
    <n v="0"/>
    <n v="0"/>
    <n v="0"/>
    <n v="0"/>
    <n v="0"/>
    <n v="0"/>
    <n v="0"/>
    <s v="-"/>
    <s v="-"/>
    <n v="0"/>
    <n v="11"/>
    <s v="5"/>
    <d v="2024-01-25T00:00:00"/>
    <d v="2024-01-25T00:00:00"/>
    <n v="11.366666666666699"/>
    <s v="5"/>
    <d v="2039-02-04T00:00:00"/>
    <s v="RETAIL NORMAL PROGRAM (RNP)"/>
    <n v="0"/>
    <m/>
    <d v="2024-01-17T00:00:00"/>
    <n v="6771406"/>
    <s v="A. M. CONSULTANTS"/>
    <s v="FLAT NO. BF-202, SECOND FLOOR, SADABAHAR APARTMENTS, MAUJA - JUNA BILASPUR, KHASRA NO. 114/8, 114/10, P. H. NO. 22, SHEET NO. 18, R N M BILAASSPUR, TEHSIL - BILASPUR, MUNICIPAL CORPORATION BILASPUR, WARD NO. 35, (MAHARANA PRATAP NAGAR), DISTRICT - BILASPUR"/>
    <n v="0"/>
    <n v="0"/>
    <n v="720"/>
    <n v="4500"/>
    <n v="20"/>
    <n v="40"/>
    <n v="3240000"/>
    <n v="3390000"/>
    <n v="2916000"/>
    <n v="2592000"/>
    <s v="2666 / SQ. FT."/>
    <x v="35"/>
    <m/>
    <x v="0"/>
    <s v="BILASPUR"/>
    <s v="CHHATTISGARH"/>
    <n v="495001"/>
    <n v="0"/>
    <s v="BUSINESS USE"/>
    <s v="RESIDENTIAL row HOUSE"/>
    <s v="RESIDENTIAL ROW HOUSE"/>
    <s v="HDFC ENACH"/>
    <s v="NACH"/>
    <s v="PSL"/>
    <s v="UDYAM-CG-02-0021774"/>
    <s v="PSL : Micro Enterprises"/>
    <s v="20031602300323"/>
    <n v="200295204910"/>
    <n v="0"/>
    <n v="0"/>
    <n v="0"/>
    <n v="0"/>
    <n v="0"/>
    <n v="0"/>
    <n v="0"/>
    <n v="0"/>
    <n v="400077104933"/>
    <n v="0"/>
    <n v="0"/>
    <n v="0"/>
    <n v="0"/>
    <n v="0"/>
    <n v="0"/>
    <n v="0"/>
    <n v="0"/>
    <n v="200078706828"/>
    <n v="0"/>
    <n v="0"/>
    <n v="0"/>
    <n v="0"/>
    <n v="0"/>
    <n v="0"/>
    <n v="0"/>
    <n v="0"/>
  </r>
  <r>
    <n v="185"/>
    <d v="2024-12-01T00:00:00"/>
    <x v="176"/>
    <x v="177"/>
    <s v="APPROVED"/>
    <s v="Cersai Charge Created - NON BT"/>
    <d v="2024-07-07T00:00:00"/>
    <n v="5.9"/>
    <s v="5"/>
    <n v="7108772"/>
    <s v="5-50"/>
    <s v="F_7371293"/>
    <n v="6691229"/>
    <s v="5L"/>
    <n v="765"/>
    <s v="MORTGAGE"/>
    <n v="6"/>
    <s v="CORPORATE"/>
    <n v="12.75"/>
    <s v="9.25"/>
    <n v="12.75"/>
    <n v="181"/>
    <s v="181"/>
    <s v="KAASHVIKHA ENTERPRISES"/>
    <s v="SELFEMPLOYED"/>
    <s v="Yes"/>
    <s v="CERAMIC TILES AND SANITARY WARE"/>
    <s v="FLOATING"/>
    <s v="N"/>
    <n v="854804501334"/>
    <s v="ANDHRA PRADESH"/>
    <s v="TIER 2"/>
    <n v="175"/>
    <s v="13-175"/>
    <n v="181"/>
    <s v="PROPRIETORSHIP"/>
    <n v="7108772"/>
    <s v="Proxy-Fully Construc"/>
    <s v="LIP"/>
    <n v="55.840038999999997"/>
    <s v="65"/>
    <n v="0"/>
    <n v="84366"/>
    <d v="2024-07-04T00:00:00"/>
    <n v="180"/>
    <s v="2155_MICRO LAP_AP_VKP_SURYABAGH"/>
    <s v="Current"/>
    <n v="0"/>
    <n v="0"/>
    <n v="0"/>
    <n v="0"/>
    <n v="0"/>
    <n v="0"/>
    <n v="0"/>
    <n v="0"/>
    <n v="0"/>
    <s v="-"/>
    <s v="-"/>
    <n v="0"/>
    <n v="6"/>
    <s v="5"/>
    <d v="2024-06-30T00:00:00"/>
    <d v="2024-06-30T00:00:00"/>
    <n v="6.1333333333333302"/>
    <s v="5"/>
    <d v="2039-07-04T00:00:00"/>
    <s v="LIP - LIQUID INCOME PROGRAM"/>
    <n v="0"/>
    <n v="2"/>
    <d v="2024-06-19T00:00:00"/>
    <n v="7371293"/>
    <s v="ER. V. MURALI PRASAD"/>
    <s v="DOOR NO. 10 - 292/1/1, S. NO. 133/4, PLOT NO. 227, L. P. NO. 29/2018, SHIRIDI SAI VETERNIARY COLLEGE, CHINAGADILI VILLAGE, GREATER VISAKHAPATNAM MUNICIPAL CORPORATION, VISAKHAPATHAM DISTRICT"/>
    <n v="104"/>
    <n v="83000"/>
    <n v="2277"/>
    <n v="1800"/>
    <n v="4"/>
    <n v="56"/>
    <n v="12730600"/>
    <n v="12730600"/>
    <n v="11457540"/>
    <n v="10184480"/>
    <s v="42000 / SQ. M."/>
    <x v="0"/>
    <n v="0.55840038961242988"/>
    <x v="0"/>
    <s v="VISAKHAPATNAM"/>
    <s v="ANDHRA PRADESH"/>
    <n v="530043"/>
    <n v="0"/>
    <s v="ULAP - DEBT CONSOLIDATION FOR BUSINESS PURPOSE"/>
    <s v="RESIDENTIAL row HOUSE"/>
    <s v="RESIDENTIAL ROW HOUSE"/>
    <s v="HDFC ENACH"/>
    <s v="NACH"/>
    <s v="PSL"/>
    <s v="UDYAM-AP-10-0037997"/>
    <s v="PSL : Micro Enterprises"/>
    <s v="90046485805524"/>
    <n v="200312876584"/>
    <n v="0"/>
    <n v="0"/>
    <n v="0"/>
    <n v="0"/>
    <n v="0"/>
    <n v="0"/>
    <n v="0"/>
    <n v="0"/>
    <n v="400081692735"/>
    <n v="0"/>
    <n v="0"/>
    <n v="0"/>
    <n v="0"/>
    <n v="0"/>
    <n v="0"/>
    <n v="0"/>
    <n v="0"/>
    <n v="200083462894"/>
    <n v="0"/>
    <n v="0"/>
    <n v="0"/>
    <n v="0"/>
    <n v="0"/>
    <n v="0"/>
    <n v="0"/>
    <n v="0"/>
  </r>
  <r>
    <n v="186"/>
    <d v="2024-12-01T00:00:00"/>
    <x v="177"/>
    <x v="178"/>
    <s v="APPROVED"/>
    <s v="Cersai Charge Created - BT"/>
    <d v="2024-03-31T00:00:00"/>
    <n v="9.1666666666666696"/>
    <s v="5"/>
    <n v="7078995"/>
    <s v="5-50"/>
    <s v="F_6736965"/>
    <n v="6937370"/>
    <s v="5L"/>
    <n v="778"/>
    <s v="MORTGAGE"/>
    <n v="11"/>
    <s v="CORPORATE"/>
    <n v="12.5"/>
    <s v="9.25"/>
    <n v="12.5"/>
    <n v="181"/>
    <s v="181"/>
    <s v="SRI SAI KIRAN ENGINEERING WORKS"/>
    <s v="SELFEMPLOYED"/>
    <s v="Yes"/>
    <s v="ENGINEERING"/>
    <s v="FLOATING"/>
    <s v="N"/>
    <n v="854803272201"/>
    <s v="ANDHRA PRADESH"/>
    <s v="TIER 2"/>
    <n v="170"/>
    <s v="13-175"/>
    <n v="181"/>
    <s v="PROPRIETORSHIP"/>
    <n v="7078995"/>
    <s v="Proxy-Fully Construc"/>
    <s v="LIP"/>
    <n v="60.511988700000003"/>
    <s v="65"/>
    <n v="0"/>
    <n v="87251"/>
    <d v="2024-02-04T00:00:00"/>
    <n v="180"/>
    <s v="2155_MICRO LAP_AP_VKP_SURYABAGH"/>
    <s v="Current"/>
    <n v="0"/>
    <n v="0"/>
    <n v="0"/>
    <n v="0"/>
    <n v="0"/>
    <n v="0"/>
    <n v="0"/>
    <n v="0"/>
    <n v="0"/>
    <s v="-"/>
    <s v="-"/>
    <n v="0"/>
    <n v="11"/>
    <s v="5"/>
    <d v="2024-01-30T00:00:00"/>
    <d v="2024-01-30T00:00:00"/>
    <n v="11.2"/>
    <s v="5"/>
    <d v="2039-02-04T00:00:00"/>
    <s v="LIP - LIQUID INCOME PROGRAM"/>
    <n v="0"/>
    <m/>
    <d v="2024-01-06T00:00:00"/>
    <s v="26_VSK_SMFL_JAN"/>
    <s v="H E M ASSOCIATION"/>
    <s v="DOOR NO. 4 - 3, SURVEY NO. 46 / 27, NEAR KASTHURIBA SCHOOL, KOTHAVALASA - VIZIANAGARAM ROAD, KUMARAM VILLAGE, JAMI MANDAL, VIZIANAGARAM DISTRICT"/>
    <n v="387"/>
    <n v="15000"/>
    <n v="3825"/>
    <n v="1400"/>
    <n v="6"/>
    <n v="54"/>
    <n v="11316000"/>
    <n v="11698500"/>
    <n v="10184400"/>
    <n v="9052800"/>
    <s v="1300 / SQ. YARDS"/>
    <x v="71"/>
    <m/>
    <x v="0"/>
    <s v="VIZIANAGARAM"/>
    <s v="ANDHRA PRADESH"/>
    <n v="535214"/>
    <n v="0"/>
    <s v="BUSINESS USE"/>
    <s v="MIXED USE- SELF OCCUPIED PROPERTY"/>
    <s v="MIXED USE- SELF OCCUPIED PROPERTY"/>
    <s v="HDFC ENACH"/>
    <s v="NACH"/>
    <s v="PSL"/>
    <s v="UDYAM-AP-11-0003579"/>
    <s v="PSL : Micro Enterprises"/>
    <s v="80092925593208"/>
    <n v="200302668391"/>
    <n v="0"/>
    <n v="0"/>
    <n v="0"/>
    <n v="0"/>
    <n v="0"/>
    <n v="0"/>
    <n v="0"/>
    <n v="0"/>
    <n v="400078966343"/>
    <n v="0"/>
    <n v="0"/>
    <n v="0"/>
    <n v="0"/>
    <n v="0"/>
    <n v="0"/>
    <n v="0"/>
    <n v="0"/>
    <n v="200080648414"/>
    <n v="0"/>
    <n v="0"/>
    <n v="0"/>
    <n v="0"/>
    <n v="0"/>
    <n v="0"/>
    <n v="0"/>
    <n v="0"/>
  </r>
  <r>
    <n v="187"/>
    <d v="2024-12-01T00:00:00"/>
    <x v="178"/>
    <x v="179"/>
    <s v="APPROVED"/>
    <s v="Cersai Charge Created - NON BT"/>
    <d v="2024-01-17T00:00:00"/>
    <n v="11.633333333333301"/>
    <s v="5"/>
    <n v="30026500"/>
    <s v="5-50"/>
    <s v="F_6725758"/>
    <n v="29195544"/>
    <s v="5L"/>
    <n v="818"/>
    <s v="MORTGAGE"/>
    <n v="11"/>
    <s v="CORPORATE"/>
    <n v="10"/>
    <s v="9.25"/>
    <n v="10"/>
    <n v="180"/>
    <s v="181"/>
    <s v="TOUCH INDIA"/>
    <s v="SELFEMPLOYED"/>
    <s v="Yes"/>
    <s v="GEMS AND JEWELLRY"/>
    <s v="FLOATING"/>
    <s v="N"/>
    <n v="854803011959"/>
    <s v="MAHARASHTRA"/>
    <s v="METRO"/>
    <n v="169"/>
    <s v="13-175"/>
    <n v="180"/>
    <s v="PROPRIETORSHIP"/>
    <n v="30026500"/>
    <s v="Proxy-Fully Construc"/>
    <s v="BKP"/>
    <n v="37.0697531"/>
    <s v="65"/>
    <n v="0"/>
    <n v="322667"/>
    <d v="2024-02-04T00:00:00"/>
    <n v="180"/>
    <s v="1729_LAP RETAIL_MH_BOM_ANDHERI"/>
    <s v="Current"/>
    <n v="0"/>
    <n v="0"/>
    <n v="0"/>
    <n v="0"/>
    <n v="0"/>
    <n v="0"/>
    <n v="0"/>
    <n v="0"/>
    <n v="0"/>
    <s v="-"/>
    <s v="-"/>
    <n v="0"/>
    <n v="11"/>
    <s v="5"/>
    <d v="2024-01-04T00:00:00"/>
    <d v="2024-01-04T00:00:00"/>
    <n v="12.0666666666667"/>
    <s v="5"/>
    <d v="2039-01-04T00:00:00"/>
    <s v="BKP - BANKING PRODUCT"/>
    <n v="1500000"/>
    <m/>
    <m/>
    <m/>
    <s v="-"/>
    <m/>
    <m/>
    <m/>
    <m/>
    <m/>
    <m/>
    <m/>
    <n v="0"/>
    <n v="81000000"/>
    <n v="0"/>
    <n v="0"/>
    <m/>
    <x v="44"/>
    <m/>
    <x v="1"/>
    <s v="MUMBAI"/>
    <s v="MAHARASHTRA"/>
    <n v="400056"/>
    <n v="0"/>
    <s v="BUSINESS USE"/>
    <s v="RESIDENTIAL FLAT"/>
    <s v="RESIDENTIAL FLAT"/>
    <s v="ACH HSBC"/>
    <s v="NACH"/>
    <s v="PSL"/>
    <s v="UDYAM-mh-19-0085723"/>
    <s v="PSL : Micro Enterprises"/>
    <s v="90079741575065"/>
    <n v="200293722963"/>
    <n v="0"/>
    <n v="0"/>
    <n v="0"/>
    <n v="0"/>
    <n v="0"/>
    <n v="0"/>
    <n v="0"/>
    <n v="0"/>
    <n v="400076806279"/>
    <n v="0"/>
    <n v="0"/>
    <n v="0"/>
    <n v="0"/>
    <n v="0"/>
    <n v="0"/>
    <n v="0"/>
    <n v="0"/>
    <n v="200078394175"/>
    <n v="0"/>
    <n v="0"/>
    <n v="0"/>
    <n v="0"/>
    <n v="0"/>
    <n v="0"/>
    <n v="0"/>
    <n v="0"/>
  </r>
  <r>
    <n v="188"/>
    <d v="2024-12-01T00:00:00"/>
    <x v="179"/>
    <x v="180"/>
    <s v="APPROVED"/>
    <s v="Cersai Charge Created - NON BT"/>
    <d v="2024-01-29T00:00:00"/>
    <n v="11.233333333333301"/>
    <s v="5"/>
    <n v="4755500"/>
    <s v="5-50"/>
    <s v="F_6779967"/>
    <n v="4655906"/>
    <s v="5L"/>
    <n v="749"/>
    <s v="MORTGAGE"/>
    <n v="11"/>
    <s v="CORPORATE"/>
    <n v="12"/>
    <s v="9.25"/>
    <n v="12"/>
    <n v="181"/>
    <s v="181"/>
    <s v="CHAUDHARI TEXTILES"/>
    <s v="SELFEMPLOYED"/>
    <s v="Yes"/>
    <s v="TEXTILE READY MADE GARMENTS"/>
    <s v="FLOATING"/>
    <s v="N"/>
    <n v="854803364445"/>
    <s v="MAHARASHTRA"/>
    <s v="METRO"/>
    <n v="170"/>
    <s v="13-175"/>
    <n v="181"/>
    <s v="PROPRIETORSHIP"/>
    <n v="4755500"/>
    <s v="Proxy-Fully Construc"/>
    <s v="LIP"/>
    <n v="59.795045899999998"/>
    <s v="65"/>
    <n v="0"/>
    <n v="57074"/>
    <d v="2024-02-04T00:00:00"/>
    <n v="180"/>
    <s v="1729_LAP RETAIL_MH_BOM_ANDHERI"/>
    <s v="Current"/>
    <n v="0"/>
    <n v="0"/>
    <n v="0"/>
    <n v="0"/>
    <n v="0"/>
    <n v="0"/>
    <n v="0"/>
    <n v="0"/>
    <n v="0"/>
    <s v="-"/>
    <s v="-"/>
    <n v="0"/>
    <n v="11"/>
    <s v="5"/>
    <d v="2024-01-22T00:00:00"/>
    <d v="2024-01-22T00:00:00"/>
    <n v="11.466666666666701"/>
    <s v="5"/>
    <d v="2039-02-04T00:00:00"/>
    <s v="LIP - LIQUID INCOME PROGRAM"/>
    <n v="8499999.9996000007"/>
    <m/>
    <d v="2023-12-30T00:00:00"/>
    <m/>
    <s v="ARCHVAL CONSULTANTS"/>
    <s v="FLAT NO. 301, 3RD FLOOR, B WING, SALIMAN APARTMENT, MUNICPAL HOUSE NO. 2590, WAFA COMPLEX, GAIBI NAGAR, NAGAON PART II, NEAR APNA HOSPITAL, OFF MAULANA AZAD ROAD, SURVEY NO. 98, HISSA NO. 14 (PT) AT VILLAGE  NAGAON, BHIWANDI, TALUKA BHIWANDI, DIST - THANE"/>
    <n v="0"/>
    <n v="0"/>
    <n v="623"/>
    <n v="5000"/>
    <n v="15"/>
    <n v="45"/>
    <n v="3115000"/>
    <n v="2145000"/>
    <n v="2803500"/>
    <n v="2492000"/>
    <m/>
    <x v="72"/>
    <m/>
    <x v="0"/>
    <s v="THANE"/>
    <s v="MAHARASHTRA"/>
    <n v="421302"/>
    <n v="0"/>
    <s v="BUSINESS USE"/>
    <s v="GODOWN"/>
    <s v="GODOWN"/>
    <s v="HDFC ENACH"/>
    <s v="NACH"/>
    <s v="PSL"/>
    <s v="UDYAM-MH-33-0110794"/>
    <s v="PSL : Micro Enterprises"/>
    <s v="90046175031858"/>
    <n v="200294935722"/>
    <n v="200294935931"/>
    <n v="200294936209"/>
    <n v="0"/>
    <n v="0"/>
    <n v="0"/>
    <n v="0"/>
    <n v="0"/>
    <n v="0"/>
    <n v="400077055888"/>
    <n v="400077055918"/>
    <n v="400077055956"/>
    <n v="0"/>
    <n v="0"/>
    <n v="0"/>
    <n v="0"/>
    <n v="0"/>
    <n v="0"/>
    <n v="200078655231"/>
    <n v="200078655262"/>
    <n v="200078655301"/>
    <n v="0"/>
    <n v="0"/>
    <n v="0"/>
    <n v="0"/>
    <n v="0"/>
    <n v="0"/>
  </r>
  <r>
    <n v="189"/>
    <d v="2024-12-01T00:00:00"/>
    <x v="179"/>
    <x v="180"/>
    <s v="APPROVED"/>
    <s v="Cersai Charge Created - NON BT"/>
    <d v="2024-01-29T00:00:00"/>
    <n v="11.233333333333301"/>
    <s v="5"/>
    <n v="4755500"/>
    <s v="5-50"/>
    <s v="F_6779967"/>
    <n v="4655906"/>
    <s v="5L"/>
    <n v="749"/>
    <s v="MORTGAGE"/>
    <n v="11"/>
    <s v="CORPORATE"/>
    <n v="12"/>
    <s v="9.25"/>
    <n v="12"/>
    <n v="181"/>
    <s v="181"/>
    <s v="CHAUDHARI TEXTILES"/>
    <m/>
    <m/>
    <m/>
    <m/>
    <m/>
    <m/>
    <m/>
    <m/>
    <m/>
    <m/>
    <m/>
    <m/>
    <m/>
    <m/>
    <m/>
    <m/>
    <m/>
    <m/>
    <m/>
    <m/>
    <m/>
    <m/>
    <m/>
    <m/>
    <m/>
    <m/>
    <m/>
    <m/>
    <m/>
    <m/>
    <m/>
    <m/>
    <m/>
    <m/>
    <m/>
    <m/>
    <m/>
    <m/>
    <m/>
    <m/>
    <m/>
    <m/>
    <m/>
    <m/>
    <m/>
    <d v="2023-12-29T00:00:00"/>
    <m/>
    <s v="ARCHVAL CONSULTANTS"/>
    <s v="GODOWN NO. 109, 2ND FLOOR, GRAM PANCHAYAT HOUSE NO. 923 / 109, DHARANI ARCADE PREMISES CO -OPERATIVE SOCIETY LIMITED, NEAR ANJURPHAT, OFF STATION ROAD, SURVEY NO. 131, HISSA NO. 1, PAIKI, VILLAGE RAHNAL, BHIWANDI, TALUKA BHIWANDI, DIST - THANE"/>
    <n v="0"/>
    <n v="0"/>
    <n v="360"/>
    <n v="6600"/>
    <n v="17"/>
    <n v="33"/>
    <n v="2376000"/>
    <m/>
    <n v="2138400"/>
    <n v="1900800"/>
    <m/>
    <x v="73"/>
    <m/>
    <x v="0"/>
    <m/>
    <m/>
    <m/>
    <m/>
    <m/>
    <m/>
    <m/>
    <m/>
    <m/>
    <m/>
    <m/>
    <m/>
    <m/>
    <m/>
    <m/>
    <m/>
    <m/>
    <m/>
    <m/>
    <m/>
    <m/>
    <m/>
    <m/>
    <m/>
    <m/>
    <m/>
    <m/>
    <m/>
    <m/>
    <m/>
    <m/>
    <m/>
    <m/>
    <m/>
    <m/>
    <m/>
    <m/>
    <m/>
    <m/>
    <m/>
  </r>
  <r>
    <n v="190"/>
    <d v="2024-12-01T00:00:00"/>
    <x v="179"/>
    <x v="180"/>
    <s v="APPROVED"/>
    <s v="Cersai Charge Created - NON BT"/>
    <d v="2024-01-29T00:00:00"/>
    <n v="11.233333333333301"/>
    <s v="5"/>
    <n v="4755500"/>
    <s v="5-50"/>
    <s v="F_6779967"/>
    <n v="4655906"/>
    <s v="5L"/>
    <n v="749"/>
    <s v="MORTGAGE"/>
    <n v="11"/>
    <s v="CORPORATE"/>
    <n v="12"/>
    <s v="9.25"/>
    <n v="12"/>
    <n v="181"/>
    <s v="181"/>
    <s v="CHAUDHARI TEXTILES"/>
    <m/>
    <m/>
    <m/>
    <m/>
    <m/>
    <m/>
    <m/>
    <m/>
    <m/>
    <m/>
    <m/>
    <m/>
    <m/>
    <m/>
    <m/>
    <m/>
    <m/>
    <m/>
    <m/>
    <m/>
    <m/>
    <m/>
    <m/>
    <m/>
    <m/>
    <m/>
    <m/>
    <m/>
    <m/>
    <m/>
    <m/>
    <m/>
    <m/>
    <m/>
    <m/>
    <m/>
    <m/>
    <m/>
    <m/>
    <m/>
    <m/>
    <m/>
    <m/>
    <m/>
    <m/>
    <d v="2023-12-29T00:00:00"/>
    <m/>
    <s v="ARCHVAL CONSULTANTS"/>
    <s v="GODOWN NO. 118 &amp; 119, 2ND FLOOR, GRAM PANCHAYAT HOUSE NO. 923 / 109, DHARANI ARCADE PREMISES CO -OPERATIVE SOCIETY LIMITED, NEAR ANJURPHAT, OFF STATION ROAD, SURVEY NO. 131, HISSA NO. 1, PAIKI, VILLAGE RAHNAL, BHIWANDI, TALUKA BHIWANDI, DIST - THANE"/>
    <n v="0"/>
    <n v="0"/>
    <n v="520"/>
    <n v="6600"/>
    <n v="17"/>
    <n v="33"/>
    <n v="3432000"/>
    <m/>
    <n v="3088800"/>
    <n v="2745600"/>
    <m/>
    <x v="73"/>
    <m/>
    <x v="0"/>
    <m/>
    <m/>
    <m/>
    <m/>
    <m/>
    <m/>
    <m/>
    <m/>
    <m/>
    <m/>
    <m/>
    <m/>
    <m/>
    <m/>
    <m/>
    <m/>
    <m/>
    <m/>
    <m/>
    <m/>
    <m/>
    <m/>
    <m/>
    <m/>
    <m/>
    <m/>
    <m/>
    <m/>
    <m/>
    <m/>
    <m/>
    <m/>
    <m/>
    <m/>
    <m/>
    <m/>
    <m/>
    <m/>
    <m/>
    <m/>
  </r>
  <r>
    <n v="191"/>
    <d v="2024-12-01T00:00:00"/>
    <x v="179"/>
    <x v="180"/>
    <s v="APPROVED"/>
    <s v="Cersai Charge Created - NON BT"/>
    <d v="2024-01-29T00:00:00"/>
    <n v="11.233333333333301"/>
    <s v="5"/>
    <n v="4755500"/>
    <s v="5-50"/>
    <s v="F_6779967"/>
    <n v="4655906"/>
    <s v="5L"/>
    <n v="749"/>
    <s v="MORTGAGE"/>
    <n v="11"/>
    <s v="CORPORATE"/>
    <n v="12"/>
    <s v="9.25"/>
    <n v="12"/>
    <n v="181"/>
    <s v="181"/>
    <s v="CHAUDHARI TEXTILES"/>
    <m/>
    <m/>
    <m/>
    <m/>
    <m/>
    <m/>
    <m/>
    <m/>
    <m/>
    <m/>
    <m/>
    <m/>
    <m/>
    <m/>
    <m/>
    <m/>
    <m/>
    <m/>
    <m/>
    <m/>
    <m/>
    <m/>
    <m/>
    <m/>
    <m/>
    <m/>
    <m/>
    <m/>
    <m/>
    <m/>
    <m/>
    <m/>
    <m/>
    <m/>
    <m/>
    <m/>
    <m/>
    <m/>
    <m/>
    <m/>
    <m/>
    <m/>
    <m/>
    <m/>
    <m/>
    <m/>
    <m/>
    <m/>
    <s v="GODOWN NO. C - 204, 2ND FLOOR, C WING, GRAM PANCHAYAT HOUSE NO. 1278/140, MANIBHADRA COMPLEX, BEHIND MARATHA HOTEL, OFF BHIWANDI ROAD, SURVEY NO. 159, HISSA NO. 5/1, VILLAGE RAHNAL, BHIWANDI, TALUKA BHIWANDI, DIST - THANE"/>
    <n v="0"/>
    <n v="0"/>
    <n v="325"/>
    <n v="6600"/>
    <n v="7"/>
    <n v="43"/>
    <n v="2145000"/>
    <m/>
    <n v="1930500"/>
    <n v="1716000"/>
    <m/>
    <x v="73"/>
    <m/>
    <x v="0"/>
    <m/>
    <m/>
    <m/>
    <m/>
    <m/>
    <m/>
    <m/>
    <m/>
    <m/>
    <m/>
    <m/>
    <m/>
    <m/>
    <m/>
    <m/>
    <m/>
    <m/>
    <m/>
    <m/>
    <m/>
    <m/>
    <m/>
    <m/>
    <m/>
    <m/>
    <m/>
    <m/>
    <m/>
    <m/>
    <m/>
    <m/>
    <m/>
    <m/>
    <m/>
    <m/>
    <m/>
    <m/>
    <m/>
    <m/>
    <m/>
  </r>
  <r>
    <n v="192"/>
    <d v="2024-12-01T00:00:00"/>
    <x v="180"/>
    <x v="181"/>
    <s v="APPROVED"/>
    <s v="Cersai Charge Created - BT"/>
    <d v="2024-04-08T00:00:00"/>
    <n v="8.9"/>
    <s v="5"/>
    <n v="16226500"/>
    <s v="5-50"/>
    <s v="F_6847265"/>
    <n v="15911114"/>
    <s v="5L"/>
    <n v="770"/>
    <s v="MORTGAGE"/>
    <n v="11"/>
    <s v="CORPORATE"/>
    <n v="10.25"/>
    <s v="9.25"/>
    <n v="10.25"/>
    <n v="180"/>
    <s v="181"/>
    <s v="ASHOK PATEL AND ASSOCIATES"/>
    <s v="SELFEMPLOYED"/>
    <s v="Yes"/>
    <s v="CONSULTANT"/>
    <s v="FLOATING"/>
    <s v="N"/>
    <n v="854803502563"/>
    <s v="MAHARASHTRA"/>
    <s v="METRO"/>
    <n v="172"/>
    <s v="13-175"/>
    <n v="183"/>
    <s v="PROPRIETORSHIP"/>
    <n v="16226500"/>
    <s v="Proxy-Fully Construc"/>
    <s v="BKP"/>
    <n v="64.854116700000006"/>
    <s v="65"/>
    <n v="0"/>
    <n v="176861"/>
    <d v="2024-02-04T00:00:00"/>
    <n v="180"/>
    <s v="1729_LAP RETAIL_MH_BOM_ANDHERI"/>
    <s v="Current"/>
    <n v="0"/>
    <n v="0"/>
    <n v="0"/>
    <n v="0"/>
    <n v="0"/>
    <n v="0"/>
    <n v="0"/>
    <n v="0"/>
    <n v="0"/>
    <s v="-"/>
    <s v="-"/>
    <n v="0"/>
    <n v="11"/>
    <s v="5"/>
    <d v="2024-01-31T00:00:00"/>
    <d v="2024-03-31T00:00:00"/>
    <n v="9.1666666666666696"/>
    <s v="5"/>
    <d v="2039-04-04T00:00:00"/>
    <s v="BKP - BANKING PRODUCT"/>
    <n v="9800000.0003999993"/>
    <n v="2"/>
    <d v="2023-11-28T00:00:00"/>
    <m/>
    <s v="M/S. BHIRUD AND ASSOCIATION"/>
    <s v="SHOP NO. 17, GROUND FLOOR, CITY GEM CSL, PLOT NO. E - 147, SECTOR 12, KHARGHAR, OPP. KOTAK MAHINDRA BANK, KHARGHAR, NAVI MUMBAI"/>
    <n v="0"/>
    <n v="0"/>
    <n v="720"/>
    <n v="34750"/>
    <n v="20"/>
    <n v="30"/>
    <n v="25020000"/>
    <n v="25020000"/>
    <n v="22518000"/>
    <n v="20016000"/>
    <m/>
    <x v="74"/>
    <m/>
    <x v="0"/>
    <s v="PANVEL"/>
    <s v="MAHARASHTRA"/>
    <n v="410210"/>
    <n v="0"/>
    <s v="ULAP - BALANCE TRANSFER FOR BUSINESS PURPOSE"/>
    <s v="COMMERCIAL SHOP"/>
    <s v="COMMERCIAL SHOP"/>
    <s v="HDFC ENACH"/>
    <s v="NACH"/>
    <s v="PSL"/>
    <s v="UDYAM-MH-27-0003535"/>
    <s v="PSL : Micro Enterprises"/>
    <s v="70035367880073"/>
    <n v="200303499765"/>
    <n v="0"/>
    <n v="0"/>
    <n v="0"/>
    <n v="0"/>
    <n v="0"/>
    <n v="0"/>
    <n v="0"/>
    <n v="0"/>
    <n v="400079205004"/>
    <n v="0"/>
    <n v="0"/>
    <n v="0"/>
    <n v="0"/>
    <n v="0"/>
    <n v="0"/>
    <n v="0"/>
    <n v="0"/>
    <n v="200080896116"/>
    <n v="0"/>
    <n v="0"/>
    <n v="0"/>
    <n v="0"/>
    <n v="0"/>
    <n v="0"/>
    <n v="0"/>
    <n v="0"/>
  </r>
  <r>
    <n v="193"/>
    <d v="2024-12-01T00:00:00"/>
    <x v="181"/>
    <x v="182"/>
    <s v="APPROVED"/>
    <s v="Cersai Charge Created - NON BT"/>
    <d v="2024-03-06T00:00:00"/>
    <n v="10"/>
    <s v="5"/>
    <n v="8700000"/>
    <s v="5-50"/>
    <s v="F_6971291"/>
    <n v="8513151"/>
    <s v="5L"/>
    <n v="763"/>
    <s v="MORTGAGE"/>
    <n v="10"/>
    <s v="CORPORATE"/>
    <n v="10.5"/>
    <s v="9.25"/>
    <n v="10.5"/>
    <n v="181"/>
    <s v="181"/>
    <s v="JAGRUTI ENTERPRISES"/>
    <s v="SELFEMPLOYED"/>
    <s v="Yes"/>
    <s v="CONSTRUCTION REAL ESTATE AND INDUSTRIAL"/>
    <s v="FLOATING"/>
    <s v="N"/>
    <n v="854803734212"/>
    <s v="MAHARASHTRA"/>
    <s v="METRO"/>
    <n v="171"/>
    <s v="13-175"/>
    <n v="181"/>
    <s v="PARTNERSHIP"/>
    <n v="8700000"/>
    <s v="Proxy-Fully Construc"/>
    <s v="BKP"/>
    <n v="51.918601199999998"/>
    <s v="65"/>
    <n v="0"/>
    <n v="96170"/>
    <d v="2024-03-04T00:00:00"/>
    <n v="180"/>
    <s v="1729_MASS LAP_MH_BOM_ANDHERI"/>
    <s v="Current"/>
    <n v="0"/>
    <n v="0"/>
    <n v="0"/>
    <n v="0"/>
    <n v="0"/>
    <n v="0"/>
    <n v="0"/>
    <n v="0"/>
    <n v="0"/>
    <s v="-"/>
    <s v="-"/>
    <n v="0"/>
    <n v="10"/>
    <s v="5"/>
    <d v="2024-02-29T00:00:00"/>
    <d v="2024-02-29T00:00:00"/>
    <n v="10.199999999999999"/>
    <s v="5"/>
    <d v="2039-03-04T00:00:00"/>
    <s v="BKP - BANKING PRODUCT"/>
    <n v="0"/>
    <n v="2"/>
    <d v="2024-02-27T00:00:00"/>
    <s v="NOT PROVIDED"/>
    <s v="DHANANJAY DATAR AND ASSOCIATES"/>
    <s v="FLAT NO. 38, 10TH FLOOR, D WING, CORAL, ANMOL'S NAYANTARA GOLD, SURVEY NO. 905/1+2/1b, NEXT TO HOTEL SEVEN HEAVEN, CHETANA NAGAR, MUMBAI AGRA HIGHWAY, NASHIK, SHIWAR"/>
    <n v="0"/>
    <n v="0"/>
    <n v="1387"/>
    <n v="4850"/>
    <n v="1.5"/>
    <n v="58.5"/>
    <n v="6726950"/>
    <n v="5170000"/>
    <n v="6054255"/>
    <n v="5381560"/>
    <m/>
    <x v="75"/>
    <m/>
    <x v="0"/>
    <s v="NASHIK"/>
    <s v="MAHARASHTRA"/>
    <n v="422010"/>
    <n v="0"/>
    <s v="BUSINESS USE"/>
    <s v="RESIDENTIAL FLAT"/>
    <s v="RESIDENTIAL FLAT"/>
    <s v="ACH HSBC"/>
    <s v="NACH"/>
    <s v="PSL"/>
    <s v="UDYAM-MH-19-0206062"/>
    <s v="PSL : Small Enterprise"/>
    <s v="80056034426359"/>
    <n v="200299511340"/>
    <n v="200299511406"/>
    <n v="200299511469"/>
    <n v="0"/>
    <n v="0"/>
    <n v="0"/>
    <n v="0"/>
    <n v="0"/>
    <n v="0"/>
    <n v="400078257219"/>
    <n v="400078257261"/>
    <n v="400078257294"/>
    <n v="0"/>
    <n v="0"/>
    <n v="0"/>
    <n v="0"/>
    <n v="0"/>
    <n v="0"/>
    <n v="200079908703"/>
    <n v="200079908746"/>
    <n v="200079908779"/>
    <n v="0"/>
    <n v="0"/>
    <n v="0"/>
    <n v="0"/>
    <n v="0"/>
    <n v="0"/>
  </r>
  <r>
    <n v="194"/>
    <d v="2024-12-01T00:00:00"/>
    <x v="181"/>
    <x v="15"/>
    <m/>
    <m/>
    <m/>
    <m/>
    <m/>
    <n v="8700000"/>
    <m/>
    <m/>
    <m/>
    <m/>
    <m/>
    <m/>
    <m/>
    <m/>
    <m/>
    <m/>
    <m/>
    <m/>
    <m/>
    <m/>
    <m/>
    <m/>
    <m/>
    <m/>
    <m/>
    <m/>
    <m/>
    <m/>
    <m/>
    <m/>
    <m/>
    <m/>
    <m/>
    <m/>
    <m/>
    <m/>
    <m/>
    <m/>
    <m/>
    <m/>
    <m/>
    <m/>
    <m/>
    <m/>
    <m/>
    <m/>
    <m/>
    <m/>
    <m/>
    <m/>
    <m/>
    <m/>
    <m/>
    <m/>
    <m/>
    <m/>
    <m/>
    <m/>
    <m/>
    <m/>
    <m/>
    <m/>
    <m/>
    <m/>
    <n v="2"/>
    <d v="2024-02-27T00:00:00"/>
    <s v="NOT PROVIDED"/>
    <s v="DHANANJAY DATAR AND ASSOCIATES"/>
    <s v="FLAT NO. 57, 10TH FLOOR, E WING, DIAMOND, ANMOL'S NAYANTARA GOLD, SURVEY NO. 905/1+2/1b, NEXT TO HOTEL SEVEN HEAVEN, CHETANA NAGAR, MUMBAI AGRA HIGHWAY, NASHIK, SHIWAR"/>
    <n v="0"/>
    <n v="0"/>
    <n v="1034"/>
    <n v="4850"/>
    <n v="1.5"/>
    <n v="58.5"/>
    <n v="5014900"/>
    <m/>
    <n v="4513410"/>
    <n v="4011920"/>
    <m/>
    <x v="76"/>
    <m/>
    <x v="0"/>
    <m/>
    <m/>
    <m/>
    <m/>
    <m/>
    <m/>
    <m/>
    <m/>
    <m/>
    <m/>
    <m/>
    <m/>
    <m/>
    <m/>
    <m/>
    <m/>
    <m/>
    <m/>
    <m/>
    <m/>
    <m/>
    <m/>
    <m/>
    <m/>
    <m/>
    <m/>
    <m/>
    <m/>
    <m/>
    <m/>
    <m/>
    <m/>
    <m/>
    <m/>
    <m/>
    <m/>
    <m/>
    <m/>
    <m/>
    <m/>
  </r>
  <r>
    <n v="195"/>
    <d v="2024-12-01T00:00:00"/>
    <x v="181"/>
    <x v="15"/>
    <m/>
    <m/>
    <m/>
    <m/>
    <m/>
    <n v="8700000"/>
    <m/>
    <m/>
    <m/>
    <m/>
    <m/>
    <m/>
    <m/>
    <m/>
    <m/>
    <m/>
    <m/>
    <m/>
    <m/>
    <m/>
    <m/>
    <m/>
    <m/>
    <m/>
    <m/>
    <m/>
    <m/>
    <m/>
    <m/>
    <m/>
    <m/>
    <m/>
    <m/>
    <m/>
    <m/>
    <m/>
    <m/>
    <m/>
    <m/>
    <m/>
    <m/>
    <m/>
    <m/>
    <m/>
    <m/>
    <m/>
    <m/>
    <m/>
    <m/>
    <m/>
    <m/>
    <m/>
    <m/>
    <m/>
    <m/>
    <m/>
    <m/>
    <m/>
    <m/>
    <m/>
    <m/>
    <m/>
    <m/>
    <m/>
    <n v="2"/>
    <d v="2024-02-27T00:00:00"/>
    <s v="NOT PROVIDED"/>
    <s v="DHANANJAY DATAR AND ASSOCIATES"/>
    <s v="FLAT NO. 59, 10TH FLOOR, E WING, DIAMOND, ANMOL'S NAYANTARA GOLD, SURVEY NO. 905/1+2/1b, NEXT TO HOTEL SEVEN HEAVEN, CHETANA NAGAR, MUMBAI AGRA HIGHWAY, NASHIK, SHIWAR"/>
    <n v="0"/>
    <n v="0"/>
    <n v="1034"/>
    <n v="4850"/>
    <n v="1.5"/>
    <n v="58.5"/>
    <n v="5014900"/>
    <m/>
    <n v="4513410"/>
    <n v="4011920"/>
    <m/>
    <x v="76"/>
    <m/>
    <x v="0"/>
    <m/>
    <m/>
    <m/>
    <m/>
    <m/>
    <m/>
    <m/>
    <m/>
    <m/>
    <m/>
    <m/>
    <m/>
    <m/>
    <m/>
    <m/>
    <m/>
    <m/>
    <m/>
    <m/>
    <m/>
    <m/>
    <m/>
    <m/>
    <m/>
    <m/>
    <m/>
    <m/>
    <m/>
    <m/>
    <m/>
    <m/>
    <m/>
    <m/>
    <m/>
    <m/>
    <m/>
    <m/>
    <m/>
    <m/>
    <m/>
  </r>
  <r>
    <n v="196"/>
    <d v="2024-12-01T00:00:00"/>
    <x v="182"/>
    <x v="183"/>
    <s v="APPROVED"/>
    <s v="Cersai Charge Created - BT"/>
    <d v="2024-05-18T00:00:00"/>
    <n v="7.56666666666667"/>
    <s v="5"/>
    <n v="15000000"/>
    <s v="5-50"/>
    <s v="F_6929359"/>
    <n v="14670592"/>
    <s v="5L"/>
    <n v="760"/>
    <s v="MORTGAGE"/>
    <n v="10"/>
    <s v="CORPORATE"/>
    <n v="10.25"/>
    <s v="9.25"/>
    <n v="10.25"/>
    <n v="181"/>
    <s v="181"/>
    <s v="APTECH INDIA"/>
    <s v="SELFEMPLOYED"/>
    <s v="Yes"/>
    <s v="MOTOR VEHICLE AND BODY PRODUCT"/>
    <s v="FLOATING"/>
    <s v="N"/>
    <n v="854803646951"/>
    <s v="MAHARASHTRA"/>
    <s v="METRO"/>
    <n v="171"/>
    <s v="13-175"/>
    <n v="181"/>
    <s v="PROPRIETORSHIP"/>
    <n v="15000000"/>
    <s v="Proxy-Fully Construc"/>
    <s v="BKP"/>
    <n v="63.366002000000002"/>
    <s v="65"/>
    <n v="0"/>
    <n v="163493"/>
    <d v="2024-03-04T00:00:00"/>
    <n v="180"/>
    <s v="1729_MASS LAP_MH_BOM_ANDHERI"/>
    <s v="Current"/>
    <n v="0"/>
    <n v="0"/>
    <n v="0"/>
    <n v="0"/>
    <n v="0"/>
    <n v="0"/>
    <n v="0"/>
    <n v="0"/>
    <n v="0"/>
    <s v="-"/>
    <s v="-"/>
    <n v="0"/>
    <n v="10"/>
    <s v="5"/>
    <d v="2024-02-29T00:00:00"/>
    <d v="2024-02-29T00:00:00"/>
    <n v="10.199999999999999"/>
    <s v="5"/>
    <d v="2039-03-04T00:00:00"/>
    <s v="BKP - BANKING PRODUCT"/>
    <n v="1500000"/>
    <n v="2"/>
    <d v="2024-02-22T00:00:00"/>
    <s v="NA"/>
    <s v="LIBRA VALUERS"/>
    <s v="ROW HOUSE NO. 75, GROUND + 2ND FLOORS, PLOT NO. 75, RSC - 14, SURVEY NO. 263 (PT.) OF VILLAGE MALWANI, NEAR BELLACASA GROUND, INTERNAL ROAD, OFF RSC ROAD NUMBER 6, MALAD WEST, MUMBAI"/>
    <n v="0"/>
    <n v="0"/>
    <n v="1076"/>
    <n v="22000"/>
    <n v="8"/>
    <n v="52"/>
    <n v="23672000"/>
    <n v="24210000"/>
    <n v="21304800"/>
    <n v="18937600"/>
    <m/>
    <x v="77"/>
    <m/>
    <x v="0"/>
    <s v="MUMBAI"/>
    <s v="MAHARASHTRA"/>
    <n v="400095"/>
    <n v="0"/>
    <s v="ULAP - BALANCE TRANSFER FOR BUSINESS PURPOSE"/>
    <s v="COMMERCIAL SHOP"/>
    <s v="COMMERCIAL SHOP"/>
    <s v="ACH HSBC"/>
    <s v="NACH"/>
    <s v="PSL"/>
    <s v="UDYAM-MH-18-0053210"/>
    <s v="PSL : Micro Enterprise"/>
    <s v="80076676896817"/>
    <n v="200307213710"/>
    <n v="0"/>
    <n v="0"/>
    <n v="0"/>
    <n v="0"/>
    <n v="0"/>
    <n v="0"/>
    <n v="0"/>
    <n v="0"/>
    <n v="400080140957"/>
    <n v="0"/>
    <n v="0"/>
    <n v="0"/>
    <n v="0"/>
    <n v="0"/>
    <n v="0"/>
    <n v="0"/>
    <n v="0"/>
    <n v="200081867759"/>
    <n v="0"/>
    <n v="0"/>
    <n v="0"/>
    <n v="0"/>
    <n v="0"/>
    <n v="0"/>
    <n v="0"/>
    <n v="0"/>
  </r>
  <r>
    <n v="197"/>
    <d v="2024-12-01T00:00:00"/>
    <x v="183"/>
    <x v="184"/>
    <s v="APPROVED"/>
    <s v="Cersai Charge Created - BT"/>
    <d v="2024-05-08T00:00:00"/>
    <n v="7.9"/>
    <s v="5"/>
    <n v="10000000"/>
    <s v="5-50"/>
    <s v="F_7101895"/>
    <n v="9809935"/>
    <s v="5L"/>
    <n v="788"/>
    <s v="MORTGAGE"/>
    <n v="9"/>
    <s v="CORPORATE"/>
    <n v="10.5"/>
    <s v="9.25"/>
    <n v="10.5"/>
    <n v="181"/>
    <s v="181"/>
    <s v="ANANTHA RESTAURANT BAR LODGING AND BOARDING"/>
    <s v="SELFEMPLOYED"/>
    <s v="Yes"/>
    <s v="HOTEL"/>
    <s v="FLOATING"/>
    <s v="N"/>
    <n v="854803980747"/>
    <s v="MAHARASHTRA"/>
    <s v="METRO"/>
    <n v="172"/>
    <s v="13-175"/>
    <n v="181"/>
    <s v="PARTNERSHIP"/>
    <n v="10000000"/>
    <s v="Proxy-Fully Construc"/>
    <s v="BKP"/>
    <n v="27.6606044"/>
    <s v="65"/>
    <n v="0"/>
    <n v="110540"/>
    <d v="2024-04-04T00:00:00"/>
    <n v="180"/>
    <s v="1729_MASS LAP_MH_BOM_ANDHERI"/>
    <s v="Current"/>
    <n v="0"/>
    <n v="0"/>
    <n v="0"/>
    <n v="0"/>
    <n v="0"/>
    <n v="0"/>
    <n v="0"/>
    <n v="0"/>
    <n v="0"/>
    <s v="-"/>
    <s v="-"/>
    <n v="0"/>
    <n v="9"/>
    <s v="5"/>
    <d v="2024-03-31T00:00:00"/>
    <d v="2024-03-31T00:00:00"/>
    <n v="9.1666666666666696"/>
    <s v="5"/>
    <d v="2039-04-04T00:00:00"/>
    <s v="BKP - BANKING PRODUCT"/>
    <n v="1500000"/>
    <m/>
    <d v="2024-03-23T00:00:00"/>
    <s v="NA"/>
    <s v="LIBRA VALUERS"/>
    <s v="SHOP NO. 10, 1ST FLOOR, BUILDING NO. 1, RAJAS APARTMENTS, SURVEY NO. 111, HISSA NO. B OF VILLAGE SARAVALI, NEAR VARAD MULTISPECIALITY HOSPITAL BOISAR, PALGHAR ROAD, BOISAR WEST, PLAGHAR"/>
    <n v="0"/>
    <n v="0"/>
    <n v="2100"/>
    <n v="14000"/>
    <n v="30"/>
    <n v="30"/>
    <n v="29400000"/>
    <n v="6863500"/>
    <n v="26460000"/>
    <n v="23520000"/>
    <m/>
    <x v="78"/>
    <m/>
    <x v="0"/>
    <s v="PALGHAR"/>
    <s v="MAHARASHTRA"/>
    <n v="401501"/>
    <n v="0"/>
    <s v="BUSINESS USE"/>
    <s v="COMMERCIAL SHOP"/>
    <s v="COMMERCIAL SHOP"/>
    <s v="ACH HSBC"/>
    <s v="NACH"/>
    <s v="PSL"/>
    <s v="UDYAM-mh-17-0047226"/>
    <s v="PSL : Micro Enterprise"/>
    <s v="70096539478259"/>
    <n v="200306128044"/>
    <n v="200306128098"/>
    <n v="0"/>
    <n v="0"/>
    <n v="0"/>
    <n v="0"/>
    <n v="0"/>
    <n v="0"/>
    <n v="0"/>
    <n v="400079834662"/>
    <n v="400079834672"/>
    <n v="0"/>
    <n v="0"/>
    <n v="0"/>
    <n v="0"/>
    <n v="0"/>
    <n v="0"/>
    <n v="0"/>
    <n v="200081551236"/>
    <n v="200081551246"/>
    <n v="0"/>
    <n v="0"/>
    <n v="0"/>
    <n v="0"/>
    <n v="0"/>
    <n v="0"/>
    <n v="0"/>
  </r>
  <r>
    <n v="198"/>
    <d v="2024-12-01T00:00:00"/>
    <x v="183"/>
    <x v="15"/>
    <m/>
    <m/>
    <m/>
    <m/>
    <m/>
    <n v="10000000"/>
    <m/>
    <m/>
    <m/>
    <m/>
    <m/>
    <m/>
    <m/>
    <m/>
    <m/>
    <m/>
    <m/>
    <m/>
    <m/>
    <m/>
    <m/>
    <m/>
    <m/>
    <m/>
    <m/>
    <m/>
    <m/>
    <m/>
    <m/>
    <m/>
    <m/>
    <m/>
    <m/>
    <m/>
    <m/>
    <m/>
    <m/>
    <m/>
    <m/>
    <m/>
    <m/>
    <m/>
    <m/>
    <m/>
    <m/>
    <m/>
    <m/>
    <m/>
    <m/>
    <m/>
    <m/>
    <m/>
    <m/>
    <m/>
    <m/>
    <m/>
    <m/>
    <m/>
    <m/>
    <m/>
    <m/>
    <m/>
    <m/>
    <m/>
    <m/>
    <d v="2024-03-24T00:00:00"/>
    <s v="NA"/>
    <s v="LIBRA VALUERS"/>
    <s v="HOUSE NO. 1220, GUT NO. 30/3, PLOT NO. 8, VILLAGE - BOISAR, SHIGAON ROAD, NEAR SEVAPATI SADAN, BOISAR EAST, PLAGHAR"/>
    <n v="3391"/>
    <n v="1500"/>
    <n v="833"/>
    <n v="2000"/>
    <n v="0"/>
    <n v="60"/>
    <n v="6752500"/>
    <m/>
    <n v="6077250"/>
    <n v="5402000"/>
    <m/>
    <x v="79"/>
    <m/>
    <x v="0"/>
    <m/>
    <m/>
    <m/>
    <m/>
    <m/>
    <m/>
    <m/>
    <m/>
    <m/>
    <m/>
    <m/>
    <m/>
    <m/>
    <m/>
    <m/>
    <m/>
    <m/>
    <m/>
    <m/>
    <m/>
    <m/>
    <m/>
    <m/>
    <m/>
    <m/>
    <m/>
    <m/>
    <m/>
    <m/>
    <m/>
    <m/>
    <m/>
    <m/>
    <m/>
    <m/>
    <m/>
    <m/>
    <m/>
    <m/>
    <m/>
  </r>
  <r>
    <n v="199"/>
    <d v="2024-12-01T00:00:00"/>
    <x v="184"/>
    <x v="185"/>
    <s v="APPROVED"/>
    <s v="Cersai Charge Created - BT"/>
    <d v="2024-07-22T00:00:00"/>
    <n v="5.4"/>
    <s v="5"/>
    <n v="4046150"/>
    <s v="5-50"/>
    <s v="F_7365437"/>
    <n v="3982573"/>
    <s v="5L"/>
    <n v="734"/>
    <s v="MORTGAGE"/>
    <n v="6"/>
    <s v="CORPORATE"/>
    <n v="14"/>
    <s v="9.25"/>
    <n v="14"/>
    <n v="120"/>
    <s v="181"/>
    <s v="SAI CONSTRUCTIONS"/>
    <s v="SELFEMPLOYED"/>
    <s v="Yes"/>
    <s v="CONSTRUCTION"/>
    <s v="FLOATING"/>
    <s v="N"/>
    <n v="854804234711"/>
    <s v="ANDHRA PRADESH"/>
    <s v="TIER 4"/>
    <n v="116"/>
    <s v="13-175"/>
    <n v="122"/>
    <s v="PROPRIETORSHIP"/>
    <n v="4046150"/>
    <s v="Proxy-Fully Construc"/>
    <s v="BKP"/>
    <n v="58.690890600000003"/>
    <s v="65"/>
    <n v="0"/>
    <n v="62824"/>
    <d v="2024-07-04T00:00:00"/>
    <n v="120"/>
    <s v="2154_MICRO LAP_AP_RAJ_SEVIALANKARCMPLX"/>
    <s v="Current"/>
    <n v="0"/>
    <n v="0"/>
    <n v="0"/>
    <n v="0"/>
    <n v="0"/>
    <n v="0"/>
    <n v="0"/>
    <n v="0"/>
    <n v="0"/>
    <s v="-"/>
    <s v="-"/>
    <n v="0"/>
    <n v="6"/>
    <s v="5"/>
    <d v="2024-06-25T00:00:00"/>
    <d v="2024-07-18T00:00:00"/>
    <n v="5.5333333333333297"/>
    <s v="5"/>
    <d v="2034-08-04T00:00:00"/>
    <s v="BANKING PROGRAM (BKP)"/>
    <n v="0"/>
    <m/>
    <d v="2024-05-15T00:00:00"/>
    <s v="71_RJY_SMFL_MAY"/>
    <s v="H E M ASSOCIATION"/>
    <s v="BESIDE DOOR NO. 2 - 2-26/5, R. S. 835/5, NIDADAVOLU, NIDADAVOLI MUNICIPAL AREA, NIDADAVOLU MANDAL, WEST GODAVARI DISTRICT"/>
    <n v="61"/>
    <n v="90000"/>
    <n v="1080"/>
    <n v="1300"/>
    <n v="8"/>
    <n v="52"/>
    <n v="6894000"/>
    <n v="6894000"/>
    <n v="6204600"/>
    <n v="5515200"/>
    <s v="20000 / SQ. M."/>
    <x v="80"/>
    <m/>
    <x v="0"/>
    <s v="NIDADAVOLE"/>
    <s v="ANDHRA PRADESH"/>
    <n v="534301"/>
    <n v="0"/>
    <s v="ULAP - BALANCE TRANSFER FOR BUSINESS PURPOSE"/>
    <s v="RENTED COMMERCIAL PROPERTY- WITHIN CITY LIMIT"/>
    <s v="RENTED COMMERCIAL PROPERTY- WITHIN CITY LIMIT"/>
    <s v="HDFC ENACH"/>
    <s v="NACH"/>
    <s v="PSL"/>
    <s v="UDYAM-AP-03-0026655"/>
    <s v="PSL : Micro Enterprises"/>
    <s v="70084134497189"/>
    <n v="200314414251"/>
    <n v="0"/>
    <n v="0"/>
    <n v="0"/>
    <n v="0"/>
    <n v="0"/>
    <n v="0"/>
    <n v="0"/>
    <n v="0"/>
    <n v="400082096291"/>
    <n v="0"/>
    <n v="0"/>
    <n v="0"/>
    <n v="0"/>
    <n v="0"/>
    <n v="0"/>
    <n v="0"/>
    <n v="0"/>
    <n v="200083877074"/>
    <n v="0"/>
    <n v="0"/>
    <n v="0"/>
    <n v="0"/>
    <n v="0"/>
    <n v="0"/>
    <n v="0"/>
    <n v="0"/>
  </r>
  <r>
    <n v="200"/>
    <d v="2024-12-01T00:00:00"/>
    <x v="185"/>
    <x v="186"/>
    <s v="APPROVED"/>
    <s v="Cersai Charge created"/>
    <d v="2023-01-24T00:00:00"/>
    <n v="23.566666666666698"/>
    <s v="5"/>
    <n v="3049583"/>
    <s v="5-50"/>
    <s v="F_5692264"/>
    <n v="2935038"/>
    <s v="5L"/>
    <n v="742"/>
    <s v="MORTGAGE"/>
    <n v="23"/>
    <s v="INDIVIDUAL"/>
    <n v="14.65"/>
    <s v="9.25"/>
    <n v="14.25"/>
    <n v="181"/>
    <s v="181"/>
    <s v="MADALA DEVAKIRANI"/>
    <s v="SELFEMPLOYED"/>
    <s v="Yes"/>
    <s v="MILK AND DAIRY PRODUCTS"/>
    <s v="FLOATING"/>
    <s v="N"/>
    <n v="807184245"/>
    <s v="ANDHRA PRADESH"/>
    <s v="TIER 4"/>
    <n v="169"/>
    <s v="13-175"/>
    <n v="192"/>
    <s v="INDIVIDUAL"/>
    <n v="3049583"/>
    <s v="Proxy-Fully Construc"/>
    <s v="SAM"/>
    <n v="56.5533529"/>
    <s v="65"/>
    <n v="0"/>
    <n v="41127"/>
    <d v="2023-02-04T00:00:00"/>
    <n v="180"/>
    <s v="2151_MICRO LAP_AP_ELURU"/>
    <s v="Current"/>
    <n v="0"/>
    <n v="0"/>
    <n v="0"/>
    <n v="0"/>
    <n v="0"/>
    <n v="0"/>
    <n v="0"/>
    <n v="0"/>
    <n v="0"/>
    <s v="-"/>
    <s v="-"/>
    <n v="0"/>
    <n v="23"/>
    <s v="5"/>
    <d v="2023-01-24T00:00:00"/>
    <d v="2023-01-24T00:00:00"/>
    <n v="23.566666666666698"/>
    <s v="5"/>
    <d v="2039-01-04T00:00:00"/>
    <s v="SELF-ASSESSMENT METHOD"/>
    <n v="15000000"/>
    <m/>
    <d v="2023-01-13T00:00:00"/>
    <n v="5692264"/>
    <s v="M. SATYA KALA"/>
    <s v="SY. NO. 13/7, H. NO. 1-46, MAIN ROAD, BADARALA VILLAGE, LINGAPALEM MANDAL, ELURU, WEST GODAVARI DISTRICT"/>
    <n v="484"/>
    <n v="6500"/>
    <n v="1404"/>
    <n v="1800"/>
    <n v="3"/>
    <n v="57"/>
    <n v="5673200"/>
    <n v="5392400"/>
    <n v="5105880"/>
    <n v="4538560"/>
    <n v="4314000"/>
    <x v="25"/>
    <m/>
    <x v="0"/>
    <s v="WEST GODAVARI"/>
    <s v="ANDHRA PRADESH"/>
    <n v="534452"/>
    <n v="27"/>
    <s v="ULAP - BALANCE TRANSFER FOR BUSINESS PURPOSE"/>
    <s v="RESIDENTIAL row HOUSE"/>
    <s v="RESIDENTIAL ROW HOUSE"/>
    <s v="ACH HSBC"/>
    <s v="NACH"/>
    <s v="PSL"/>
    <s v="UDYAM-AP-19-0003510"/>
    <s v="PSL : Micro Enterprises"/>
    <s v="60073626283925"/>
    <n v="200258890533"/>
    <n v="0"/>
    <n v="0"/>
    <n v="0"/>
    <n v="0"/>
    <n v="0"/>
    <n v="0"/>
    <n v="0"/>
    <n v="0"/>
    <n v="400067865377"/>
    <n v="0"/>
    <n v="0"/>
    <n v="0"/>
    <n v="0"/>
    <n v="0"/>
    <n v="0"/>
    <n v="0"/>
    <n v="0"/>
    <n v="200068937196"/>
    <n v="0"/>
    <n v="0"/>
    <n v="0"/>
    <n v="0"/>
    <n v="0"/>
    <n v="0"/>
    <n v="0"/>
    <n v="0"/>
  </r>
  <r>
    <n v="201"/>
    <d v="2024-12-01T00:00:00"/>
    <x v="186"/>
    <x v="187"/>
    <s v="APPROVED"/>
    <s v="Cersai Charge Created - BT"/>
    <d v="2024-03-16T00:00:00"/>
    <n v="9.6666666666666696"/>
    <s v="5"/>
    <n v="5530308"/>
    <s v="5-50"/>
    <s v="F_6702183"/>
    <n v="5259722"/>
    <s v="5L"/>
    <n v="732"/>
    <s v="MORTGAGE"/>
    <n v="12"/>
    <s v="CORPORATE"/>
    <n v="12.5"/>
    <s v="9.25"/>
    <n v="12.5"/>
    <n v="121"/>
    <s v="181"/>
    <s v="MAHI TRADERS"/>
    <s v="SELFEMPLOYED"/>
    <s v="Yes"/>
    <s v="ELECTRICAL EQUIPMENT AND COMPONENTS"/>
    <s v="FLOATING"/>
    <s v="N"/>
    <n v="807134750"/>
    <s v="UTTAR PRADESH"/>
    <s v="METRO"/>
    <n v="109"/>
    <s v="13-175"/>
    <n v="121"/>
    <s v="PROPRIETORSHIP"/>
    <n v="5530308"/>
    <s v="Proxy-Fully Construc"/>
    <s v="BKP"/>
    <n v="55.274613600000002"/>
    <s v="65"/>
    <n v="0"/>
    <n v="80951"/>
    <d v="2024-01-04T00:00:00"/>
    <n v="120"/>
    <s v="2150_MICRO LAP_UP_NOIDA"/>
    <s v="Current"/>
    <n v="0"/>
    <n v="0"/>
    <n v="0"/>
    <n v="0"/>
    <n v="0"/>
    <n v="0"/>
    <n v="0"/>
    <n v="0"/>
    <n v="0"/>
    <s v="-"/>
    <s v="-"/>
    <n v="0"/>
    <n v="12"/>
    <s v="5"/>
    <d v="2023-12-28T00:00:00"/>
    <d v="2023-12-28T00:00:00"/>
    <n v="12.3"/>
    <s v="5"/>
    <d v="2034-01-04T00:00:00"/>
    <s v="BKP - BANKING PRODUCT"/>
    <n v="0"/>
    <n v="2"/>
    <d v="2023-10-30T00:00:00"/>
    <s v="SMFG INDIA//2023/10/4853"/>
    <s v="BLACK OLIVE VENTURES PVT. LTD."/>
    <s v="KHEWAT NO. 203, KHATONI NO. 248, MUSTATIL NO. 6, KILLA NO. 1(7 - 15), KHEWAT NO. 257/22 MIN, KHATONI NO. 326 MIN, MUSTATIL NO. 6, KILLA NO. 10 /2 (2-17) &amp; KHEWAT KHATA NO. 154/138, KHATONI NO. 182 MIN, MUSTATIL NO. 6, KILLA NO. 10/1(6-13), 9(8-0) &amp; 337/285, KHATONI NO. 417 MI, MUSTATIL NO. 3, KILLA NO. 21/1(0-15), 21/2(2-1), WAKA MAUJA BASELWA, TEHSIL &amp; DISTRICT FARIDABAD"/>
    <n v="67"/>
    <n v="31150"/>
    <n v="1154"/>
    <n v="1400"/>
    <n v="1"/>
    <n v="59"/>
    <n v="3702650"/>
    <n v="6302500"/>
    <n v="3332385"/>
    <n v="2962120"/>
    <m/>
    <x v="81"/>
    <m/>
    <x v="0"/>
    <s v="FARIDABAD"/>
    <s v="HARYANA"/>
    <n v="121101"/>
    <n v="0"/>
    <s v="BUSINESS USE"/>
    <s v="RESIDENTIAL BUNGLOW"/>
    <s v="RESIDENTIAL ROW HOUSE"/>
    <s v="ACH HSBC"/>
    <s v="NACH"/>
    <s v="PSL"/>
    <s v="UDYAM-HR-03-0032833"/>
    <s v="PSL: Micro Enterprises"/>
    <s v="70043285731158"/>
    <n v="200300689462"/>
    <n v="200300689589"/>
    <n v="0"/>
    <n v="0"/>
    <n v="0"/>
    <n v="0"/>
    <n v="0"/>
    <n v="0"/>
    <n v="0"/>
    <n v="400078559249"/>
    <n v="400078559273"/>
    <n v="0"/>
    <n v="0"/>
    <n v="0"/>
    <n v="0"/>
    <n v="0"/>
    <n v="0"/>
    <n v="0"/>
    <n v="200080220968"/>
    <n v="200080220992"/>
    <n v="0"/>
    <n v="0"/>
    <n v="0"/>
    <n v="0"/>
    <n v="0"/>
    <n v="0"/>
    <n v="0"/>
  </r>
  <r>
    <n v="202"/>
    <d v="2024-12-01T00:00:00"/>
    <x v="186"/>
    <x v="187"/>
    <s v="APPROVED"/>
    <s v="Cersai Charge Created - BT"/>
    <d v="2024-03-16T00:00:00"/>
    <n v="9.6666666666666696"/>
    <s v="5"/>
    <n v="5530308"/>
    <s v="5-50"/>
    <s v="F_6702183"/>
    <n v="5259722"/>
    <s v="5L"/>
    <n v="732"/>
    <s v="MORTGAGE"/>
    <n v="12"/>
    <s v="CORPORATE"/>
    <n v="12.5"/>
    <s v="9.25"/>
    <n v="12.5"/>
    <n v="121"/>
    <s v="181"/>
    <s v="MAHI TRADERS"/>
    <m/>
    <m/>
    <m/>
    <m/>
    <m/>
    <m/>
    <m/>
    <m/>
    <m/>
    <m/>
    <m/>
    <m/>
    <m/>
    <m/>
    <m/>
    <m/>
    <m/>
    <m/>
    <m/>
    <m/>
    <m/>
    <m/>
    <m/>
    <m/>
    <m/>
    <m/>
    <m/>
    <m/>
    <m/>
    <m/>
    <m/>
    <m/>
    <m/>
    <m/>
    <m/>
    <m/>
    <m/>
    <m/>
    <m/>
    <m/>
    <m/>
    <m/>
    <m/>
    <m/>
    <n v="2"/>
    <d v="2023-10-30T00:00:00"/>
    <s v="SMFG INDIA//2023/10/4871"/>
    <s v="BLACK OLIVE VENTURES PVT. LTD."/>
    <s v="KHASRA NO. 2//25, 26 &amp; 3//21/2,22, 27/1, 28, 6//1, 2,3,7,8,9,10,17/1, VILLAGE BASELWA, TEHSIL &amp; DISTRICT FARIDABAD"/>
    <n v="250"/>
    <n v="20400"/>
    <n v="1850"/>
    <n v="650"/>
    <n v="10"/>
    <n v="40"/>
    <n v="6302500"/>
    <m/>
    <n v="5672250"/>
    <n v="5042000"/>
    <m/>
    <x v="81"/>
    <m/>
    <x v="0"/>
    <m/>
    <m/>
    <m/>
    <m/>
    <m/>
    <m/>
    <m/>
    <m/>
    <m/>
    <m/>
    <m/>
    <m/>
    <m/>
    <m/>
    <m/>
    <m/>
    <m/>
    <m/>
    <m/>
    <m/>
    <m/>
    <m/>
    <m/>
    <m/>
    <m/>
    <m/>
    <m/>
    <m/>
    <m/>
    <m/>
    <m/>
    <m/>
    <m/>
    <m/>
    <m/>
    <m/>
    <m/>
    <m/>
    <m/>
    <m/>
  </r>
  <r>
    <n v="203"/>
    <d v="2024-12-01T00:00:00"/>
    <x v="187"/>
    <x v="188"/>
    <s v="APPROVED"/>
    <s v="Cersai Charge Created - NON BT"/>
    <d v="2024-07-07T00:00:00"/>
    <n v="5.9"/>
    <s v="5"/>
    <n v="2541359"/>
    <s v="5-50"/>
    <s v="F_7388673"/>
    <n v="2519882"/>
    <s v="5L"/>
    <n v="792"/>
    <s v="MORTGAGE"/>
    <n v="6"/>
    <s v="CORPORATE"/>
    <n v="14"/>
    <s v="9.25"/>
    <n v="14"/>
    <n v="181"/>
    <s v="181"/>
    <s v="KAVYA ENTERPRISES"/>
    <s v="SELFEMPLOYED"/>
    <s v="Yes"/>
    <s v="CONSTRUCTION"/>
    <s v="FLOATING"/>
    <s v="N"/>
    <n v="854804347151"/>
    <s v="UTTAR PRADESH"/>
    <s v="METRO"/>
    <n v="175"/>
    <s v="13-175"/>
    <n v="181"/>
    <s v="PROPRIETORSHIP"/>
    <n v="2541359"/>
    <s v="Proxy-Fully Construc"/>
    <s v="SAM"/>
    <n v="23.5485452"/>
    <s v="65"/>
    <n v="0"/>
    <n v="33845"/>
    <d v="2024-07-04T00:00:00"/>
    <n v="180"/>
    <s v="2150_MICRO LAP_UP_NOIDA"/>
    <s v="Current"/>
    <n v="0"/>
    <n v="0"/>
    <n v="0"/>
    <n v="0"/>
    <n v="0"/>
    <n v="0"/>
    <n v="0"/>
    <n v="0"/>
    <n v="0"/>
    <s v="-"/>
    <s v="-"/>
    <n v="0"/>
    <n v="6"/>
    <s v="5"/>
    <d v="2024-06-30T00:00:00"/>
    <d v="2024-06-30T00:00:00"/>
    <n v="6.1333333333333302"/>
    <s v="5"/>
    <d v="2039-07-04T00:00:00"/>
    <s v="SELF-ASSESSMENT METHOD"/>
    <n v="0"/>
    <m/>
    <d v="2024-05-23T00:00:00"/>
    <s v="SMFG INDIA/2024/05/7028"/>
    <s v="BLACK OLIVE VENTURES PVT. LTD."/>
    <s v="PROPERTY NO.118, BLOCK - B, POCKET - 10, SECTOR - 23, DWARKA, NEW DELHI"/>
    <n v="0"/>
    <n v="0"/>
    <n v="568"/>
    <n v="19000"/>
    <n v="5"/>
    <n v="55"/>
    <n v="10792000"/>
    <n v="10792000"/>
    <n v="9712800"/>
    <n v="8633600"/>
    <m/>
    <x v="82"/>
    <m/>
    <x v="0"/>
    <s v="DELHI"/>
    <s v="DELHI"/>
    <n v="110077"/>
    <n v="0"/>
    <s v="ULAP - GENERAL BUSINESS PURPOSE"/>
    <s v="RESIDENTIAL row HOUSE"/>
    <s v="RESIDENTIAL ROW HOUSE"/>
    <s v="HDFC ENACH"/>
    <s v="NACH"/>
    <s v="PSL"/>
    <s v="UDYAM-DL-10-0037324"/>
    <s v="PSL : Micro Enterprises"/>
    <s v="70018124759834"/>
    <n v="200312876988"/>
    <n v="0"/>
    <n v="0"/>
    <n v="0"/>
    <n v="0"/>
    <n v="0"/>
    <n v="0"/>
    <n v="0"/>
    <n v="0"/>
    <n v="400081692991"/>
    <n v="0"/>
    <n v="0"/>
    <n v="0"/>
    <n v="0"/>
    <n v="0"/>
    <n v="0"/>
    <n v="0"/>
    <n v="0"/>
    <n v="200083463158"/>
    <n v="0"/>
    <n v="0"/>
    <n v="0"/>
    <n v="0"/>
    <n v="0"/>
    <n v="0"/>
    <n v="0"/>
    <n v="0"/>
  </r>
  <r>
    <n v="204"/>
    <d v="2024-12-01T00:00:00"/>
    <x v="188"/>
    <x v="189"/>
    <s v="APPROVED"/>
    <s v="Cersai Charge Created - NON BT"/>
    <d v="2024-07-08T00:00:00"/>
    <n v="5.8666666666666698"/>
    <s v="5"/>
    <n v="3545595"/>
    <s v="5-50"/>
    <s v="F_7427514"/>
    <n v="3513406"/>
    <s v="5L"/>
    <n v="748"/>
    <s v="MORTGAGE"/>
    <n v="6"/>
    <s v="INDIVIDUAL"/>
    <n v="13.25"/>
    <s v="9.25"/>
    <n v="13.25"/>
    <n v="181"/>
    <s v="181"/>
    <s v="RAMVEER RAJPUT"/>
    <s v="SELFEMPLOYED"/>
    <s v="Yes"/>
    <s v="FMCG"/>
    <s v="FLOATING"/>
    <s v="N"/>
    <n v="807409303"/>
    <s v="UTTAR PRADESH"/>
    <s v="METRO"/>
    <n v="175"/>
    <s v="13-175"/>
    <n v="181"/>
    <s v="INDIVIDUAL"/>
    <n v="3545595"/>
    <s v="Proxy-Fully Construc"/>
    <s v="SAM"/>
    <n v="38.724279199999998"/>
    <s v="65"/>
    <n v="0"/>
    <n v="45446"/>
    <d v="2024-07-04T00:00:00"/>
    <n v="180"/>
    <s v="2150_MICRO LAP_UP_NOIDA"/>
    <s v="Current"/>
    <n v="0"/>
    <n v="0"/>
    <n v="0"/>
    <n v="0"/>
    <n v="0"/>
    <n v="0"/>
    <n v="0"/>
    <n v="0"/>
    <n v="0"/>
    <s v="-"/>
    <s v="-"/>
    <n v="0"/>
    <n v="6"/>
    <s v="5"/>
    <d v="2024-06-30T00:00:00"/>
    <d v="2024-06-30T00:00:00"/>
    <n v="6.1333333333333302"/>
    <s v="5"/>
    <d v="2039-07-04T00:00:00"/>
    <s v="SELF-ASSESSMENT METHOD"/>
    <n v="1390008"/>
    <m/>
    <d v="2024-06-28T00:00:00"/>
    <s v="SMFG INDIA/2024/06/2067"/>
    <s v="BLACK OLIVE VENTURES PVT. LTD."/>
    <s v="KHASRA NO. 11, COLONY NAIPURA, HADBAST VILLAGE GHAROTI KHURD, PARGANA AND TEHSIL LONI, DISTRICT GHAZIABAD"/>
    <n v="125"/>
    <n v="65000"/>
    <n v="1031"/>
    <n v="1000"/>
    <s v="RERA SIDE - 8 YEARS &amp; FRONT SIDE - 17 YEARS"/>
    <s v="RERA SIDE - 52 YEARS &amp; FRONT SIDE - 43 YEARS"/>
    <n v="9156000"/>
    <n v="9156000"/>
    <n v="8240400"/>
    <n v="7324800"/>
    <m/>
    <x v="20"/>
    <m/>
    <x v="0"/>
    <s v="GHAZIABAD"/>
    <s v="UTTAR PRADESH"/>
    <n v="201011"/>
    <n v="0"/>
    <s v="ULAP - DEBT CONSOLIDATION FOR BUSINESS PURPOSE"/>
    <s v="RESIDENTIAL row HOUSE"/>
    <s v="MIXED USE- SELF OCCUPIED PROPERTY"/>
    <s v="HDFC ENACH"/>
    <s v="NACH"/>
    <s v="PSL"/>
    <s v="UDYAM-UP-29-0064499"/>
    <s v="PSL : Micro Enterprises"/>
    <s v="10021056762139"/>
    <n v="200312995211"/>
    <n v="0"/>
    <n v="0"/>
    <n v="0"/>
    <n v="0"/>
    <n v="0"/>
    <n v="0"/>
    <n v="0"/>
    <n v="0"/>
    <n v="400081730465"/>
    <n v="0"/>
    <n v="0"/>
    <n v="0"/>
    <n v="0"/>
    <n v="0"/>
    <n v="0"/>
    <n v="0"/>
    <n v="0"/>
    <n v="200083501415"/>
    <n v="0"/>
    <n v="0"/>
    <n v="0"/>
    <n v="0"/>
    <n v="0"/>
    <n v="0"/>
    <n v="0"/>
    <n v="0"/>
  </r>
  <r>
    <n v="205"/>
    <d v="2024-12-01T00:00:00"/>
    <x v="189"/>
    <x v="190"/>
    <s v="APPROVED"/>
    <s v="Cersai Charge Created - BT"/>
    <d v="2024-06-13T00:00:00"/>
    <n v="6.7"/>
    <s v="5"/>
    <n v="5100052"/>
    <s v="5-50"/>
    <s v="F_7322795"/>
    <n v="5037243"/>
    <s v="5L"/>
    <n v="786"/>
    <s v="MORTGAGE"/>
    <n v="7"/>
    <s v="INDIVIDUAL"/>
    <n v="12"/>
    <s v="9.25"/>
    <n v="12"/>
    <n v="181"/>
    <s v="181"/>
    <s v="VINOD KUMAR"/>
    <s v="SELFEMPLOYED"/>
    <s v="Yes"/>
    <s v="FOOD PRODUCTS"/>
    <s v="FLOATING"/>
    <s v="N"/>
    <n v="808538651"/>
    <s v="UTTAR PRADESH"/>
    <s v="METRO"/>
    <n v="174"/>
    <s v="13-175"/>
    <n v="181"/>
    <s v="INDIVIDUAL"/>
    <n v="5100052"/>
    <s v="Proxy-Fully Construc"/>
    <s v="BKP"/>
    <n v="60.700452300000002"/>
    <s v="65"/>
    <n v="0"/>
    <n v="61210"/>
    <d v="2024-06-04T00:00:00"/>
    <n v="180"/>
    <s v="2150_MICRO LAP_UP_NOIDA"/>
    <s v="Current"/>
    <n v="0"/>
    <n v="0"/>
    <n v="0"/>
    <n v="0"/>
    <n v="0"/>
    <n v="0"/>
    <n v="0"/>
    <n v="0"/>
    <n v="0"/>
    <s v="-"/>
    <s v="-"/>
    <n v="0"/>
    <n v="7"/>
    <s v="5"/>
    <d v="2024-05-31T00:00:00"/>
    <d v="2024-05-31T00:00:00"/>
    <n v="7.1333333333333302"/>
    <s v="5"/>
    <d v="2039-06-04T00:00:00"/>
    <s v="BKP - BANKING PRODUCT"/>
    <n v="2400000"/>
    <m/>
    <d v="2024-05-20T00:00:00"/>
    <s v="EEPAC/SMFG/MAY/24/92/UC/MB"/>
    <s v="EEPAC (INDIA) PVT. LTD."/>
    <s v="KHASRA NO. 835 M, VILLAGE BARAULA, PARGANA &amp; TEHSIL DADRI, DISTRICT GAUTAM BUDH NAGAR"/>
    <n v="100"/>
    <n v="50000"/>
    <n v="2430"/>
    <n v="1400"/>
    <n v="2"/>
    <n v="58"/>
    <n v="8402000"/>
    <n v="8402000"/>
    <n v="7561800"/>
    <n v="6721600"/>
    <m/>
    <x v="20"/>
    <m/>
    <x v="0"/>
    <s v="NOIDA"/>
    <s v="UTTAR PRADESH"/>
    <n v="201301"/>
    <n v="27"/>
    <s v="ULAP - DEBT CONSOLIDATION FOR BUSINESS PURPOSE"/>
    <s v="RESIDENTIAL row HOUSE"/>
    <s v="RESIDENTIAL ROW HOUSE"/>
    <s v="HDFC ENACH"/>
    <s v="NACH"/>
    <s v="PSL"/>
    <s v="UDYAM-UP-28-0024453"/>
    <s v="PSL : Micro Enterprises"/>
    <s v="10031018317556"/>
    <n v="200310091912"/>
    <n v="0"/>
    <n v="0"/>
    <n v="0"/>
    <n v="0"/>
    <n v="0"/>
    <n v="0"/>
    <n v="0"/>
    <n v="0"/>
    <n v="400081006596"/>
    <n v="0"/>
    <n v="0"/>
    <n v="0"/>
    <n v="0"/>
    <n v="0"/>
    <n v="0"/>
    <n v="0"/>
    <n v="0"/>
    <n v="200082755213"/>
    <n v="0"/>
    <n v="0"/>
    <n v="0"/>
    <n v="0"/>
    <n v="0"/>
    <n v="0"/>
    <n v="0"/>
    <n v="0"/>
  </r>
  <r>
    <n v="206"/>
    <d v="2024-12-01T00:00:00"/>
    <x v="190"/>
    <x v="191"/>
    <s v="APPROVED"/>
    <s v="Cersai Charge Created - NON BT"/>
    <d v="2024-06-05T00:00:00"/>
    <n v="6.9666666666666703"/>
    <s v="5"/>
    <n v="2529400"/>
    <s v="5-50"/>
    <s v="F_7278720"/>
    <n v="2503600"/>
    <s v="5L"/>
    <n v="676"/>
    <s v="MORTGAGE"/>
    <n v="7"/>
    <s v="INDIVIDUAL"/>
    <n v="14"/>
    <s v="9.25"/>
    <n v="14"/>
    <n v="181"/>
    <s v="181"/>
    <s v="PRINCE BHATI"/>
    <s v="SELFEMPLOYED"/>
    <s v="Yes"/>
    <s v="FOOD PRODUCTS"/>
    <s v="FLOATING"/>
    <s v="N"/>
    <n v="854804334597"/>
    <s v="UTTAR PRADESH"/>
    <s v="METRO"/>
    <n v="174"/>
    <s v="13-175"/>
    <n v="181"/>
    <s v="INDIVIDUAL"/>
    <n v="2529400"/>
    <s v="Proxy-Fully Construc"/>
    <s v="SAM"/>
    <n v="22.407866800000001"/>
    <s v="65"/>
    <n v="0"/>
    <n v="33686"/>
    <d v="2024-06-04T00:00:00"/>
    <n v="180"/>
    <s v="2150_MICRO LAP_UP_NOIDA"/>
    <s v="Current"/>
    <n v="0"/>
    <n v="0"/>
    <n v="0"/>
    <n v="0"/>
    <n v="0"/>
    <n v="0"/>
    <n v="0"/>
    <n v="0"/>
    <n v="0"/>
    <s v="-"/>
    <s v="-"/>
    <n v="0"/>
    <n v="7"/>
    <s v="5"/>
    <d v="2024-05-30T00:00:00"/>
    <d v="2024-05-30T00:00:00"/>
    <n v="7.1666666666666696"/>
    <s v="5"/>
    <d v="2039-06-04T00:00:00"/>
    <s v="SELF-ASSESSMENT METHOD"/>
    <n v="1458000"/>
    <m/>
    <d v="2024-05-22T00:00:00"/>
    <n v="7278720"/>
    <s v="Formulaic Engineers PVt. Ltd."/>
    <s v="KHET NO. 291 MIN, VILLAGE GULISTANPUR, PARGANA DADRI, TEHSIL &amp; DISTRICT GAUTAM BUDH NAGAR, GREATER NOIDA"/>
    <n v="200"/>
    <n v="37000"/>
    <n v="3240"/>
    <n v="1200"/>
    <n v="5"/>
    <n v="55"/>
    <n v="11288000"/>
    <n v="11288000"/>
    <n v="10159200"/>
    <n v="9030400"/>
    <m/>
    <x v="20"/>
    <m/>
    <x v="0"/>
    <s v="GHAZIABAD"/>
    <s v="UTTAR PRADESH"/>
    <n v="201306"/>
    <n v="0"/>
    <s v="ULAP - GENERAL BUSINESS PURPOSE"/>
    <s v="RESIDENTIAL row HOUSE"/>
    <s v="RESIDENTIAL ROW HOUSE"/>
    <s v="HDFC ENACH"/>
    <s v="NACH"/>
    <s v="PSL"/>
    <s v="UDYAM-UP-28-0041754"/>
    <s v="PSL : Micro Enterprises"/>
    <s v="20074883350754"/>
    <n v="200309424506"/>
    <n v="0"/>
    <n v="0"/>
    <n v="0"/>
    <n v="0"/>
    <n v="0"/>
    <n v="0"/>
    <n v="0"/>
    <n v="0"/>
    <n v="400080828490"/>
    <n v="0"/>
    <n v="0"/>
    <n v="0"/>
    <n v="0"/>
    <n v="0"/>
    <n v="0"/>
    <n v="0"/>
    <n v="0"/>
    <n v="200082572001"/>
    <n v="0"/>
    <n v="0"/>
    <n v="0"/>
    <n v="0"/>
    <n v="0"/>
    <n v="0"/>
    <n v="0"/>
    <n v="0"/>
  </r>
  <r>
    <n v="207"/>
    <d v="2024-12-01T00:00:00"/>
    <x v="191"/>
    <x v="192"/>
    <s v="APPROVED"/>
    <s v="Cersai Charge Created - BT"/>
    <d v="2024-06-12T00:00:00"/>
    <n v="6.7333333333333298"/>
    <s v="5"/>
    <n v="5067366"/>
    <s v="5-50"/>
    <s v="F_7231282"/>
    <n v="5007803"/>
    <s v="5L"/>
    <n v="718"/>
    <s v="MORTGAGE"/>
    <n v="7"/>
    <s v="INDIVIDUAL"/>
    <n v="12.5"/>
    <s v="9.25"/>
    <n v="12.5"/>
    <n v="181"/>
    <s v="181"/>
    <s v="RAKESH KUMAR"/>
    <s v="SELFEMPLOYED"/>
    <s v="Yes"/>
    <s v="ENTERTAINMENT AND LEISURE"/>
    <s v="FLOATING"/>
    <s v="N"/>
    <n v="854804245608"/>
    <s v="UTTAR PRADESH"/>
    <s v="METRO"/>
    <n v="174"/>
    <s v="13-175"/>
    <n v="181"/>
    <s v="INDIVIDUAL"/>
    <n v="5067366"/>
    <s v="Proxy-Fully Construc"/>
    <s v="BKP"/>
    <n v="33.378339599999997"/>
    <s v="65"/>
    <n v="0"/>
    <n v="62457"/>
    <d v="2024-06-04T00:00:00"/>
    <n v="180"/>
    <s v="2150_MICRO LAP_UP_NOIDA"/>
    <s v="Current"/>
    <n v="0"/>
    <n v="0"/>
    <n v="0"/>
    <n v="0"/>
    <n v="0"/>
    <n v="0"/>
    <n v="0"/>
    <n v="0"/>
    <n v="0"/>
    <s v="-"/>
    <s v="-"/>
    <n v="0"/>
    <n v="7"/>
    <s v="5"/>
    <d v="2024-05-30T00:00:00"/>
    <d v="2024-05-30T00:00:00"/>
    <n v="7.1666666666666696"/>
    <s v="5"/>
    <d v="2039-06-04T00:00:00"/>
    <s v="BKP - BANKING PRODUCT"/>
    <n v="3000000"/>
    <m/>
    <d v="2024-05-11T00:00:00"/>
    <s v="EEPAC/FULLERTON/APRIL/24/32/UC/MB"/>
    <s v="EEPAC (INDIA) PVT. LTD."/>
    <s v="PLOT NO. 194, IN BLOCK - SK SECTOR - 116, NOIDA DISTRICT GAUTAM BUDH NAGAR"/>
    <n v="69.2"/>
    <n v="200000"/>
    <n v="1118"/>
    <n v="1200"/>
    <n v="10"/>
    <n v="50"/>
    <n v="15181600"/>
    <n v="15181600"/>
    <n v="13663440"/>
    <n v="12145280"/>
    <m/>
    <x v="83"/>
    <m/>
    <x v="0"/>
    <s v="NOIDA"/>
    <s v="UTTAR PRADESH"/>
    <n v="201301"/>
    <n v="0"/>
    <s v="ULAP - DEBT CONSOLIDATION FOR BUSINESS PURPOSE"/>
    <s v="RESIDENTIAL row HOUSE"/>
    <s v="RESIDENTIAL ROW HOUSE"/>
    <s v="HDFC ENACH"/>
    <s v="NACH"/>
    <s v="PSL"/>
    <s v="UDYAM-UP-28-0053223"/>
    <s v="PSL : Micro Enterprises"/>
    <s v="30096323160683"/>
    <n v="200310069380"/>
    <n v="0"/>
    <n v="0"/>
    <n v="0"/>
    <n v="0"/>
    <n v="0"/>
    <n v="0"/>
    <n v="0"/>
    <n v="0"/>
    <n v="400080995753"/>
    <n v="0"/>
    <n v="0"/>
    <n v="0"/>
    <n v="0"/>
    <n v="0"/>
    <n v="0"/>
    <n v="0"/>
    <n v="0"/>
    <n v="200082744330"/>
    <n v="0"/>
    <n v="0"/>
    <n v="0"/>
    <n v="0"/>
    <n v="0"/>
    <n v="0"/>
    <n v="0"/>
    <n v="0"/>
  </r>
  <r>
    <n v="208"/>
    <d v="2024-12-01T00:00:00"/>
    <x v="192"/>
    <x v="193"/>
    <s v="APPROVED"/>
    <s v="Cersai Charge Created - NON BT"/>
    <d v="2024-05-21T00:00:00"/>
    <n v="7.4666666666666703"/>
    <s v="5"/>
    <n v="3257327"/>
    <s v="5-50"/>
    <s v="F_7220361"/>
    <n v="3224104"/>
    <s v="5L"/>
    <n v="702"/>
    <s v="MORTGAGE"/>
    <n v="7"/>
    <s v="INDIVIDUAL"/>
    <n v="14"/>
    <s v="9.25"/>
    <n v="14"/>
    <n v="181"/>
    <s v="181"/>
    <s v="RAFAKAT ALI"/>
    <s v="SELFEMPLOYED"/>
    <s v="Yes"/>
    <s v="WHEAT MILLING"/>
    <s v="FLOATING"/>
    <s v="N"/>
    <n v="854804221292"/>
    <s v="UTTAR PRADESH"/>
    <s v="METRO"/>
    <n v="174"/>
    <s v="13-175"/>
    <n v="181"/>
    <s v="INDIVIDUAL"/>
    <n v="3257327"/>
    <s v="Proxy-Fully Construc"/>
    <s v="SAM"/>
    <n v="52.920609200000001"/>
    <s v="65"/>
    <n v="0"/>
    <n v="43380"/>
    <d v="2024-06-04T00:00:00"/>
    <n v="180"/>
    <s v="2150_MICRO LAP_UP_NOIDA"/>
    <s v="Current"/>
    <n v="0"/>
    <n v="0"/>
    <n v="0"/>
    <n v="0"/>
    <n v="0"/>
    <n v="0"/>
    <n v="0"/>
    <n v="0"/>
    <n v="0"/>
    <s v="-"/>
    <s v="-"/>
    <n v="0"/>
    <n v="7"/>
    <s v="5"/>
    <d v="2024-05-17T00:00:00"/>
    <d v="2024-05-17T00:00:00"/>
    <n v="7.6"/>
    <s v="5"/>
    <d v="2039-06-04T00:00:00"/>
    <s v="SELF-ASSESSMENT METHOD"/>
    <n v="1800000"/>
    <m/>
    <d v="2024-05-08T00:00:00"/>
    <n v="7220361"/>
    <s v="Formulaic Engineers PVt. Ltd."/>
    <s v="KHET NO. 209, VILLAGE NAGLA GOVINDPURI, PARGANA &amp; TEHSIL SIKANDRABAD, DISTRICT BULANDSHAHR"/>
    <n v="483"/>
    <n v="11000"/>
    <n v="2276"/>
    <n v="370"/>
    <n v="5"/>
    <n v="45"/>
    <n v="6155120"/>
    <n v="6155120"/>
    <n v="5539608"/>
    <n v="4924096"/>
    <m/>
    <x v="20"/>
    <m/>
    <x v="0"/>
    <s v="BULANDSHAHR"/>
    <s v="UTTAR PRADESH"/>
    <n v="203205"/>
    <n v="0"/>
    <s v="ULAP - GENERAL BUSINESS PURPOSE"/>
    <s v="RESIDENTIAL row HOUSE"/>
    <s v="MIXED USE- SELF OCCUPIED PROPERTY"/>
    <s v="HDFC ENACH"/>
    <s v="NACH"/>
    <s v="PSL"/>
    <s v="UDYAM-up-18-0014709"/>
    <s v="PSL : Micro Enterprises"/>
    <s v="50081313326387"/>
    <n v="200307576805"/>
    <n v="0"/>
    <n v="0"/>
    <n v="0"/>
    <n v="0"/>
    <n v="0"/>
    <n v="0"/>
    <n v="0"/>
    <n v="0"/>
    <n v="400080279087"/>
    <n v="0"/>
    <n v="0"/>
    <n v="0"/>
    <n v="0"/>
    <n v="0"/>
    <n v="0"/>
    <n v="0"/>
    <n v="0"/>
    <n v="200082009125"/>
    <n v="0"/>
    <n v="0"/>
    <n v="0"/>
    <n v="0"/>
    <n v="0"/>
    <n v="0"/>
    <n v="0"/>
    <n v="0"/>
  </r>
  <r>
    <n v="209"/>
    <d v="2024-12-01T00:00:00"/>
    <x v="193"/>
    <x v="194"/>
    <s v="APPROVED"/>
    <s v="Cersai Charge Created - BT"/>
    <d v="2024-07-05T00:00:00"/>
    <n v="5.9666666666666703"/>
    <s v="5"/>
    <n v="2544740"/>
    <s v="5-50"/>
    <s v="F_7099556"/>
    <n v="2504434"/>
    <s v="5L"/>
    <n v="697"/>
    <s v="MORTGAGE"/>
    <n v="9"/>
    <s v="INDIVIDUAL"/>
    <n v="12.5"/>
    <s v="9.25"/>
    <n v="12.5"/>
    <n v="181"/>
    <s v="181"/>
    <s v="RAM VILASH"/>
    <s v="SELFEMPLOYED"/>
    <s v="Yes"/>
    <s v="TEXTILE READY MADE GARMENTS"/>
    <s v="FLOATING"/>
    <s v="N"/>
    <n v="854803438472"/>
    <s v="UTTAR PRADESH"/>
    <s v="METRO"/>
    <n v="172"/>
    <s v="13-175"/>
    <n v="181"/>
    <s v="INDIVIDUAL"/>
    <n v="2544740"/>
    <s v="Proxy-Fully Construc"/>
    <s v="SAM"/>
    <n v="53.517139899999997"/>
    <s v="65"/>
    <n v="0"/>
    <n v="31365"/>
    <d v="2024-04-04T00:00:00"/>
    <n v="180"/>
    <s v="2150_MICRO LAP_UP_NOIDA"/>
    <s v="Current"/>
    <n v="0"/>
    <n v="0"/>
    <n v="0"/>
    <n v="0"/>
    <n v="0"/>
    <n v="0"/>
    <n v="0"/>
    <n v="0"/>
    <n v="0"/>
    <s v="-"/>
    <s v="-"/>
    <n v="0"/>
    <n v="9"/>
    <s v="5"/>
    <d v="2024-03-31T00:00:00"/>
    <d v="2024-03-31T00:00:00"/>
    <n v="9.1666666666666696"/>
    <s v="5"/>
    <d v="2039-04-04T00:00:00"/>
    <s v="SELF-ASSESSMENT METHOD"/>
    <n v="1165992"/>
    <m/>
    <d v="2024-03-20T00:00:00"/>
    <s v="EEPAC/SMFG/MARCH/24/64/UC"/>
    <s v="EEPAC (INDIA) PVT. LTD."/>
    <s v="KHASRA NO. 149, WAKE VILALGE SADARPUR PARGANA &amp; TEHSIL DADRI, DISTRICT GAUTAM BUDDHA NAGAR"/>
    <n v="50"/>
    <n v="60000"/>
    <n v="1350"/>
    <n v="1300"/>
    <n v="16"/>
    <n v="46"/>
    <n v="4755000"/>
    <n v="4755000"/>
    <n v="4279500"/>
    <n v="3804000"/>
    <m/>
    <x v="20"/>
    <m/>
    <x v="0"/>
    <s v="NOIDA"/>
    <s v="UTTAR PRADESH"/>
    <n v="201301"/>
    <n v="0"/>
    <s v="BUSINESS USE"/>
    <s v="RESIDENTIAL row HOUSE"/>
    <s v="RESIDENTIAL ROW HOUSE"/>
    <s v="ACH HSBC"/>
    <s v="NACH"/>
    <s v="PSL"/>
    <s v="UDYAM-UP-28-0024822"/>
    <s v="PSL : Micro Enterprise"/>
    <s v="10083552096479"/>
    <n v="200312680186"/>
    <n v="0"/>
    <n v="0"/>
    <n v="0"/>
    <n v="0"/>
    <n v="0"/>
    <n v="0"/>
    <n v="0"/>
    <n v="0"/>
    <n v="400081604923"/>
    <n v="0"/>
    <n v="0"/>
    <n v="0"/>
    <n v="0"/>
    <n v="0"/>
    <n v="0"/>
    <n v="0"/>
    <n v="0"/>
    <n v="200083373633"/>
    <n v="0"/>
    <n v="0"/>
    <n v="0"/>
    <n v="0"/>
    <n v="0"/>
    <n v="0"/>
    <n v="0"/>
    <n v="0"/>
  </r>
  <r>
    <n v="210"/>
    <d v="2024-12-01T00:00:00"/>
    <x v="194"/>
    <x v="195"/>
    <s v="APPROVED"/>
    <s v="Cersai Charge Created - NON BT"/>
    <d v="2024-02-06T00:00:00"/>
    <n v="10.966666666666701"/>
    <s v="5"/>
    <n v="1004621"/>
    <s v="5-50"/>
    <s v="F_6825537"/>
    <n v="963731"/>
    <s v="5L"/>
    <n v="780"/>
    <s v="MORTGAGE"/>
    <n v="11"/>
    <s v="INDIVIDUAL"/>
    <n v="14"/>
    <s v="9.25"/>
    <n v="14"/>
    <n v="121"/>
    <s v="181"/>
    <s v="RAHISH KHAN"/>
    <s v="SELFEMPLOYED"/>
    <s v="Yes"/>
    <s v="AGRICULTURE"/>
    <s v="FLOATING"/>
    <s v="N"/>
    <n v="854803463935"/>
    <s v="UTTAR PRADESH"/>
    <s v="METRO"/>
    <n v="110"/>
    <s v="13-175"/>
    <n v="121"/>
    <s v="INDIVIDUAL"/>
    <n v="1004621"/>
    <s v="Proxy-Fully Construc"/>
    <s v="RNP"/>
    <n v="59.077977099999998"/>
    <s v="65"/>
    <n v="0"/>
    <n v="15599"/>
    <d v="2024-02-04T00:00:00"/>
    <n v="120"/>
    <s v="2150_MICRO LAP_UP_NOIDA"/>
    <s v="Current"/>
    <n v="0"/>
    <n v="0"/>
    <n v="0"/>
    <n v="0"/>
    <n v="0"/>
    <n v="0"/>
    <n v="0"/>
    <n v="0"/>
    <n v="0"/>
    <s v="-"/>
    <s v="-"/>
    <n v="0"/>
    <n v="11"/>
    <s v="5"/>
    <d v="2024-01-31T00:00:00"/>
    <d v="2024-01-31T00:00:00"/>
    <n v="11.1666666666667"/>
    <s v="5"/>
    <d v="2034-02-04T00:00:00"/>
    <s v="RNP 44 AD"/>
    <n v="1200000"/>
    <m/>
    <d v="2024-01-29T00:00:00"/>
    <n v="6825537"/>
    <s v="Formulaic Engineers PVt. Ltd."/>
    <s v="PLOT NO. 10b, KHASRA NO. 34//8, WAKA MAUJA DABUA, TEHSIL BADKHAL, DISTRICT FARIBABAD"/>
    <n v="20"/>
    <n v="65900"/>
    <n v="306"/>
    <n v="1250"/>
    <n v="6"/>
    <n v="54"/>
    <n v="1700500"/>
    <n v="1700500"/>
    <n v="1530450"/>
    <n v="1360400"/>
    <m/>
    <x v="20"/>
    <m/>
    <x v="0"/>
    <s v="FARIDABAD"/>
    <s v="HARYANA"/>
    <n v="121001"/>
    <n v="0"/>
    <s v="BUSINESS USE"/>
    <s v="RESIDENTIAL row HOUSE"/>
    <s v="RESIDENTIAL ROW HOUSE"/>
    <s v="ACH HSBC"/>
    <s v="NACH"/>
    <s v="PSL"/>
    <s v="UDYAM-HR-03-0041592"/>
    <s v="PSL : Micro Enterprises"/>
    <s v="10059489728728"/>
    <n v="200295906255"/>
    <n v="0"/>
    <n v="0"/>
    <n v="0"/>
    <n v="0"/>
    <n v="0"/>
    <n v="0"/>
    <n v="0"/>
    <n v="0"/>
    <n v="400077283796"/>
    <n v="0"/>
    <n v="0"/>
    <n v="0"/>
    <n v="0"/>
    <n v="0"/>
    <n v="0"/>
    <n v="0"/>
    <n v="0"/>
    <n v="200078894330"/>
    <n v="0"/>
    <n v="0"/>
    <n v="0"/>
    <n v="0"/>
    <n v="0"/>
    <n v="0"/>
    <n v="0"/>
    <n v="0"/>
  </r>
  <r>
    <n v="211"/>
    <d v="2024-12-01T00:00:00"/>
    <x v="195"/>
    <x v="196"/>
    <s v="APPROVED"/>
    <s v="Cersai Charge Created - BT"/>
    <d v="2024-04-24T00:00:00"/>
    <n v="8.3666666666666707"/>
    <s v="5"/>
    <n v="3076261"/>
    <s v="5-50"/>
    <s v="F_6717232"/>
    <n v="2945319"/>
    <s v="5L"/>
    <n v="632"/>
    <s v="MORTGAGE"/>
    <n v="12"/>
    <s v="INDIVIDUAL"/>
    <n v="15"/>
    <s v="9.25"/>
    <n v="15"/>
    <n v="121"/>
    <s v="181"/>
    <s v="SUNDAR SINGH"/>
    <s v="SELFEMPLOYED"/>
    <s v="Yes"/>
    <s v="EDIBLE OIL"/>
    <s v="FLOATING"/>
    <s v="N"/>
    <n v="808367750"/>
    <s v="UTTAR PRADESH"/>
    <s v="METRO"/>
    <n v="109"/>
    <s v="13-175"/>
    <n v="121"/>
    <s v="INDIVIDUAL"/>
    <n v="3076261"/>
    <s v="Proxy-Fully Construc"/>
    <s v="SAM"/>
    <n v="30.882433800000001"/>
    <s v="65"/>
    <n v="0"/>
    <n v="49631"/>
    <d v="2024-01-04T00:00:00"/>
    <n v="120"/>
    <s v="2150_MICRO LAP_UP_NOIDA"/>
    <s v="Current"/>
    <n v="0"/>
    <n v="0"/>
    <n v="0"/>
    <n v="0"/>
    <n v="0"/>
    <n v="0"/>
    <n v="0"/>
    <n v="0"/>
    <n v="0"/>
    <s v="-"/>
    <s v="-"/>
    <n v="0"/>
    <n v="12"/>
    <s v="5"/>
    <d v="2023-12-31T00:00:00"/>
    <d v="2023-12-31T00:00:00"/>
    <n v="12.2"/>
    <s v="5"/>
    <d v="2034-01-04T00:00:00"/>
    <s v="SELF-ASSESSMENT METHOD"/>
    <n v="12"/>
    <m/>
    <d v="2023-12-30T00:00:00"/>
    <s v="NA"/>
    <s v="Formulaic Engineers PVt. Ltd."/>
    <s v="PLOT ON KHATA NO. 213 ON PART OF KHET NO. 1010, SITUATED AT PACHAUTA, PARAGANA BARAN &amp; TEHSIL &amp; DIST. BULANDSHAHR"/>
    <n v="6601"/>
    <n v="1200"/>
    <n v="2720"/>
    <n v="750"/>
    <n v="5"/>
    <n v="45"/>
    <n v="9961200"/>
    <n v="9961200"/>
    <n v="8965080"/>
    <n v="7968960"/>
    <m/>
    <x v="0"/>
    <n v="0.30882433843312052"/>
    <x v="0"/>
    <s v="BULANDSHAHR"/>
    <s v="UTTAR PRADESH"/>
    <n v="203203"/>
    <n v="0"/>
    <s v="BUSINESS USE"/>
    <s v="RESIDENTIAL row HOUSE"/>
    <s v="RESIDENTIAL ROW HOUSE"/>
    <s v="ACH HSBC"/>
    <s v="NACH"/>
    <s v="PSL"/>
    <s v="UDYAM-UP-18-0012942"/>
    <s v="PSL: Micro Enterprises"/>
    <s v="60006429893456"/>
    <n v="200304731927"/>
    <n v="0"/>
    <n v="0"/>
    <n v="0"/>
    <n v="0"/>
    <n v="0"/>
    <n v="0"/>
    <n v="0"/>
    <n v="0"/>
    <n v="400079525693"/>
    <n v="0"/>
    <n v="0"/>
    <n v="0"/>
    <n v="0"/>
    <n v="0"/>
    <n v="0"/>
    <n v="0"/>
    <n v="0"/>
    <n v="200081229157"/>
    <n v="0"/>
    <n v="0"/>
    <n v="0"/>
    <n v="0"/>
    <n v="0"/>
    <n v="0"/>
    <n v="0"/>
    <n v="0"/>
  </r>
  <r>
    <n v="212"/>
    <d v="2024-12-01T00:00:00"/>
    <x v="196"/>
    <x v="197"/>
    <s v="APPROVED"/>
    <s v="Cersai Charge Created - BT"/>
    <d v="2024-04-02T00:00:00"/>
    <n v="9.1"/>
    <s v="5"/>
    <n v="4072232"/>
    <s v="5-50"/>
    <s v="F_6712977"/>
    <n v="4007027"/>
    <s v="5L"/>
    <n v="709"/>
    <s v="MORTGAGE"/>
    <n v="12"/>
    <s v="CORPORATE"/>
    <n v="13.5"/>
    <s v="9.25"/>
    <n v="13.5"/>
    <n v="180"/>
    <s v="181"/>
    <s v="SONU BUILDERS"/>
    <s v="SELFEMPLOYED"/>
    <s v="Yes"/>
    <s v="CONSTRUCTION"/>
    <s v="FLOATING"/>
    <s v="N"/>
    <n v="854802150339"/>
    <s v="UTTAR PRADESH"/>
    <s v="METRO"/>
    <n v="174"/>
    <s v="13-175"/>
    <n v="186"/>
    <s v="PROPRIETORSHIP"/>
    <n v="4072232"/>
    <s v="Proxy-Fully Construc"/>
    <s v="SAM"/>
    <n v="40.759003100000001"/>
    <s v="65"/>
    <n v="0"/>
    <n v="52631"/>
    <d v="2024-01-04T00:00:00"/>
    <n v="180"/>
    <s v="2150_MICRO LAP_UP_NOIDA"/>
    <s v="Current"/>
    <n v="0"/>
    <n v="0"/>
    <n v="0"/>
    <n v="0"/>
    <n v="0"/>
    <n v="0"/>
    <n v="0"/>
    <n v="0"/>
    <n v="0"/>
    <s v="-"/>
    <s v="-"/>
    <n v="0"/>
    <n v="12"/>
    <s v="5"/>
    <d v="2023-12-31T00:00:00"/>
    <d v="2024-04-10T00:00:00"/>
    <n v="8.8333333333333304"/>
    <s v="5"/>
    <d v="2039-06-04T00:00:00"/>
    <s v="SELF-ASSESSMENT METHOD"/>
    <n v="0"/>
    <m/>
    <d v="2023-12-30T00:00:00"/>
    <s v="SMFG INDIA/2023/12/4903"/>
    <s v="BLACK OLIVE VENTURES PVT. LTD."/>
    <s v="KHASRA NO. 167, VILLAGE ANANDPUR PARGANA &amp; TEHSIL DADRI, DITRICT GAUTAM BUDDHA NAGAR"/>
    <n v="450"/>
    <n v="6000"/>
    <n v="7291"/>
    <n v="1000"/>
    <n v="15"/>
    <n v="45"/>
    <n v="9991000"/>
    <n v="9991000"/>
    <n v="8991900"/>
    <n v="7992800"/>
    <m/>
    <x v="20"/>
    <m/>
    <x v="0"/>
    <s v="DADRI"/>
    <s v="UTTAR PRADESH"/>
    <n v="203207"/>
    <n v="0"/>
    <s v="BUSINESS USE"/>
    <s v="RESIDENTIAL row HOUSE"/>
    <s v="RESIDENTIAL ROW HOUSE"/>
    <s v="ACH HSBC"/>
    <s v="NACH"/>
    <s v="PSL"/>
    <s v="UDYAM-UP-28-0059848"/>
    <s v="PSL: Micro Enterprises"/>
    <s v="70089813082905"/>
    <n v="200302787802"/>
    <n v="0"/>
    <n v="0"/>
    <n v="0"/>
    <n v="0"/>
    <n v="0"/>
    <n v="0"/>
    <n v="0"/>
    <n v="0"/>
    <n v="400078993964"/>
    <n v="0"/>
    <n v="0"/>
    <n v="0"/>
    <n v="0"/>
    <n v="0"/>
    <n v="0"/>
    <n v="0"/>
    <n v="0"/>
    <n v="200080676809"/>
    <n v="0"/>
    <n v="0"/>
    <n v="0"/>
    <n v="0"/>
    <n v="0"/>
    <n v="0"/>
    <n v="0"/>
    <n v="0"/>
  </r>
  <r>
    <n v="213"/>
    <d v="2024-12-01T00:00:00"/>
    <x v="197"/>
    <x v="198"/>
    <s v="APPROVED"/>
    <s v="Cersai Charge Created - BT"/>
    <d v="2023-11-09T00:00:00"/>
    <n v="13.9333333333333"/>
    <s v="5"/>
    <n v="1660427"/>
    <s v="5-50"/>
    <s v="F_6261925"/>
    <n v="1560407"/>
    <s v="5L"/>
    <n v="691"/>
    <s v="MORTGAGE"/>
    <n v="16"/>
    <s v="INDIVIDUAL"/>
    <n v="14.4"/>
    <s v="9.25"/>
    <n v="14"/>
    <n v="121"/>
    <s v="181"/>
    <s v="RAM KISHOR"/>
    <s v="SELFEMPLOYED"/>
    <s v="Yes"/>
    <s v="FOOD AND BEVERAGE"/>
    <s v="FLOATING"/>
    <s v="N"/>
    <n v="854801366199"/>
    <s v="UTTAR PRADESH"/>
    <s v="METRO"/>
    <n v="109"/>
    <s v="13-175"/>
    <n v="125"/>
    <s v="INDIVIDUAL"/>
    <n v="1660427"/>
    <s v="Proxy-Fully Construc"/>
    <s v="SAM"/>
    <n v="58.6619679"/>
    <s v="65"/>
    <n v="0"/>
    <n v="25781"/>
    <d v="2023-09-04T00:00:00"/>
    <n v="120"/>
    <s v="2150_MICRO LAP_UP_NOIDA"/>
    <s v="Current"/>
    <n v="0"/>
    <n v="0"/>
    <n v="0"/>
    <n v="0"/>
    <n v="0"/>
    <n v="0"/>
    <n v="0"/>
    <n v="0"/>
    <n v="0"/>
    <s v="-"/>
    <s v="-"/>
    <n v="0"/>
    <n v="16"/>
    <s v="5"/>
    <d v="2023-08-30T00:00:00"/>
    <d v="2023-08-30T00:00:00"/>
    <n v="16.3"/>
    <s v="5"/>
    <d v="2034-01-04T00:00:00"/>
    <s v="SELF-ASSESSMENT METHOD"/>
    <n v="900000"/>
    <m/>
    <d v="2023-08-12T00:00:00"/>
    <s v="0850 / 2023"/>
    <s v="A K &amp; ASSOCIATES"/>
    <s v="ENTIRE FIRST FLOOR, PART OF PLOT NO. C - 37, KHASRA NO. 684, NEW DEFENCE COLONY, VILLAGE - BRAHAMPUR ALIAS BHOPURA, PARGANA - LONI, GHAZIBADAD"/>
    <n v="0"/>
    <n v="0"/>
    <n v="666"/>
    <n v="4250"/>
    <n v="4"/>
    <n v="56"/>
    <n v="2830500"/>
    <n v="2830500"/>
    <n v="2547450"/>
    <n v="2264400"/>
    <m/>
    <x v="84"/>
    <m/>
    <x v="0"/>
    <s v="GHAZIABAD"/>
    <s v="UTTAR PRADESH"/>
    <n v="201005"/>
    <n v="0"/>
    <s v="ULAP - BALANCE TRANSFER FOR BUSINESS PURPOSE"/>
    <s v="RESIDENTIAL row HOUSE"/>
    <s v="RESIDENTIAL ROW HOUSE"/>
    <s v="ACH HSBC"/>
    <s v="NACH"/>
    <s v="PSL"/>
    <s v="UDYAM-UP-29-0091428"/>
    <s v="PSL : Micro Enterprises"/>
    <s v="60055124858866"/>
    <n v="200286241299"/>
    <n v="0"/>
    <n v="0"/>
    <n v="0"/>
    <n v="0"/>
    <n v="0"/>
    <n v="0"/>
    <n v="0"/>
    <n v="0"/>
    <n v="400075020108"/>
    <n v="0"/>
    <n v="0"/>
    <n v="0"/>
    <n v="0"/>
    <n v="0"/>
    <n v="0"/>
    <n v="0"/>
    <n v="0"/>
    <n v="200076530650"/>
    <n v="0"/>
    <n v="0"/>
    <n v="0"/>
    <n v="0"/>
    <n v="0"/>
    <n v="0"/>
    <n v="0"/>
    <n v="0"/>
  </r>
  <r>
    <n v="214"/>
    <d v="2024-12-01T00:00:00"/>
    <x v="198"/>
    <x v="199"/>
    <s v="APPROVED"/>
    <s v="Cersai Charge Created - BT"/>
    <d v="2023-10-18T00:00:00"/>
    <n v="14.6666666666667"/>
    <s v="5"/>
    <n v="1591698"/>
    <s v="5-50"/>
    <s v="F_6275367"/>
    <n v="1493059"/>
    <s v="5L"/>
    <n v="673"/>
    <s v="MORTGAGE"/>
    <n v="16"/>
    <s v="INDIVIDUAL"/>
    <n v="13.9"/>
    <s v="9.25"/>
    <n v="13.5"/>
    <n v="121"/>
    <s v="181"/>
    <s v="INDERAJ SINGH"/>
    <s v="SELFEMPLOYED"/>
    <s v="Yes"/>
    <s v="HEALTHCARE AND HEALTHCARE PROVIDERS"/>
    <s v="FLOATING"/>
    <s v="N"/>
    <n v="854801333840"/>
    <s v="UTTAR PRADESH"/>
    <s v="METRO"/>
    <n v="109"/>
    <s v="13-175"/>
    <n v="125"/>
    <s v="INDIVIDUAL"/>
    <n v="1591698"/>
    <s v="Proxy-Fully Construc"/>
    <s v="SAM"/>
    <n v="45.857044100000003"/>
    <s v="65"/>
    <n v="0"/>
    <n v="24238"/>
    <d v="2023-09-04T00:00:00"/>
    <n v="120"/>
    <s v="2150_MICRO LAP_UP_NOIDA"/>
    <s v="Current"/>
    <n v="0"/>
    <n v="0"/>
    <n v="0"/>
    <n v="0"/>
    <n v="0"/>
    <n v="0"/>
    <n v="0"/>
    <n v="0"/>
    <n v="0"/>
    <s v="-"/>
    <s v="-"/>
    <n v="0"/>
    <n v="16"/>
    <s v="5"/>
    <d v="2023-08-28T00:00:00"/>
    <d v="2023-08-28T00:00:00"/>
    <n v="16.366666666666699"/>
    <s v="5"/>
    <d v="2034-01-04T00:00:00"/>
    <s v="SELF-ASSESSMENT METHOD"/>
    <n v="900000"/>
    <m/>
    <d v="2023-08-18T00:00:00"/>
    <s v="EEPAC/FULLERTON/AUGUST/2023/36/MB"/>
    <s v="EEPAC (INDIA) PVT. LTD."/>
    <s v="Khewat No. 158, Khatoni No.187, Mu. No.20, Kila No.22(8-0), Khewat No.105, Khatoni No. 131 Mu. No.20, Kila No.20/1/1(2-10), Mu. No.21, Kila No.25/1/3(2-6), Mu. No.27, Kila No. 1/1(7-1), 2/1(4-0), Khewat No.38, Khatoni No.43, Mu. No.20, Kila No.21/2/1(2-8), Khewat No. 158, Khatoni No. 187, Mu. No.20, Kila No.22(8-0), Khewat No. 105, Khatoni No.131, Mu. No.27, Kila No.2/1(4-0), Khewat No.583, Khatoni No.695, Mu. No.20, Kila No.1/1(7-1), Khewat No.38, Khatoni No.43, Mu. No.20, Kila No.21/2(2-13), Mu. No.20, Kila No.22(8-0), Mu. No.20, Kila No.22(8-0), Mu. No.27, Kila No.2/1(4-0) Mu. No. 20Kila No. 19(8-0) &amp; Mu. No.20, Kila No.20/1/1(2-10), Mu. No.27, Kila No.1/1(7-1), Mu. No.20, Kila No.21/2(2-13), Waka Mauja Baselva Tehsil &amp; district Faridabad, Haryana"/>
    <n v="100"/>
    <n v="22000"/>
    <n v="1271"/>
    <n v="1000"/>
    <n v="12"/>
    <n v="48"/>
    <n v="3471000"/>
    <n v="3471000"/>
    <n v="3123900"/>
    <n v="2776800"/>
    <m/>
    <x v="20"/>
    <m/>
    <x v="0"/>
    <s v="FARIDABAD"/>
    <s v="HARYANA"/>
    <n v="121002"/>
    <n v="0"/>
    <s v="ULAP - BALANCE TRANSFER FOR BUSINESS PURPOSE"/>
    <s v="RESIDENTIAL row HOUSE"/>
    <s v="RESIDENTIAL ROW HOUSE"/>
    <s v="ACH HSBC"/>
    <s v="NACH"/>
    <s v="PSL"/>
    <s v="UDYAM-HR-03-0017205"/>
    <s v="PSL : Micro Enterprises"/>
    <s v="40049086815860"/>
    <n v="200283819910"/>
    <n v="0"/>
    <n v="0"/>
    <n v="0"/>
    <n v="0"/>
    <n v="0"/>
    <n v="0"/>
    <n v="0"/>
    <n v="0"/>
    <n v="400074435726"/>
    <n v="0"/>
    <n v="0"/>
    <n v="0"/>
    <n v="0"/>
    <n v="0"/>
    <n v="0"/>
    <n v="0"/>
    <n v="0"/>
    <n v="200075914255"/>
    <n v="0"/>
    <n v="0"/>
    <n v="0"/>
    <n v="0"/>
    <n v="0"/>
    <n v="0"/>
    <n v="0"/>
    <n v="0"/>
  </r>
  <r>
    <n v="215"/>
    <d v="2024-12-01T00:00:00"/>
    <x v="199"/>
    <x v="200"/>
    <s v="APPROVED"/>
    <s v="Cersai Charge Created - BT"/>
    <d v="2023-11-16T00:00:00"/>
    <n v="13.7"/>
    <s v="5"/>
    <n v="1346801"/>
    <s v="5-50"/>
    <s v="F_6115987"/>
    <n v="1280872"/>
    <s v="5L"/>
    <n v="766"/>
    <s v="MORTGAGE"/>
    <n v="17"/>
    <s v="CORPORATE"/>
    <n v="16.399999999999999"/>
    <s v="9.25"/>
    <n v="16"/>
    <n v="120"/>
    <s v="181"/>
    <s v="JADOUN GARMENTS"/>
    <s v="SELFEMPLOYED"/>
    <s v="Yes"/>
    <s v="FOOTWEAR"/>
    <s v="FLOATING"/>
    <s v="N"/>
    <n v="808568823"/>
    <s v="UTTAR PRADESH"/>
    <s v="METRO"/>
    <n v="110"/>
    <s v="13-175"/>
    <n v="127"/>
    <s v="PROPRIETORSHIP"/>
    <n v="1346801"/>
    <s v="Proxy-Fully Construc"/>
    <s v="SAM"/>
    <n v="55.893135800000003"/>
    <s v="65"/>
    <n v="0"/>
    <n v="22582"/>
    <d v="2023-08-04T00:00:00"/>
    <n v="120"/>
    <s v="2150_MICRO LAP_UP_NOIDA"/>
    <s v="Current"/>
    <n v="0"/>
    <n v="0"/>
    <n v="0"/>
    <n v="0"/>
    <n v="0"/>
    <n v="0"/>
    <n v="0"/>
    <n v="0"/>
    <n v="0"/>
    <s v="-"/>
    <s v="-"/>
    <n v="0"/>
    <n v="17"/>
    <s v="5"/>
    <d v="2023-07-31T00:00:00"/>
    <d v="2023-11-06T00:00:00"/>
    <n v="14.033333333333299"/>
    <s v="5"/>
    <d v="2034-02-04T00:00:00"/>
    <s v="SELF-ASSESSMENT METHOD"/>
    <n v="0"/>
    <m/>
    <d v="2023-07-18T00:00:00"/>
    <s v="NA"/>
    <s v="Formulaic Engineers PVt. Ltd."/>
    <s v="MOHALLA SIKANDRABAD ROAD, KAKOD PARGANA SIKANDRABAD, TEHSIL SIKANDRABAD, DITRICT BULANDSHAHR"/>
    <n v="253"/>
    <n v="6400"/>
    <n v="608"/>
    <n v="1300"/>
    <n v="2"/>
    <n v="58"/>
    <n v="2409600"/>
    <n v="2409600"/>
    <n v="2168640"/>
    <n v="1927680"/>
    <m/>
    <x v="0"/>
    <n v="0.55893135790172643"/>
    <x v="0"/>
    <s v="BULANDSHAHR"/>
    <s v="UTTAR PRADESH"/>
    <n v="203203"/>
    <n v="28"/>
    <s v="ULAP - BALANCE TRANSFER FOR BUSINESS PURPOSE"/>
    <s v="COMMERCIAL SHOP"/>
    <s v="COMMERCIAL SHOP"/>
    <s v="HDFC ENACH"/>
    <s v="NACH"/>
    <s v="PSL"/>
    <s v="UDYAM-UP-18-0018257"/>
    <s v="PSL : Micro Enterprises"/>
    <s v="80039232046422"/>
    <n v="200286869018"/>
    <n v="0"/>
    <n v="0"/>
    <n v="0"/>
    <n v="0"/>
    <n v="0"/>
    <n v="0"/>
    <n v="0"/>
    <n v="0"/>
    <n v="400075145926"/>
    <n v="0"/>
    <n v="0"/>
    <n v="0"/>
    <n v="0"/>
    <n v="0"/>
    <n v="0"/>
    <n v="0"/>
    <n v="0"/>
    <n v="200076662731"/>
    <n v="0"/>
    <n v="0"/>
    <n v="0"/>
    <n v="0"/>
    <n v="0"/>
    <n v="0"/>
    <n v="0"/>
    <n v="0"/>
  </r>
  <r>
    <n v="216"/>
    <d v="2024-12-01T00:00:00"/>
    <x v="200"/>
    <x v="201"/>
    <s v="APPROVED"/>
    <s v="Cersai Charge Created - BT"/>
    <d v="2023-09-15T00:00:00"/>
    <n v="15.766666666666699"/>
    <s v="5"/>
    <n v="5094949"/>
    <s v="5-50"/>
    <s v="F_6121952"/>
    <n v="4732326"/>
    <s v="5L"/>
    <n v="739"/>
    <s v="MORTGAGE"/>
    <n v="17"/>
    <s v="INDIVIDUAL"/>
    <n v="13"/>
    <s v="9.25"/>
    <n v="13"/>
    <n v="121"/>
    <s v="181"/>
    <s v="MOHD SHAKEEF"/>
    <s v="SELFEMPLOYED"/>
    <s v="Yes"/>
    <s v="TRADING"/>
    <s v="FLOATING"/>
    <s v="N"/>
    <n v="808569167"/>
    <s v="UTTAR PRADESH"/>
    <s v="METRO"/>
    <n v="104"/>
    <s v="13-175"/>
    <n v="121"/>
    <s v="INDIVIDUAL"/>
    <n v="5094949"/>
    <s v="Proxy-Fully Construc"/>
    <s v="LIP"/>
    <n v="50.930645699999999"/>
    <s v="65"/>
    <n v="0"/>
    <n v="76074"/>
    <d v="2023-08-04T00:00:00"/>
    <n v="120"/>
    <s v="2150_MICRO LAP_UP_NOIDA"/>
    <s v="Current"/>
    <n v="0"/>
    <n v="0"/>
    <n v="0"/>
    <n v="0"/>
    <n v="0"/>
    <n v="0"/>
    <n v="0"/>
    <n v="0"/>
    <n v="0"/>
    <s v="-"/>
    <s v="-"/>
    <n v="0"/>
    <n v="17"/>
    <s v="5"/>
    <d v="2023-07-20T00:00:00"/>
    <d v="2023-07-20T00:00:00"/>
    <n v="17.6666666666667"/>
    <s v="5"/>
    <d v="2033-08-04T00:00:00"/>
    <s v="LIP - LIQUID INCOME PROGRAM"/>
    <n v="0"/>
    <m/>
    <d v="2023-06-27T00:00:00"/>
    <s v="SMFG INDIA/2023/06/5560"/>
    <s v="BLACK OLIVE VENTURES PVT. LTD."/>
    <s v="COMMERCIAL SHOP NO. G - 101, GROUND FLOOR, (WITHOUT ROOF RIGHTS), SAPPHIRE NINETY / SAPPHIRE 90, VILLAGE NAWADA FATEHPUR, SECTOR 90, TEHSIL &amp; DISTRICT GURUGRAM"/>
    <n v="0"/>
    <n v="0"/>
    <n v="217"/>
    <n v="46100"/>
    <n v="5"/>
    <n v="55"/>
    <n v="10003700"/>
    <n v="10003700"/>
    <n v="9003330"/>
    <n v="8002960"/>
    <m/>
    <x v="35"/>
    <m/>
    <x v="0"/>
    <s v="GURGAON"/>
    <s v="HARYANA"/>
    <n v="122505"/>
    <n v="0"/>
    <s v="ULAP - BALANCE TRANSFER FOR BUSINESS PURPOSE"/>
    <s v="COMMERCIAL SHOP"/>
    <s v="COMMERCIAL SHOP"/>
    <s v="ACH HSBC"/>
    <s v="NACH"/>
    <s v="PSL"/>
    <s v="UDYAM-HR-05-0069270"/>
    <s v="PSL : Micro Enterprises"/>
    <s v="10070746374812"/>
    <n v="200280528436"/>
    <n v="0"/>
    <n v="0"/>
    <n v="0"/>
    <n v="0"/>
    <n v="0"/>
    <n v="0"/>
    <n v="0"/>
    <n v="0"/>
    <n v="400073644108"/>
    <n v="0"/>
    <n v="0"/>
    <n v="0"/>
    <n v="0"/>
    <n v="0"/>
    <n v="0"/>
    <n v="0"/>
    <n v="0"/>
    <n v="200075083083"/>
    <n v="0"/>
    <n v="0"/>
    <n v="0"/>
    <n v="0"/>
    <n v="0"/>
    <n v="0"/>
    <n v="0"/>
    <n v="0"/>
  </r>
  <r>
    <n v="217"/>
    <d v="2024-12-01T00:00:00"/>
    <x v="201"/>
    <x v="202"/>
    <s v="APPROVED"/>
    <s v="Cersai Charge Created - BT"/>
    <d v="2023-10-10T00:00:00"/>
    <n v="14.9333333333333"/>
    <s v="5"/>
    <n v="4063935"/>
    <s v="5-50"/>
    <s v="F_6092372"/>
    <n v="3843568"/>
    <s v="5L"/>
    <n v="766"/>
    <s v="MORTGAGE"/>
    <n v="17"/>
    <s v="CORPORATE"/>
    <n v="13.4"/>
    <s v="9.25"/>
    <n v="13"/>
    <n v="120"/>
    <s v="181"/>
    <s v="LUNIA BATTERY"/>
    <s v="SELFEMPLOYED"/>
    <s v="Yes"/>
    <s v="OTHERS"/>
    <s v="FLOATING"/>
    <s v="N"/>
    <n v="808505115"/>
    <s v="UTTAR PRADESH"/>
    <s v="METRO"/>
    <n v="111"/>
    <s v="13-175"/>
    <n v="128"/>
    <s v="PROPRIETORSHIP"/>
    <n v="4063935"/>
    <s v="Proxy-Fully Construc"/>
    <s v="LIP"/>
    <n v="42.091681399999999"/>
    <s v="65"/>
    <n v="0"/>
    <n v="60679"/>
    <d v="2023-08-04T00:00:00"/>
    <n v="120"/>
    <s v="2150_MICRO LAP_UP_NOIDA"/>
    <s v="Current"/>
    <n v="0"/>
    <n v="0"/>
    <n v="0"/>
    <n v="0"/>
    <n v="0"/>
    <n v="0"/>
    <n v="0"/>
    <n v="0"/>
    <n v="0"/>
    <s v="-"/>
    <s v="-"/>
    <n v="0"/>
    <n v="17"/>
    <s v="5"/>
    <d v="2023-07-14T00:00:00"/>
    <d v="2023-10-10T00:00:00"/>
    <n v="14.9333333333333"/>
    <s v="5"/>
    <d v="2034-03-04T00:00:00"/>
    <s v="LIP - LIQUID INCOME PROGRAM"/>
    <n v="0"/>
    <m/>
    <d v="2023-06-23T00:00:00"/>
    <n v="6037350"/>
    <s v="Formulaic Engineers PVt. Ltd."/>
    <s v="BHUMI NO. 1641, VILALGE JAFARGARH, MAJRA KASBA JAHANGIRPUR, TEHSIL JEWAR, GAUTAM BUDH NAGAR"/>
    <n v="476.44"/>
    <n v="14000"/>
    <n v="4264"/>
    <n v="700"/>
    <n v="4"/>
    <n v="46"/>
    <n v="9654960"/>
    <n v="9654960"/>
    <n v="8689464"/>
    <n v="7723968"/>
    <m/>
    <x v="85"/>
    <m/>
    <x v="0"/>
    <s v="GAUTAM BUDDHA NAGAR"/>
    <s v="UTTAR PRADESH"/>
    <n v="201303"/>
    <n v="0"/>
    <s v="ULAP - BALANCE TRANSFER FOR BUSINESS PURPOSE"/>
    <s v="RESIDENTIAL row HOUSE"/>
    <s v="RESIDENTIAL ROW HOUSE"/>
    <s v="ACH HSBC"/>
    <s v="NACH"/>
    <s v="PSL"/>
    <s v="UDYAM-up-28-0076682"/>
    <s v="PSL : Micro Enterprises"/>
    <s v="70065808159019"/>
    <n v="200283174167"/>
    <n v="0"/>
    <n v="0"/>
    <n v="0"/>
    <n v="0"/>
    <n v="0"/>
    <n v="0"/>
    <n v="0"/>
    <n v="0"/>
    <n v="400074269247"/>
    <n v="0"/>
    <n v="0"/>
    <n v="0"/>
    <n v="0"/>
    <n v="0"/>
    <n v="0"/>
    <n v="0"/>
    <n v="0"/>
    <n v="200075737847"/>
    <n v="0"/>
    <n v="0"/>
    <n v="0"/>
    <n v="0"/>
    <n v="0"/>
    <n v="0"/>
    <n v="0"/>
    <n v="0"/>
  </r>
  <r>
    <n v="218"/>
    <d v="2024-12-01T00:00:00"/>
    <x v="202"/>
    <x v="203"/>
    <s v="APPROVED"/>
    <s v="Cersai Charge created"/>
    <d v="2023-01-31T00:00:00"/>
    <n v="23.3333333333333"/>
    <s v="5"/>
    <n v="4057038"/>
    <s v="5-50"/>
    <s v="F_5698609"/>
    <n v="3646307"/>
    <s v="5L"/>
    <n v="719"/>
    <s v="MORTGAGE"/>
    <n v="23"/>
    <s v="CORPORATE"/>
    <n v="12.9"/>
    <s v="9.25"/>
    <n v="12.5"/>
    <n v="121"/>
    <s v="181"/>
    <s v="TARUN AND SONS"/>
    <s v="SELFEMPLOYED"/>
    <s v="Yes"/>
    <s v="FABRICATED METAL PRODUCT"/>
    <s v="FLOATING"/>
    <s v="N"/>
    <n v="807166499"/>
    <s v="UTTAR PRADESH"/>
    <s v="METRO"/>
    <n v="101"/>
    <s v="13-175"/>
    <n v="124"/>
    <s v="PROPRIETORSHIP"/>
    <n v="4057038"/>
    <s v="Proxy-Fully Construc"/>
    <s v="BKP"/>
    <n v="55.515024599999997"/>
    <s v="65"/>
    <n v="0"/>
    <n v="59386"/>
    <d v="2023-02-04T00:00:00"/>
    <n v="120"/>
    <s v="2150_MICRO LAP_UP_NOIDA"/>
    <s v="Current"/>
    <n v="0"/>
    <n v="0"/>
    <n v="0"/>
    <n v="0"/>
    <n v="0"/>
    <n v="0"/>
    <n v="0"/>
    <n v="0"/>
    <n v="0"/>
    <s v="-"/>
    <s v="-"/>
    <n v="0"/>
    <n v="23"/>
    <s v="5"/>
    <d v="2023-01-31T00:00:00"/>
    <d v="2023-01-31T00:00:00"/>
    <n v="23.3333333333333"/>
    <s v="5"/>
    <d v="2033-05-04T00:00:00"/>
    <s v="BKP - BANKING PRODUCT"/>
    <n v="0"/>
    <m/>
    <d v="2023-01-18T00:00:00"/>
    <s v="NA"/>
    <s v="Formulaic Engineers PVt. Ltd."/>
    <s v="PLOT NO. 125, MU NO. 35, KILA NO. 16, WAKA MAUJA MUJESAR, TEHSIL BALLABGARH, DISTRICT FARIBADAD"/>
    <n v="154"/>
    <n v="28000"/>
    <n v="2266"/>
    <n v="1000"/>
    <n v="7"/>
    <n v="53"/>
    <n v="6578000"/>
    <n v="7308000"/>
    <n v="5920200"/>
    <n v="5262400"/>
    <m/>
    <x v="86"/>
    <m/>
    <x v="0"/>
    <s v="FARIDABAD"/>
    <s v="HARYANA"/>
    <n v="121005"/>
    <n v="27"/>
    <s v="ULAP - BALANCE TRANSFER FOR BUSINESS PURPOSE"/>
    <s v="RESIDENTIAL row HOUSE"/>
    <s v="MIXED USAGE RESIDENTIAL DELHI"/>
    <s v="ACH HSBC"/>
    <s v="NACH"/>
    <s v="PSL"/>
    <s v="UDYAM-HR-03-0049990"/>
    <s v="PSL : Micro Enterprises"/>
    <n v="70098421680305"/>
    <n v="200259571219"/>
    <n v="0"/>
    <n v="0"/>
    <n v="0"/>
    <n v="0"/>
    <n v="0"/>
    <n v="0"/>
    <n v="0"/>
    <n v="0"/>
    <n v="400068034684"/>
    <n v="0"/>
    <n v="0"/>
    <n v="0"/>
    <n v="0"/>
    <n v="0"/>
    <n v="0"/>
    <n v="0"/>
    <n v="0"/>
    <n v="200069119458"/>
    <n v="0"/>
    <n v="0"/>
    <n v="0"/>
    <n v="0"/>
    <n v="0"/>
    <n v="0"/>
    <n v="0"/>
    <n v="0"/>
  </r>
  <r>
    <n v="219"/>
    <d v="2024-12-01T00:00:00"/>
    <x v="203"/>
    <x v="204"/>
    <s v="APPROVED"/>
    <s v="Cersai Charge Created - NON BT"/>
    <d v="2024-04-06T00:00:00"/>
    <n v="8.9666666666666703"/>
    <s v="5"/>
    <n v="2080486"/>
    <s v="5-50"/>
    <s v="F_7103327"/>
    <n v="775577.75"/>
    <s v="5L"/>
    <n v="765"/>
    <s v="MORTGAGE"/>
    <n v="9"/>
    <s v="CORPORATE"/>
    <n v="13.75"/>
    <s v="9.25"/>
    <n v="13.75"/>
    <n v="181"/>
    <s v="181"/>
    <s v="EVEREST GROUP OF COMPANIES"/>
    <s v="SELFEMPLOYED"/>
    <s v="Yes"/>
    <s v="CONSTRUCTION"/>
    <s v="FLOATING"/>
    <s v="N"/>
    <n v="854803986210"/>
    <s v="WEST BENGAL"/>
    <s v="TIER 3"/>
    <n v="172"/>
    <s v="13-175"/>
    <n v="181"/>
    <s v="PROPRIETORSHIP"/>
    <n v="2080486"/>
    <s v="Proxy-Fully Construc"/>
    <s v="BKP"/>
    <n v="45.858268500000001"/>
    <s v="65"/>
    <n v="0"/>
    <n v="10344"/>
    <d v="2024-04-04T00:00:00"/>
    <n v="180"/>
    <s v="2148_MICRO LAP_WB_KOLKATA"/>
    <s v="Current"/>
    <n v="0"/>
    <n v="0"/>
    <n v="0"/>
    <n v="0"/>
    <n v="0"/>
    <n v="0"/>
    <n v="0"/>
    <n v="0"/>
    <n v="0"/>
    <s v="-"/>
    <s v="-"/>
    <n v="0"/>
    <n v="9"/>
    <s v="5"/>
    <d v="2024-03-31T00:00:00"/>
    <d v="2024-03-31T00:00:00"/>
    <n v="9.1666666666666696"/>
    <s v="5"/>
    <d v="2039-04-04T00:00:00"/>
    <s v="BKP - BANKING PRODUCT"/>
    <n v="0"/>
    <m/>
    <d v="2024-03-23T00:00:00"/>
    <m/>
    <s v="ARPAN DAS GUPTA"/>
    <s v="MOUZA - KAMRABAD, J. L. NO. 41, L.R KHAITAN NO. 2221, 4321, L. R. DAG NO. 3312, P. S. SONARPUR, DISTRICT - SOUTH 24 PARGANAS, WARD NO. 4, UNDER - RAJPUR, SONARPUR MUNICIPALITY"/>
    <n v="2178"/>
    <n v="2083"/>
    <n v="468"/>
    <n v="0"/>
    <n v="6"/>
    <n v="54"/>
    <n v="4536774"/>
    <n v="4536774"/>
    <n v="4083097"/>
    <n v="3629419"/>
    <m/>
    <x v="87"/>
    <m/>
    <x v="0"/>
    <s v="KOLKATA"/>
    <s v="WEST BENGAL"/>
    <n v="700152"/>
    <n v="0"/>
    <s v="BUSINESS USE"/>
    <s v="COMMERCIAL SHOP"/>
    <s v="COMMERCIAL SHOP"/>
    <s v="ACH HSBC"/>
    <s v="NACH"/>
    <s v="PSL"/>
    <s v="UDYAM-WB-18-0059056"/>
    <s v="PSL : Micro Enterprise"/>
    <s v="70047852260132"/>
    <n v="200303330438"/>
    <n v="0"/>
    <n v="0"/>
    <n v="0"/>
    <n v="0"/>
    <n v="0"/>
    <n v="0"/>
    <n v="0"/>
    <n v="0"/>
    <n v="400079154820"/>
    <n v="0"/>
    <n v="0"/>
    <n v="0"/>
    <n v="0"/>
    <n v="0"/>
    <n v="0"/>
    <n v="0"/>
    <n v="0"/>
    <n v="200080843965"/>
    <n v="0"/>
    <n v="0"/>
    <n v="0"/>
    <n v="0"/>
    <n v="0"/>
    <n v="0"/>
    <n v="0"/>
    <n v="0"/>
  </r>
  <r>
    <n v="220"/>
    <d v="2024-12-01T00:00:00"/>
    <x v="204"/>
    <x v="205"/>
    <s v="APPROVED"/>
    <s v="Cersai Charge Created - BT"/>
    <d v="2023-07-01T00:00:00"/>
    <n v="18.3"/>
    <s v="5"/>
    <n v="15000000"/>
    <s v="5-50"/>
    <s v="F_5941228"/>
    <n v="14367391"/>
    <s v="5L"/>
    <n v="774"/>
    <s v="MORTGAGE"/>
    <n v="18"/>
    <s v="CORPORATE"/>
    <n v="10.15"/>
    <s v="9.25"/>
    <n v="9.75"/>
    <n v="6"/>
    <s v="181"/>
    <s v="SUMIT CAP HOUSE"/>
    <s v="SELFEMPLOYED"/>
    <s v="Yes"/>
    <s v="TEXTILE READY MADE GARMENTS"/>
    <s v="FLOATING"/>
    <s v="N"/>
    <n v="808210043"/>
    <s v="DELHI"/>
    <s v="METRO"/>
    <n v="172"/>
    <s v="13-175"/>
    <n v="190"/>
    <s v="PROPRIETORSHIP"/>
    <n v="15000000"/>
    <s v="Proxy-Fully Construc"/>
    <s v="LIP"/>
    <n v="58.064366300000003"/>
    <s v="65"/>
    <n v="0"/>
    <n v="158905"/>
    <d v="2023-07-04T00:00:00"/>
    <n v="180"/>
    <s v="1730_LAP RETAIL_DEL_CONNAUGHT PLACE"/>
    <s v="Current"/>
    <n v="0"/>
    <n v="0"/>
    <n v="0"/>
    <n v="0"/>
    <n v="0"/>
    <n v="0"/>
    <n v="0"/>
    <n v="0"/>
    <n v="0"/>
    <s v="-"/>
    <s v="-"/>
    <n v="0"/>
    <n v="18"/>
    <s v="5"/>
    <d v="2023-06-06T00:00:00"/>
    <d v="2023-06-06T00:00:00"/>
    <n v="19.133333333333301"/>
    <s v="5"/>
    <d v="2039-04-04T00:00:00"/>
    <s v="LIQUID INCOME PROGRAM (LIP)"/>
    <n v="50000000.000399999"/>
    <m/>
    <m/>
    <m/>
    <s v="-"/>
    <m/>
    <m/>
    <m/>
    <m/>
    <m/>
    <m/>
    <m/>
    <n v="0"/>
    <n v="25833400"/>
    <n v="0"/>
    <n v="0"/>
    <m/>
    <x v="44"/>
    <m/>
    <x v="1"/>
    <s v="NEW DELHI"/>
    <s v="DELHI"/>
    <n v="110031"/>
    <n v="0"/>
    <s v="BUSINESS USE"/>
    <s v="COMMERCIAL SHOP"/>
    <s v="SELF-OCCUPIED COMMERCIAL PROPERTY- WITHIN CITY LIMIT"/>
    <s v="HDFC ENACH"/>
    <s v="NACH"/>
    <s v="PSL"/>
    <s v="UDYAM-DL-02-0028655"/>
    <s v="PSL : Micro Enterprises"/>
    <s v="70061025389686"/>
    <n v="200273183370"/>
    <n v="200273183605"/>
    <n v="0"/>
    <n v="0"/>
    <n v="0"/>
    <n v="0"/>
    <n v="0"/>
    <n v="0"/>
    <n v="0"/>
    <n v="400071768660"/>
    <n v="400071768704"/>
    <n v="0"/>
    <n v="0"/>
    <n v="0"/>
    <n v="0"/>
    <n v="0"/>
    <n v="0"/>
    <n v="0"/>
    <n v="200073090362"/>
    <n v="200073090409"/>
    <n v="0"/>
    <n v="0"/>
    <n v="0"/>
    <n v="0"/>
    <n v="0"/>
    <n v="0"/>
    <n v="0"/>
  </r>
  <r>
    <n v="221"/>
    <d v="2024-12-01T00:00:00"/>
    <x v="205"/>
    <x v="206"/>
    <s v="APPROVED"/>
    <s v="Cersai Charge Created - BT"/>
    <d v="2024-04-12T00:00:00"/>
    <n v="8.7666666666666693"/>
    <s v="5"/>
    <n v="2230711"/>
    <s v="5-50"/>
    <s v="F_6971445"/>
    <n v="2196986"/>
    <s v="5L"/>
    <n v="725"/>
    <s v="MORTGAGE"/>
    <n v="9"/>
    <s v="CORPORATE"/>
    <n v="13"/>
    <s v="9.25"/>
    <n v="13"/>
    <n v="181"/>
    <s v="181"/>
    <s v="MAA SITALA AGENCY"/>
    <s v="SELFEMPLOYED"/>
    <s v="Yes"/>
    <s v="FMCG"/>
    <s v="FLOATING"/>
    <s v="N"/>
    <n v="21364170"/>
    <s v="WEST BENGAL"/>
    <s v="TIER 3"/>
    <n v="172"/>
    <s v="13-175"/>
    <n v="181"/>
    <s v="PROPRIETORSHIP"/>
    <n v="2230711"/>
    <s v="Proxy-Fully Construc"/>
    <s v="SAM"/>
    <n v="50.026597600000002"/>
    <s v="65"/>
    <n v="0"/>
    <n v="28224"/>
    <d v="2024-04-04T00:00:00"/>
    <n v="180"/>
    <s v="2148_MICRO LAP_WB_KOLKATA"/>
    <s v="Current"/>
    <n v="0"/>
    <n v="0"/>
    <n v="0"/>
    <n v="0"/>
    <n v="0"/>
    <n v="0"/>
    <n v="0"/>
    <n v="0"/>
    <n v="0"/>
    <s v="-"/>
    <s v="-"/>
    <n v="0"/>
    <n v="9"/>
    <s v="5"/>
    <d v="2024-03-08T00:00:00"/>
    <d v="2024-03-08T00:00:00"/>
    <n v="9.93333333333333"/>
    <s v="5"/>
    <d v="2039-04-04T00:00:00"/>
    <s v="SELF-ASSESSMENT METHOD"/>
    <n v="0"/>
    <m/>
    <d v="2024-02-28T00:00:00"/>
    <s v="SMFG INDIA CREDIT COMPANY LIMITED/KOLKATA RASH BEHARI AVENUE / FEB/24/63/ANASUA/BABHUIYA/54233206"/>
    <s v="Adroit Technical Service Pvt. Ltd."/>
    <s v="Premises No. 4/3, A.N. Chatterjee Street, (Holding No. 88, Aditya Narayan Chatterjee Street), Mouza &amp; P.S. - Dakhineswar, Earlier P.S. - Belghoria, J.L. No. 4, Re. Sa. No. 1, Touzi Nos. 63, 163, 166, 168, 222, A.D.S.R.O. -Cossipore, Dum Dum Now Belghoria, Dag Nos. 554(R.S.), 734(L.R.), Khatian Nos. 244(R.S.), 201(L.R.), Ward No. 12, Under Kamarhati Municipality, City - Kolkata, Dist. - North 24 Parganas, Kolkata - 700 076"/>
    <n v="957"/>
    <n v="1800"/>
    <n v="2027"/>
    <n v="1350"/>
    <n v="27"/>
    <n v="53"/>
    <n v="4459050"/>
    <n v="4459050"/>
    <n v="4013145"/>
    <n v="3567240"/>
    <m/>
    <x v="0"/>
    <n v="0.5002659759365784"/>
    <x v="0"/>
    <s v="KOLKATA"/>
    <s v="WEST BENGAL"/>
    <n v="700076"/>
    <n v="0"/>
    <s v="BUSINESS USE"/>
    <s v="RESIDENTIAL BUNGLOW"/>
    <s v="RESIDENTIAL BUNGLOW"/>
    <s v="ACH HSBC"/>
    <s v="NACH"/>
    <s v="PSL"/>
    <s v="UDYAM-WB-14-0092236"/>
    <s v="PSL : Micro Enterprise"/>
    <s v="90002827881072"/>
    <n v="200303780246"/>
    <n v="0"/>
    <n v="0"/>
    <n v="0"/>
    <n v="0"/>
    <n v="0"/>
    <n v="0"/>
    <n v="0"/>
    <n v="0"/>
    <n v="400079286172"/>
    <n v="0"/>
    <n v="0"/>
    <n v="0"/>
    <n v="0"/>
    <n v="0"/>
    <n v="0"/>
    <n v="0"/>
    <n v="0"/>
    <n v="200080980437"/>
    <n v="0"/>
    <n v="0"/>
    <n v="0"/>
    <n v="0"/>
    <n v="0"/>
    <n v="0"/>
    <n v="0"/>
    <n v="0"/>
  </r>
  <r>
    <n v="222"/>
    <d v="2024-12-01T00:00:00"/>
    <x v="206"/>
    <x v="207"/>
    <s v="APPROVED"/>
    <s v="Cersai Charge created"/>
    <d v="2022-10-31T00:00:00"/>
    <n v="26.4"/>
    <s v="5"/>
    <n v="2093642"/>
    <s v="5-50"/>
    <s v="F_5438424"/>
    <n v="1876536"/>
    <s v="5L"/>
    <n v="768"/>
    <s v="MORTGAGE"/>
    <n v="26"/>
    <s v="CORPORATE"/>
    <n v="13.9"/>
    <s v="9.25"/>
    <n v="13"/>
    <n v="121"/>
    <s v="181"/>
    <s v="LOKENATH TAILOR"/>
    <s v="SELFEMPLOYED"/>
    <s v="Yes"/>
    <s v="TEXTILE COTTON SPINNING"/>
    <s v="FLOATING"/>
    <s v="N"/>
    <n v="806044161"/>
    <s v="WEST BENGAL"/>
    <s v="TIER 3"/>
    <n v="104"/>
    <s v="13-175"/>
    <n v="130"/>
    <s v="PROPRIETORSHIP"/>
    <n v="2093642"/>
    <s v="Proxy-Fully Construc"/>
    <s v="LLTV"/>
    <n v="32.8037767"/>
    <s v="65"/>
    <n v="0"/>
    <n v="31261"/>
    <d v="2022-11-04T00:00:00"/>
    <n v="120"/>
    <s v="2148_MICRO LAP_WB_KOLKATA"/>
    <s v="Current"/>
    <n v="0"/>
    <n v="0"/>
    <n v="0"/>
    <n v="0"/>
    <n v="0"/>
    <n v="0"/>
    <n v="0"/>
    <n v="0"/>
    <n v="0"/>
    <s v="-"/>
    <s v="-"/>
    <n v="0"/>
    <n v="26"/>
    <s v="5"/>
    <d v="2022-10-31T00:00:00"/>
    <d v="2022-10-31T00:00:00"/>
    <n v="26.4"/>
    <s v="5"/>
    <d v="2033-08-04T00:00:00"/>
    <s v="LLTV - LOW LTV"/>
    <n v="0"/>
    <m/>
    <d v="2022-10-26T00:00:00"/>
    <m/>
    <s v="SUMIT DEY &amp; ASSOCIATES"/>
    <s v="ENTIRE LAND &amp; BUILDING, MOUZA - JYANGRA, J.L NO – 16, R.S KHATIAN NO -376, L.R KHATIAN NO – 967, R.S DAG NO – 1579, L.R DAG NO - 1630, HOLDING NO -R/G/M 15/5121 (O) R/G/M-9/1439 (N), WARD NO-16, P.S-RAJARHAT, DIST-24 PGS (N), KOLKATA - 700 059 UNDER RAJARHAT GOPALPUR MUNICIPALITY (OLD) BMC(NOW)"/>
    <n v="1212"/>
    <n v="2360"/>
    <n v="2935"/>
    <n v="1200"/>
    <n v="25"/>
    <n v="55"/>
    <n v="6382320"/>
    <n v="6382320"/>
    <n v="5744088"/>
    <n v="5105856"/>
    <m/>
    <x v="0"/>
    <n v="0.32803776683087027"/>
    <x v="0"/>
    <s v="KOLKATA"/>
    <s v="WEST BENGAL"/>
    <n v="700059"/>
    <n v="0"/>
    <s v="BUSINESS USE"/>
    <s v="RESIDENTIAL BUNGLOW"/>
    <s v="RESIDENTIAL BUNGLOW"/>
    <s v="HDFC ENACH"/>
    <s v="NACH"/>
    <s v="PSL"/>
    <s v="UDYAM-wb-10-0009608"/>
    <s v="PSL : Micro Enterprises"/>
    <s v="70067203592481"/>
    <n v="200252526506"/>
    <n v="0"/>
    <n v="0"/>
    <n v="0"/>
    <n v="0"/>
    <n v="0"/>
    <n v="0"/>
    <n v="0"/>
    <n v="0"/>
    <n v="400066107889"/>
    <n v="0"/>
    <n v="0"/>
    <n v="0"/>
    <n v="0"/>
    <n v="0"/>
    <n v="0"/>
    <n v="0"/>
    <n v="0"/>
    <n v="200067067021"/>
    <n v="0"/>
    <n v="0"/>
    <n v="0"/>
    <n v="0"/>
    <n v="0"/>
    <n v="0"/>
    <n v="0"/>
    <n v="0"/>
  </r>
  <r>
    <n v="223"/>
    <d v="2024-12-01T00:00:00"/>
    <x v="207"/>
    <x v="208"/>
    <s v="APPROVED"/>
    <s v="Cersai Charge Created - NON BT"/>
    <d v="2024-07-01T00:00:00"/>
    <n v="6.1"/>
    <s v="5"/>
    <n v="1026243"/>
    <s v="5-50"/>
    <s v="F_7364346"/>
    <n v="1017147"/>
    <s v="5L"/>
    <n v="735"/>
    <s v="MORTGAGE"/>
    <n v="6"/>
    <s v="INDIVIDUAL"/>
    <n v="13.5"/>
    <s v="9.25"/>
    <n v="13.5"/>
    <n v="181"/>
    <s v="181"/>
    <s v="DINESH BISHT"/>
    <s v="SELFEMPLOYED"/>
    <s v="Yes"/>
    <s v="FMCG"/>
    <s v="FLOATING"/>
    <s v="N"/>
    <n v="854804493554"/>
    <s v="UTTARAKHAND"/>
    <s v="TIER 2"/>
    <n v="175"/>
    <s v="13-175"/>
    <n v="181"/>
    <s v="INDIVIDUAL"/>
    <n v="1026243"/>
    <s v="Proxy-Fully Construc"/>
    <s v="SAM"/>
    <n v="45.578388699999998"/>
    <s v="65"/>
    <n v="0"/>
    <n v="13324"/>
    <d v="2024-07-04T00:00:00"/>
    <n v="180"/>
    <s v="2147_MICRO LAP_UTC_DEH_RAJPURRD"/>
    <s v="Current"/>
    <n v="0"/>
    <n v="0"/>
    <n v="0"/>
    <n v="0"/>
    <n v="0"/>
    <n v="0"/>
    <n v="0"/>
    <n v="0"/>
    <n v="0"/>
    <s v="-"/>
    <s v="-"/>
    <n v="0"/>
    <n v="6"/>
    <s v="5"/>
    <d v="2024-06-25T00:00:00"/>
    <d v="2024-06-25T00:00:00"/>
    <n v="6.3"/>
    <s v="5"/>
    <d v="2039-07-04T00:00:00"/>
    <s v="SELF-ASSESSMENT METHOD"/>
    <n v="0"/>
    <m/>
    <m/>
    <m/>
    <s v="-"/>
    <m/>
    <m/>
    <m/>
    <m/>
    <m/>
    <m/>
    <m/>
    <n v="0"/>
    <n v="2251600"/>
    <n v="0"/>
    <n v="0"/>
    <m/>
    <x v="44"/>
    <m/>
    <x v="1"/>
    <s v="DEHRADUN"/>
    <s v="UTTARAKHAND"/>
    <n v="249204"/>
    <n v="0"/>
    <s v="ULAP - GENERAL BUSINESS PURPOSE"/>
    <s v="RESIDENTIAL row HOUSE"/>
    <s v="RESIDENTIAL ROW HOUSE"/>
    <s v="ACH HSBC"/>
    <s v="NACH"/>
    <s v="PSL"/>
    <s v="UDYAM-UK-05-0070893"/>
    <s v="PSL : Micro Enterprises"/>
    <s v="30090728122338"/>
    <n v="200312140793"/>
    <n v="0"/>
    <n v="0"/>
    <n v="0"/>
    <n v="0"/>
    <n v="0"/>
    <n v="0"/>
    <n v="0"/>
    <n v="0"/>
    <n v="400081452966"/>
    <n v="0"/>
    <n v="0"/>
    <n v="0"/>
    <n v="0"/>
    <n v="0"/>
    <n v="0"/>
    <n v="0"/>
    <n v="0"/>
    <n v="200083216524"/>
    <n v="0"/>
    <n v="0"/>
    <n v="0"/>
    <n v="0"/>
    <n v="0"/>
    <n v="0"/>
    <n v="0"/>
    <n v="0"/>
  </r>
  <r>
    <n v="224"/>
    <d v="2024-12-01T00:00:00"/>
    <x v="208"/>
    <x v="209"/>
    <s v="APPROVED"/>
    <s v="Cersai Charge Created - NON BT"/>
    <d v="2024-06-11T00:00:00"/>
    <n v="6.7666666666666702"/>
    <s v="5"/>
    <n v="1035704"/>
    <s v="5-50"/>
    <s v="F_7332140"/>
    <n v="1026523"/>
    <s v="5L"/>
    <n v="746"/>
    <s v="MORTGAGE"/>
    <n v="6"/>
    <s v="INDIVIDUAL"/>
    <n v="13.5"/>
    <s v="9.25"/>
    <n v="13.5"/>
    <n v="181"/>
    <s v="181"/>
    <s v="BIMLA HANS RAJ"/>
    <s v="SELFEMPLOYED"/>
    <s v="Yes"/>
    <s v="TAILORING SERVICES"/>
    <s v="FLOATING"/>
    <s v="N"/>
    <n v="854804438540"/>
    <s v="UTTARAKHAND"/>
    <s v="TIER 2"/>
    <n v="175"/>
    <s v="13-175"/>
    <n v="181"/>
    <s v="INDIVIDUAL"/>
    <n v="1035704"/>
    <s v="Proxy-Fully Construc"/>
    <s v="SAM"/>
    <n v="43.930437699999999"/>
    <s v="65"/>
    <n v="0"/>
    <n v="13447"/>
    <d v="2024-07-04T00:00:00"/>
    <n v="180"/>
    <s v="2147_MICRO LAP_UTC_DEH_RAJPURRD"/>
    <s v="Current"/>
    <n v="0"/>
    <n v="0"/>
    <n v="0"/>
    <n v="0"/>
    <n v="0"/>
    <n v="0"/>
    <n v="0"/>
    <n v="0"/>
    <n v="0"/>
    <s v="-"/>
    <s v="-"/>
    <n v="0"/>
    <n v="6"/>
    <s v="5"/>
    <d v="2024-06-07T00:00:00"/>
    <d v="2024-06-07T00:00:00"/>
    <n v="6.9"/>
    <s v="5"/>
    <d v="2039-07-04T00:00:00"/>
    <s v="SELF-ASSESSMENT METHOD"/>
    <n v="600000"/>
    <m/>
    <d v="2024-05-26T00:00:00"/>
    <s v="USP/SMFG/778-05/2024"/>
    <s v="USP Valuation"/>
    <s v="KHATA KHATAUNI NO. 912,(FASLI YEAR 1399 TO 1404), KHASRA NO. 1025, SITUATED AT MAUZA RAIPUR, PARGANA PACHWA DOON, DISTT - DEHRADUN"/>
    <n v="674"/>
    <n v="2800"/>
    <n v="392"/>
    <n v="1200"/>
    <n v="25"/>
    <n v="35"/>
    <n v="2357600"/>
    <n v="2357600"/>
    <n v="2121840"/>
    <n v="1886080"/>
    <m/>
    <x v="0"/>
    <n v="0.43930437733288091"/>
    <x v="0"/>
    <s v="DEHRADUN"/>
    <s v="UTTARAKHAND"/>
    <n v="248008"/>
    <n v="0"/>
    <s v="ULAP - GENERAL BUSINESS PURPOSE"/>
    <s v="MIXED USE- SELF OCCUPIED PROPERTY"/>
    <s v="MIXED USE- SELF OCCUPIED PROPERTY"/>
    <s v="HDFC ENACH"/>
    <s v="NACH"/>
    <s v="PSL"/>
    <s v="UDYAM-UK-05-0028666"/>
    <s v="PSL : Micro Enterprises"/>
    <s v="20031964170985"/>
    <n v="200309934731"/>
    <n v="0"/>
    <n v="0"/>
    <n v="0"/>
    <n v="0"/>
    <n v="0"/>
    <n v="0"/>
    <n v="0"/>
    <n v="0"/>
    <n v="400080963009"/>
    <n v="0"/>
    <n v="0"/>
    <n v="0"/>
    <n v="0"/>
    <n v="0"/>
    <n v="0"/>
    <n v="0"/>
    <n v="0"/>
    <n v="200082710039"/>
    <n v="0"/>
    <n v="0"/>
    <n v="0"/>
    <n v="0"/>
    <n v="0"/>
    <n v="0"/>
    <n v="0"/>
    <n v="0"/>
  </r>
  <r>
    <n v="225"/>
    <d v="2024-12-01T00:00:00"/>
    <x v="209"/>
    <x v="210"/>
    <s v="APPROVED"/>
    <s v="Cersai Charge Created - NON BT"/>
    <d v="2024-05-04T00:00:00"/>
    <n v="8.0333333333333297"/>
    <s v="5"/>
    <n v="3415460"/>
    <s v="5-50"/>
    <s v="F_7173303"/>
    <n v="3277176"/>
    <s v="5L"/>
    <n v="753"/>
    <s v="MORTGAGE"/>
    <n v="8"/>
    <s v="INDIVIDUAL"/>
    <n v="13"/>
    <s v="9.25"/>
    <n v="13"/>
    <n v="133"/>
    <s v="181"/>
    <s v="SHAH PARVEZ"/>
    <s v="SELFEMPLOYED"/>
    <s v="Yes"/>
    <s v="FOOTWEAR"/>
    <s v="FLOATING"/>
    <s v="N"/>
    <n v="854804152731"/>
    <s v="UTTARAKHAND"/>
    <s v="TIER 2"/>
    <n v="121"/>
    <s v="13-175"/>
    <n v="129"/>
    <s v="INDIVIDUAL"/>
    <n v="3415460"/>
    <s v="Proxy-Fully Construc"/>
    <s v="BKP"/>
    <n v="63.029822099999997"/>
    <s v="65"/>
    <n v="0"/>
    <n v="48760"/>
    <d v="2024-05-04T00:00:00"/>
    <n v="132"/>
    <s v="2147_MICRO LAP_UTC_DEH_RAJPURRD"/>
    <s v="Current"/>
    <n v="0"/>
    <n v="0"/>
    <n v="0"/>
    <n v="0"/>
    <n v="0"/>
    <n v="0"/>
    <n v="0"/>
    <n v="0"/>
    <n v="0"/>
    <s v="-"/>
    <s v="-"/>
    <n v="0"/>
    <n v="8"/>
    <s v="5"/>
    <d v="2024-04-30T00:00:00"/>
    <d v="2024-04-30T00:00:00"/>
    <n v="8.1666666666666696"/>
    <s v="5"/>
    <d v="2035-01-04T00:00:00"/>
    <s v="BKP - BANKING PRODUCT"/>
    <n v="3600000"/>
    <m/>
    <d v="2024-04-27T00:00:00"/>
    <s v="USP/SMFG/744 -04/2024"/>
    <s v="USP Valuation"/>
    <s v="NAGAR PANCHAYAT PROPERTY NO. 285 SITUATED AT MOHALLA - SADAKPAR (MIDDLE) KASBA - BEHAT, PARGANA - FAZIBABD TEHSIL BEHAT DISTTT SAHARANPUR"/>
    <n v="1489"/>
    <n v="1700"/>
    <n v="2310"/>
    <n v="1250"/>
    <n v="30"/>
    <n v="30"/>
    <n v="5418800"/>
    <n v="5418800"/>
    <n v="4876920"/>
    <n v="4335040"/>
    <m/>
    <x v="0"/>
    <n v="0.63029822100834132"/>
    <x v="0"/>
    <s v="SAHARANPUR"/>
    <s v="UTTAR PRADESH"/>
    <n v="247121"/>
    <n v="0"/>
    <s v="ULAP - GENERAL BUSINESS PURPOSE"/>
    <s v="RESIDENTIAL row HOUSE"/>
    <s v="RESIDENTIAL ROW HOUSE"/>
    <s v="HDFC ENACH"/>
    <s v="NACH"/>
    <s v="PSL"/>
    <s v="UDYAM-UK-05-0024037"/>
    <s v="PSL : Micro Enterprise"/>
    <s v="10052534050423"/>
    <n v="200305797346"/>
    <n v="0"/>
    <n v="0"/>
    <n v="0"/>
    <n v="0"/>
    <n v="0"/>
    <n v="0"/>
    <n v="0"/>
    <n v="0"/>
    <n v="400079757405"/>
    <n v="0"/>
    <n v="0"/>
    <n v="0"/>
    <n v="0"/>
    <n v="0"/>
    <n v="0"/>
    <n v="0"/>
    <n v="0"/>
    <n v="200081470432"/>
    <n v="0"/>
    <n v="0"/>
    <n v="0"/>
    <n v="0"/>
    <n v="0"/>
    <n v="0"/>
    <n v="0"/>
    <n v="0"/>
  </r>
  <r>
    <n v="226"/>
    <d v="2024-12-01T00:00:00"/>
    <x v="210"/>
    <x v="211"/>
    <s v="APPROVED"/>
    <s v="Cersai Charge Created - BT"/>
    <d v="2024-04-24T00:00:00"/>
    <n v="8.3666666666666707"/>
    <s v="5"/>
    <n v="2023988"/>
    <s v="5-50"/>
    <s v="F_6867858"/>
    <n v="1990954"/>
    <s v="5L"/>
    <n v="774"/>
    <s v="MORTGAGE"/>
    <n v="10"/>
    <s v="INDIVIDUAL"/>
    <n v="13.5"/>
    <s v="9.25"/>
    <n v="13.5"/>
    <n v="181"/>
    <s v="181"/>
    <s v="CHHOTO DEVI"/>
    <s v="SELFEMPLOYED"/>
    <s v="Yes"/>
    <s v="HOTEL"/>
    <s v="FLOATING"/>
    <s v="N"/>
    <n v="854803536093"/>
    <s v="UTTARAKHAND"/>
    <s v="TIER 2"/>
    <n v="171"/>
    <s v="13-175"/>
    <n v="181"/>
    <s v="INDIVIDUAL"/>
    <n v="2023988"/>
    <s v="Proxy-Fully Construc"/>
    <s v="SAM"/>
    <n v="53.400559299999998"/>
    <s v="65"/>
    <n v="0"/>
    <n v="26278"/>
    <d v="2024-03-04T00:00:00"/>
    <n v="180"/>
    <s v="2147_MICRO LAP_UTC_DEH_RAJPURRD"/>
    <s v="Current"/>
    <n v="0"/>
    <n v="0"/>
    <n v="0"/>
    <n v="0"/>
    <n v="0"/>
    <n v="0"/>
    <n v="0"/>
    <n v="0"/>
    <n v="0"/>
    <s v="-"/>
    <s v="-"/>
    <n v="0"/>
    <n v="10"/>
    <s v="5"/>
    <d v="2024-02-20T00:00:00"/>
    <d v="2024-02-20T00:00:00"/>
    <n v="10.5"/>
    <s v="5"/>
    <d v="2039-03-04T00:00:00"/>
    <s v="SELF-ASSESSMENT METHOD"/>
    <n v="1200000"/>
    <m/>
    <d v="2024-02-10T00:00:00"/>
    <n v="6867858"/>
    <s v="Formulaic Engineers PVt. Ltd."/>
    <s v="PROPERTY BEARING KHATA KHATAUNI NO. 158, KHASRA NO. 465 KHA MIN JU SITUTAED AT MAUZA HARIPUR KALAN, TEHSIL RISHIKESH, DIST DEHRADUN"/>
    <n v="1234"/>
    <n v="2100"/>
    <n v="999"/>
    <n v="1200"/>
    <n v="13"/>
    <n v="47"/>
    <n v="3790200"/>
    <n v="3790200"/>
    <n v="3411180"/>
    <n v="3032160"/>
    <m/>
    <x v="0"/>
    <n v="0.5340055933723814"/>
    <x v="0"/>
    <s v="DEHRADUN"/>
    <s v="UTTARAKHAND"/>
    <n v="249204"/>
    <n v="0"/>
    <s v="BUSINESS USE"/>
    <s v="RESIDENTIAL row HOUSE"/>
    <s v="RESIDENTIAL ROW HOUSE"/>
    <s v="ACH HSBC"/>
    <s v="NACH"/>
    <s v="PSL"/>
    <s v="UDYAM-UK-05-0066394"/>
    <s v="PSL : Micro Enterprise"/>
    <s v="20033849323358"/>
    <n v="200304719795"/>
    <n v="0"/>
    <n v="0"/>
    <n v="0"/>
    <n v="0"/>
    <n v="0"/>
    <n v="0"/>
    <n v="0"/>
    <n v="0"/>
    <n v="400079523446"/>
    <n v="0"/>
    <n v="0"/>
    <n v="0"/>
    <n v="0"/>
    <n v="0"/>
    <n v="0"/>
    <n v="0"/>
    <n v="0"/>
    <n v="200081226855"/>
    <n v="0"/>
    <n v="0"/>
    <n v="0"/>
    <n v="0"/>
    <n v="0"/>
    <n v="0"/>
    <n v="0"/>
    <n v="0"/>
  </r>
  <r>
    <n v="227"/>
    <d v="2024-12-01T00:00:00"/>
    <x v="211"/>
    <x v="212"/>
    <s v="APPROVED"/>
    <s v="Cersai Charge Created - BT"/>
    <d v="2024-03-29T00:00:00"/>
    <n v="9.2333333333333307"/>
    <s v="5"/>
    <n v="3593881"/>
    <s v="5-50"/>
    <s v="F_6886522"/>
    <n v="3530983"/>
    <s v="5L"/>
    <n v="750"/>
    <s v="MORTGAGE"/>
    <n v="10"/>
    <s v="INDIVIDUAL"/>
    <n v="12.75"/>
    <s v="9.25"/>
    <n v="12.75"/>
    <n v="181"/>
    <s v="181"/>
    <s v="CHANDRA PRAKASH"/>
    <s v="SELFEMPLOYED"/>
    <s v="Yes"/>
    <s v="FOOD PRODUCTS"/>
    <s v="FLOATING"/>
    <s v="N"/>
    <n v="854803566581"/>
    <s v="UTTARAKHAND"/>
    <s v="TIER 2"/>
    <n v="171"/>
    <s v="13-175"/>
    <n v="181"/>
    <s v="INDIVIDUAL"/>
    <n v="3593881"/>
    <s v="Proxy-Fully Construc"/>
    <s v="SAM"/>
    <n v="21.7183113"/>
    <s v="65"/>
    <n v="0"/>
    <n v="44882"/>
    <d v="2024-03-04T00:00:00"/>
    <n v="180"/>
    <s v="2147_MICRO LAP_UTC_DEH_RAJPURRD"/>
    <s v="Current"/>
    <n v="0"/>
    <n v="0"/>
    <n v="0"/>
    <n v="0"/>
    <n v="0"/>
    <n v="0"/>
    <n v="0"/>
    <n v="0"/>
    <n v="0"/>
    <s v="-"/>
    <s v="-"/>
    <n v="0"/>
    <n v="10"/>
    <s v="5"/>
    <d v="2024-02-13T00:00:00"/>
    <d v="2024-02-13T00:00:00"/>
    <n v="10.733333333333301"/>
    <s v="5"/>
    <d v="2039-03-04T00:00:00"/>
    <s v="SELF-ASSESSMENT METHOD"/>
    <n v="1320000"/>
    <m/>
    <d v="2024-02-07T00:00:00"/>
    <n v="6860719"/>
    <s v="Formulaic Engineers PVt. Ltd."/>
    <s v="PROPERTY BEARING KHASRA NO. 301 MIN., SITUATED AT MAUJA MISSARWALA KALA, DOIWALA, DEHRADUN"/>
    <n v="2290"/>
    <n v="6500"/>
    <n v="1279"/>
    <n v="1300"/>
    <n v="1"/>
    <n v="59"/>
    <n v="16547700"/>
    <n v="16547700"/>
    <n v="14892930"/>
    <n v="13238160"/>
    <s v="11000 / SQ. M."/>
    <x v="0"/>
    <n v="0.21718311306102964"/>
    <x v="0"/>
    <s v="DOIWALA"/>
    <s v="UTTARAKHAND"/>
    <n v="248140"/>
    <n v="0"/>
    <s v="BUSINESS USE"/>
    <s v="COMMERCIAL SHOP"/>
    <s v="COMMERCIAL SHOP"/>
    <s v="HDFC ENACH"/>
    <s v="NACH"/>
    <s v="PSL"/>
    <s v="UDYAM-UK-05-0052327"/>
    <s v="PSL : Micro Enterprise"/>
    <s v="10052323507616"/>
    <n v="200302324462"/>
    <n v="0"/>
    <n v="0"/>
    <n v="0"/>
    <n v="0"/>
    <n v="0"/>
    <n v="0"/>
    <n v="0"/>
    <n v="0"/>
    <n v="400078892077"/>
    <n v="0"/>
    <n v="0"/>
    <n v="0"/>
    <n v="0"/>
    <n v="0"/>
    <n v="0"/>
    <n v="0"/>
    <n v="0"/>
    <n v="200080570302"/>
    <n v="0"/>
    <n v="0"/>
    <n v="0"/>
    <n v="0"/>
    <n v="0"/>
    <n v="0"/>
    <n v="0"/>
    <n v="0"/>
  </r>
  <r>
    <n v="228"/>
    <d v="2024-12-01T00:00:00"/>
    <x v="212"/>
    <x v="213"/>
    <s v="APPROVED"/>
    <s v="Cersai Charge created"/>
    <d v="2023-01-24T00:00:00"/>
    <n v="23.566666666666698"/>
    <s v="5"/>
    <n v="2555507"/>
    <s v="5-50"/>
    <s v="F_5735284"/>
    <n v="2437051"/>
    <s v="5L"/>
    <n v="743"/>
    <s v="MORTGAGE"/>
    <n v="23"/>
    <s v="INDIVIDUAL"/>
    <n v="12.4"/>
    <s v="9.25"/>
    <n v="12"/>
    <n v="181"/>
    <s v="181"/>
    <s v="RAVINDER SINGH RANA"/>
    <s v="SELFEMPLOYED"/>
    <s v="Yes"/>
    <s v="OTHERS"/>
    <s v="FLOATING"/>
    <s v="N"/>
    <n v="807306867"/>
    <s v="UTTARAKHAND"/>
    <s v="TIER 2"/>
    <n v="168"/>
    <s v="13-175"/>
    <n v="191"/>
    <s v="INDIVIDUAL"/>
    <n v="2555507"/>
    <s v="Proxy-Fully Construc"/>
    <s v="SAM"/>
    <n v="36.954123799999998"/>
    <s v="65"/>
    <n v="0"/>
    <n v="30671"/>
    <d v="2023-02-04T00:00:00"/>
    <n v="180"/>
    <s v="2147_MICRO LAP_UTC_DEH_RAJPURRD"/>
    <s v="Current"/>
    <n v="0"/>
    <n v="0"/>
    <n v="0"/>
    <n v="0"/>
    <n v="0"/>
    <n v="0"/>
    <n v="0"/>
    <n v="0"/>
    <n v="0"/>
    <s v="-"/>
    <s v="-"/>
    <n v="0"/>
    <n v="23"/>
    <s v="5"/>
    <d v="2023-01-24T00:00:00"/>
    <d v="2023-01-24T00:00:00"/>
    <n v="23.566666666666698"/>
    <s v="5"/>
    <d v="2038-12-04T00:00:00"/>
    <s v="SELF-ASSESSMENT METHOD"/>
    <n v="1284000"/>
    <m/>
    <d v="2022-12-25T00:00:00"/>
    <n v="5616384"/>
    <s v="Formulaic Engineers PVt. Ltd."/>
    <s v="PROPERTY BEARING KHATA NO. 00283, KHASRA NO. 117 MI, SITUATED AT MAUZA CHIDDERWALA TEHSIL RISHIKESH, DEHRADUN"/>
    <n v="1800"/>
    <n v="2750"/>
    <n v="1709"/>
    <n v="1150"/>
    <n v="16"/>
    <n v="44"/>
    <n v="6915350"/>
    <n v="6915350"/>
    <n v="6223815"/>
    <n v="5532280"/>
    <s v="8800 / SQ. M."/>
    <x v="0"/>
    <n v="0.36954123797060162"/>
    <x v="0"/>
    <s v="DEHRADUN"/>
    <s v="UTTARAKHAND"/>
    <n v="249204"/>
    <n v="0"/>
    <s v="BUSINESS USE"/>
    <s v="RESIDENTIAL row HOUSE"/>
    <s v="RESIDENTIAL ROW HOUSE"/>
    <s v="HDFC ENACH"/>
    <s v="NACH"/>
    <s v="PSL"/>
    <s v="UDYAM-UK-08-0005297"/>
    <s v="PSL : Micro Enterprises"/>
    <s v="50096515608414"/>
    <n v="200258892988"/>
    <n v="0"/>
    <n v="0"/>
    <n v="0"/>
    <n v="0"/>
    <n v="0"/>
    <n v="0"/>
    <n v="0"/>
    <n v="0"/>
    <n v="400067866000"/>
    <n v="0"/>
    <n v="0"/>
    <n v="0"/>
    <n v="0"/>
    <n v="0"/>
    <n v="0"/>
    <n v="0"/>
    <n v="0"/>
    <n v="200068937838"/>
    <n v="0"/>
    <n v="0"/>
    <n v="0"/>
    <n v="0"/>
    <n v="0"/>
    <n v="0"/>
    <n v="0"/>
    <n v="0"/>
  </r>
  <r>
    <n v="229"/>
    <d v="2024-12-01T00:00:00"/>
    <x v="213"/>
    <x v="214"/>
    <s v="APPROVED"/>
    <s v="Cersai Charge Created - NON BT"/>
    <d v="2024-07-07T00:00:00"/>
    <n v="5.9"/>
    <s v="5"/>
    <n v="4046596"/>
    <s v="5-50"/>
    <s v="F_7399072"/>
    <n v="3266259.25"/>
    <s v="5L"/>
    <n v="702"/>
    <s v="MORTGAGE"/>
    <n v="6"/>
    <s v="INDIVIDUAL"/>
    <n v="13"/>
    <s v="9.25"/>
    <n v="13"/>
    <n v="181"/>
    <s v="181"/>
    <s v="APOORV KUMAR RASTOGI"/>
    <s v="SELFEMPLOYED"/>
    <s v="Yes"/>
    <s v="MEDICAL"/>
    <s v="FLOATING"/>
    <s v="N"/>
    <n v="806510774"/>
    <s v="UTTAR PRADESH"/>
    <s v="TIER 2"/>
    <n v="175"/>
    <s v="13-175"/>
    <n v="181"/>
    <s v="INDIVIDUAL"/>
    <n v="4046596"/>
    <s v="FULLY CONSTRUCTED"/>
    <s v="SAM"/>
    <n v="56.675013999999997"/>
    <s v="65"/>
    <n v="0"/>
    <n v="41714"/>
    <d v="2024-07-04T00:00:00"/>
    <n v="180"/>
    <s v="2146_MICRO LAP_UP_LUC_SAPRUMARG"/>
    <s v="Current"/>
    <n v="0"/>
    <n v="0"/>
    <n v="0"/>
    <n v="0"/>
    <n v="0"/>
    <n v="0"/>
    <n v="0"/>
    <n v="0"/>
    <n v="0"/>
    <s v="-"/>
    <s v="-"/>
    <n v="0"/>
    <n v="6"/>
    <s v="5"/>
    <d v="2024-06-30T00:00:00"/>
    <d v="2024-06-30T00:00:00"/>
    <n v="6.1333333333333302"/>
    <s v="5"/>
    <d v="2039-07-04T00:00:00"/>
    <s v="SELF-ASSESSMENT METHOD"/>
    <n v="600000"/>
    <m/>
    <d v="2024-06-24T00:00:00"/>
    <n v="7399072"/>
    <s v="Formulaic Engineers PVt. Ltd."/>
    <s v="SHOP NO. LGF. B-14, LOCATED ON LGF AT ANTAS MALL BUILT OVER COMMERCIAL PLOT NO. CP-1/23, SECTOR 1, GOMTI NAGAR EXTENSION LUCKNOW"/>
    <n v="0"/>
    <n v="0"/>
    <n v="238"/>
    <n v="30000"/>
    <n v="5"/>
    <n v="55"/>
    <n v="7140000"/>
    <n v="7140000"/>
    <n v="6426000"/>
    <n v="5712000"/>
    <m/>
    <x v="0"/>
    <n v="0.56675014005602242"/>
    <x v="0"/>
    <s v="LUCKNOW"/>
    <s v="UTTAR PRADESH"/>
    <n v="226010"/>
    <n v="28"/>
    <s v="ULAP - GENERAL BUSINESS PURPOSE"/>
    <s v="COMMERCIAL SHOP"/>
    <s v="COMMERCIAL SHOP"/>
    <s v="HDFC ENACH"/>
    <s v="NACH"/>
    <s v="PSL"/>
    <s v="UDYAM-UP-50-0047902"/>
    <s v="PSL : Micro Enterprises"/>
    <s v="10006247195899"/>
    <n v="200312877170"/>
    <n v="0"/>
    <n v="0"/>
    <n v="0"/>
    <n v="0"/>
    <n v="0"/>
    <n v="0"/>
    <n v="0"/>
    <n v="0"/>
    <n v="400081693090"/>
    <n v="0"/>
    <n v="0"/>
    <n v="0"/>
    <n v="0"/>
    <n v="0"/>
    <n v="0"/>
    <n v="0"/>
    <n v="0"/>
    <n v="200083463254"/>
    <n v="0"/>
    <n v="0"/>
    <n v="0"/>
    <n v="0"/>
    <n v="0"/>
    <n v="0"/>
    <n v="0"/>
    <n v="0"/>
  </r>
  <r>
    <n v="230"/>
    <d v="2024-12-01T00:00:00"/>
    <x v="214"/>
    <x v="215"/>
    <s v="APPROVED"/>
    <s v="Cersai Charge Created - NON BT"/>
    <d v="2024-07-05T00:00:00"/>
    <n v="5.9666666666666703"/>
    <s v="5"/>
    <n v="1028879"/>
    <s v="5-50"/>
    <s v="F_7404219"/>
    <n v="1020182"/>
    <s v="5L"/>
    <n v="752"/>
    <s v="MORTGAGE"/>
    <n v="6"/>
    <s v="INDIVIDUAL"/>
    <n v="14"/>
    <s v="9.25"/>
    <n v="14"/>
    <n v="181"/>
    <s v="181"/>
    <s v="AQIB AHMED"/>
    <s v="SELFEMPLOYED"/>
    <s v="Yes"/>
    <s v="TAILORING SERVICES"/>
    <s v="FLOATING"/>
    <s v="N"/>
    <n v="854804564662"/>
    <s v="UTTAR PRADESH"/>
    <s v="TIER 2"/>
    <n v="175"/>
    <s v="13-175"/>
    <n v="181"/>
    <s v="INDIVIDUAL"/>
    <n v="1028879"/>
    <s v="FULLY CONSTRUCTED"/>
    <s v="BKP"/>
    <n v="52.280436999999999"/>
    <s v="65"/>
    <n v="0"/>
    <n v="13703"/>
    <d v="2024-07-04T00:00:00"/>
    <n v="180"/>
    <s v="2146_MICRO LAP_UP_LUC_SAPRUMARG"/>
    <s v="Current"/>
    <n v="0"/>
    <n v="0"/>
    <n v="0"/>
    <n v="0"/>
    <n v="0"/>
    <n v="0"/>
    <n v="0"/>
    <n v="0"/>
    <n v="0"/>
    <s v="-"/>
    <s v="-"/>
    <n v="0"/>
    <n v="6"/>
    <s v="5"/>
    <d v="2024-06-28T00:00:00"/>
    <d v="2024-06-28T00:00:00"/>
    <n v="6.2"/>
    <s v="5"/>
    <d v="2039-07-04T00:00:00"/>
    <s v="BKP - BANKING PRODUCT"/>
    <n v="480000"/>
    <m/>
    <d v="2024-06-12T00:00:00"/>
    <n v="7404219"/>
    <s v="Formulaic Engineers PVt. Ltd."/>
    <s v="FLAT NO. 503, 5TH FLOOR, SITUATED AT TOWER T1 (LIG), SANSKRITI BLOCK D OMAXE INTEGRATED TOWNSHIP SARSAWAN (OMAXE CITY) LUCKNOW"/>
    <n v="0"/>
    <n v="0"/>
    <n v="410"/>
    <n v="4800"/>
    <n v="8"/>
    <n v="52"/>
    <n v="1968000"/>
    <n v="1968000"/>
    <n v="1771200"/>
    <n v="1574400"/>
    <m/>
    <x v="0"/>
    <n v="0.52280436991869916"/>
    <x v="0"/>
    <s v="LUCKNOW"/>
    <s v="UTTAR PRADESH"/>
    <n v="226001"/>
    <n v="0"/>
    <s v="ULAP - GENERAL BUSINESS PURPOSE"/>
    <s v="RESIDENTIAL row HOUSE"/>
    <s v="RESIDENTIAL ROW HOUSE"/>
    <s v="HDFC ENACH"/>
    <s v="NACH"/>
    <s v="PSL"/>
    <s v="UDYAM-up-50-0094375"/>
    <s v="PSL : Micro Enterprises"/>
    <s v="60061047637191"/>
    <n v="200312712617"/>
    <n v="0"/>
    <n v="0"/>
    <n v="0"/>
    <n v="0"/>
    <n v="0"/>
    <n v="0"/>
    <n v="0"/>
    <n v="0"/>
    <n v="400081618460"/>
    <n v="0"/>
    <n v="0"/>
    <n v="0"/>
    <n v="0"/>
    <n v="0"/>
    <n v="0"/>
    <n v="0"/>
    <n v="0"/>
    <n v="200083387473"/>
    <n v="0"/>
    <n v="0"/>
    <n v="0"/>
    <n v="0"/>
    <n v="0"/>
    <n v="0"/>
    <n v="0"/>
    <n v="0"/>
  </r>
  <r>
    <n v="231"/>
    <d v="2024-12-01T00:00:00"/>
    <x v="215"/>
    <x v="216"/>
    <s v="APPROVED"/>
    <s v="Cersai Charge Created - BT"/>
    <d v="2024-05-10T00:00:00"/>
    <n v="7.8333333333333304"/>
    <s v="5"/>
    <n v="20059800"/>
    <s v="5-50"/>
    <s v="F_7070779"/>
    <n v="19763288"/>
    <s v="5L"/>
    <n v="795"/>
    <s v="MORTGAGE"/>
    <n v="9"/>
    <s v="CORPORATE"/>
    <n v="10"/>
    <s v="9.25"/>
    <n v="10"/>
    <n v="180"/>
    <s v="181"/>
    <s v="JAGDISH PRASHAD SAREES"/>
    <s v="SELFEMPLOYED"/>
    <s v="Yes"/>
    <s v="TEXTILE READY MADE GARMENTS"/>
    <s v="FLOATING"/>
    <s v="N"/>
    <n v="854803910485"/>
    <s v="DELHI"/>
    <s v="METRO"/>
    <n v="174"/>
    <s v="13-175"/>
    <n v="183"/>
    <s v="PROPRIETORSHIP"/>
    <n v="20059800"/>
    <s v="Proxy-Fully Construc"/>
    <s v="LIP"/>
    <n v="53.851233800000003"/>
    <s v="65"/>
    <n v="0"/>
    <n v="215564"/>
    <d v="2024-04-04T00:00:00"/>
    <n v="180"/>
    <s v="1730_MASS LAP_DEL_CONNAUGHT PLACE"/>
    <s v="Current"/>
    <n v="0"/>
    <n v="0"/>
    <n v="0"/>
    <n v="0"/>
    <n v="0"/>
    <n v="0"/>
    <n v="0"/>
    <n v="0"/>
    <n v="0"/>
    <s v="-"/>
    <s v="-"/>
    <n v="0"/>
    <n v="9"/>
    <s v="5"/>
    <d v="2024-03-31T00:00:00"/>
    <d v="2024-05-09T00:00:00"/>
    <n v="7.8666666666666698"/>
    <s v="5"/>
    <d v="2039-06-04T00:00:00"/>
    <s v="LIP - LIQUID INCOME PROGRAM"/>
    <n v="2499999.9996000002"/>
    <n v="2"/>
    <d v="2024-03-28T00:00:00"/>
    <s v="NMA/SMFG/MAR-052/2024"/>
    <s v="MEHTA &amp; ASSOCIATES"/>
    <s v="PROPERTY NO. 48, BLOCK - B, SECTOR - 41, NOIDA, DISTT. GAUTAM BUDH NAGAR"/>
    <n v="180"/>
    <n v="180880"/>
    <n v="3128"/>
    <n v="1500"/>
    <n v="15"/>
    <n v="45"/>
    <n v="37250400"/>
    <n v="37250400"/>
    <n v="33525360"/>
    <n v="29800320"/>
    <m/>
    <x v="88"/>
    <m/>
    <x v="0"/>
    <s v="GAUTAM BUDDHA NAGAR"/>
    <s v="UTTAR PRADESH"/>
    <n v="201303"/>
    <n v="0"/>
    <s v="BUSINESS USE"/>
    <s v="SELF-OCCUPIED RESIDENTIAL PROPERTY- WITHIN CITY LIMIT"/>
    <s v="SELF-OCCUPIED RESIDENTIAL PROPERTY- WITHIN CITY LIMIT"/>
    <s v="ACH HSBC"/>
    <s v="NACH"/>
    <s v="PSL"/>
    <s v="UDYAM-DL-01-0015707"/>
    <s v="PSL : Micro Enterprise"/>
    <s v="80063532017973"/>
    <n v="200306364930"/>
    <n v="0"/>
    <n v="0"/>
    <n v="0"/>
    <n v="0"/>
    <n v="0"/>
    <n v="0"/>
    <n v="0"/>
    <n v="0"/>
    <n v="400079903258"/>
    <n v="0"/>
    <n v="0"/>
    <n v="0"/>
    <n v="0"/>
    <n v="0"/>
    <n v="0"/>
    <n v="0"/>
    <n v="0"/>
    <n v="200081621782"/>
    <n v="0"/>
    <n v="0"/>
    <n v="0"/>
    <n v="0"/>
    <n v="0"/>
    <n v="0"/>
    <n v="0"/>
    <n v="0"/>
  </r>
  <r>
    <n v="232"/>
    <d v="2024-12-01T00:00:00"/>
    <x v="216"/>
    <x v="217"/>
    <s v="APPROVED"/>
    <s v="Cersai Charge Created - NON BT"/>
    <d v="2024-04-06T00:00:00"/>
    <n v="8.9666666666666703"/>
    <s v="5"/>
    <n v="29300000"/>
    <s v="5-50"/>
    <s v="F_7108578"/>
    <n v="28691336"/>
    <s v="5L"/>
    <n v="830"/>
    <s v="MORTGAGE"/>
    <n v="9"/>
    <s v="CORPORATE"/>
    <n v="9.5"/>
    <s v="9.25"/>
    <n v="9.5"/>
    <n v="181"/>
    <s v="181"/>
    <s v="ADITI ENTERPRISES"/>
    <s v="SELFEMPLOYED"/>
    <s v="Yes"/>
    <s v="CONSUMER PRODUCTS"/>
    <s v="FLOATING"/>
    <s v="N"/>
    <n v="803514420"/>
    <s v="DELHI"/>
    <s v="METRO"/>
    <n v="172"/>
    <s v="13-175"/>
    <n v="181"/>
    <s v="PROPRIETORSHIP"/>
    <n v="29300000"/>
    <s v="Proxy-Fully Construc"/>
    <s v="LIP"/>
    <n v="56.5657268"/>
    <s v="65"/>
    <n v="0"/>
    <n v="305958"/>
    <d v="2024-04-04T00:00:00"/>
    <n v="180"/>
    <s v="1730_MASS LAP_DEL_CONNAUGHT PLACE"/>
    <s v="Current"/>
    <n v="0"/>
    <n v="0"/>
    <n v="0"/>
    <n v="0"/>
    <n v="0"/>
    <n v="0"/>
    <n v="0"/>
    <n v="0"/>
    <n v="0"/>
    <s v="-"/>
    <s v="-"/>
    <n v="0"/>
    <n v="9"/>
    <s v="5"/>
    <d v="2024-03-31T00:00:00"/>
    <d v="2024-03-31T00:00:00"/>
    <n v="9.1666666666666696"/>
    <s v="5"/>
    <d v="2039-04-04T00:00:00"/>
    <s v="LIQUID INCOME PROGRAM (LIP)"/>
    <n v="0"/>
    <n v="2"/>
    <d v="2024-03-27T00:00:00"/>
    <s v="SMFG INDIA/2024/03/9151"/>
    <s v="BLACK OLIVE VENTURES PVT. LTD."/>
    <s v="PROPERTY NO. 1/6688, OLD MUNICIPAL NO. 1157/8, GROUND FLOOR (WITHOUT ROOF RIGHTS), KHASRA NO. 378/1, VILLAGE - ULDHAN PUR, EAST ROHTAS NAGAR, SHAHDARA, DELHI"/>
    <n v="0"/>
    <n v="0"/>
    <n v="999"/>
    <n v="51850"/>
    <n v="38"/>
    <n v="22"/>
    <n v="51798150"/>
    <n v="39960000"/>
    <n v="46618335"/>
    <n v="41438520"/>
    <m/>
    <x v="89"/>
    <m/>
    <x v="0"/>
    <s v="NEW DELHI"/>
    <s v="DELHI"/>
    <n v="110032"/>
    <n v="0"/>
    <s v="BUSINESS USE"/>
    <s v="RESIDENTIAL FLAT"/>
    <s v="SELF-OCCUPIED COMMERCIAL PROPERTY- OUTSIDE CITY LIMIT"/>
    <s v="ACH HSBC"/>
    <s v="NACH"/>
    <s v="PSL"/>
    <s v="UDYAM-DL-07-0002840"/>
    <s v="PSL : Micro Enterprise"/>
    <s v="90007997801486"/>
    <n v="200303351130"/>
    <n v="0"/>
    <n v="0"/>
    <n v="0"/>
    <n v="0"/>
    <n v="0"/>
    <n v="0"/>
    <n v="0"/>
    <n v="0"/>
    <n v="400079160573"/>
    <n v="0"/>
    <n v="0"/>
    <n v="0"/>
    <n v="0"/>
    <n v="0"/>
    <n v="0"/>
    <n v="0"/>
    <n v="0"/>
    <n v="200080849836"/>
    <n v="0"/>
    <n v="0"/>
    <n v="0"/>
    <n v="0"/>
    <n v="0"/>
    <n v="0"/>
    <n v="0"/>
    <n v="0"/>
  </r>
  <r>
    <n v="233"/>
    <d v="2024-12-01T00:00:00"/>
    <x v="217"/>
    <x v="218"/>
    <s v="APPROVED"/>
    <s v="Cersai Charge Created - NON BT"/>
    <d v="2024-05-04T00:00:00"/>
    <n v="8.0333333333333297"/>
    <s v="5"/>
    <n v="28500000"/>
    <s v="5-50"/>
    <s v="F_7200205"/>
    <n v="27810344"/>
    <s v="5L"/>
    <n v="736"/>
    <s v="MORTGAGE"/>
    <n v="8"/>
    <s v="CORPORATE"/>
    <n v="10.5"/>
    <s v="9.25"/>
    <n v="10.5"/>
    <n v="181"/>
    <s v="181"/>
    <s v="SAMAGR ENTERPRISES"/>
    <s v="SELFEMPLOYED"/>
    <s v="Yes"/>
    <s v="ELECTRICAL EQUIPMENT AND COMPONENTS"/>
    <s v="FLOATING"/>
    <s v="N"/>
    <n v="854804058599"/>
    <s v="DELHI"/>
    <s v="METRO"/>
    <n v="170"/>
    <s v="13-175"/>
    <n v="178"/>
    <s v="PROPRIETORSHIP"/>
    <n v="28500000"/>
    <s v="Proxy-Fully Construc"/>
    <s v="BKP"/>
    <n v="45.474345300000003"/>
    <s v="65"/>
    <n v="0"/>
    <n v="315039"/>
    <d v="2024-05-04T00:00:00"/>
    <n v="180"/>
    <s v="1730_MASS LAP_DEL_CONNAUGHT PLACE"/>
    <s v="Current"/>
    <n v="0"/>
    <n v="0"/>
    <n v="0"/>
    <n v="0"/>
    <n v="0"/>
    <n v="0"/>
    <n v="0"/>
    <n v="0"/>
    <n v="0"/>
    <s v="-"/>
    <s v="-"/>
    <n v="0"/>
    <n v="8"/>
    <s v="5"/>
    <d v="2024-04-30T00:00:00"/>
    <d v="2024-04-30T00:00:00"/>
    <n v="8.1666666666666696"/>
    <s v="5"/>
    <d v="2039-02-04T00:00:00"/>
    <s v="BKP - BANKING PRODUCT"/>
    <n v="2499999.9996000002"/>
    <m/>
    <d v="2024-04-23T00:00:00"/>
    <n v="23607985"/>
    <s v="Formulaic Engineers PVt. Ltd."/>
    <s v="PORTION OF PROPERTY MUNICIPAL NO. 517/1, BUILT ON PART OF PLOT NO. 58-b, OUT OF KHASRA NO. 451/443, VILLAGE JHILMIL TAHIRPUR, SHAHDARA INDUSTRIAL AREA (DILSHAD GARDEN CITY WEST BLOCK) Illaqa shahdara, delhi"/>
    <n v="369.89"/>
    <n v="150000"/>
    <n v="5991"/>
    <n v="1200"/>
    <n v="20"/>
    <n v="40"/>
    <n v="62672700"/>
    <n v="62672700"/>
    <n v="56405430"/>
    <n v="50138160"/>
    <m/>
    <x v="90"/>
    <m/>
    <x v="0"/>
    <s v="DELHI"/>
    <s v="DELHI"/>
    <n v="110095"/>
    <n v="0"/>
    <s v="ULAP - GENERAL BUSINESS PURPOSE"/>
    <s v="SELF-OCCUPIED- INDUSTRIAL PROPERTY"/>
    <s v="SELF-OCCUPIED- INDUSTRIAL PROPERTY"/>
    <s v="ACH HSBC"/>
    <s v="NACH"/>
    <s v="PSL"/>
    <s v="UDYAM-DL-05-0001961"/>
    <s v="PSL : Micro Enterprise"/>
    <n v="90066050922440"/>
    <n v="200305805833"/>
    <n v="0"/>
    <n v="0"/>
    <n v="0"/>
    <n v="0"/>
    <n v="0"/>
    <n v="0"/>
    <n v="0"/>
    <n v="0"/>
    <n v="400079759342"/>
    <n v="0"/>
    <n v="0"/>
    <n v="0"/>
    <n v="0"/>
    <n v="0"/>
    <n v="0"/>
    <n v="0"/>
    <n v="0"/>
    <n v="200081472576"/>
    <n v="0"/>
    <n v="0"/>
    <n v="0"/>
    <n v="0"/>
    <n v="0"/>
    <n v="0"/>
    <n v="0"/>
    <n v="0"/>
  </r>
  <r>
    <n v="234"/>
    <d v="2024-12-01T00:00:00"/>
    <x v="218"/>
    <x v="219"/>
    <s v="APPROVED"/>
    <s v="Cersai Charge Created - NON BT"/>
    <d v="2024-05-04T00:00:00"/>
    <n v="8.0333333333333297"/>
    <s v="5"/>
    <n v="9621068"/>
    <s v="5-50"/>
    <s v="F_7198091"/>
    <n v="9482144"/>
    <s v="5L"/>
    <n v="753"/>
    <s v="MORTGAGE"/>
    <n v="8"/>
    <s v="CORPORATE"/>
    <n v="12"/>
    <s v="9.25"/>
    <n v="12"/>
    <n v="181"/>
    <s v="181"/>
    <s v="RAM GASES"/>
    <s v="SELFEMPLOYED"/>
    <s v="Yes"/>
    <s v="CRUDE PETROLEUM AND NATURAL GAS"/>
    <s v="FLOATING"/>
    <s v="N"/>
    <n v="804173769"/>
    <s v="DELHI"/>
    <s v="METRO"/>
    <n v="173"/>
    <s v="13-175"/>
    <n v="181"/>
    <s v="PROPRIETORSHIP"/>
    <n v="9621068"/>
    <s v="Proxy-Fully Construc"/>
    <s v="BKP"/>
    <n v="49.138476500000003"/>
    <s v="65"/>
    <n v="0"/>
    <n v="115469"/>
    <d v="2024-05-04T00:00:00"/>
    <n v="180"/>
    <s v="1730_MASS LAP_DEL_CONNAUGHT PLACE"/>
    <s v="Current"/>
    <n v="0"/>
    <n v="0"/>
    <n v="0"/>
    <n v="0"/>
    <n v="0"/>
    <n v="0"/>
    <n v="0"/>
    <n v="0"/>
    <n v="0"/>
    <s v="-"/>
    <s v="-"/>
    <n v="0"/>
    <n v="8"/>
    <s v="5"/>
    <d v="2024-04-30T00:00:00"/>
    <d v="2024-04-30T00:00:00"/>
    <n v="8.1666666666666696"/>
    <s v="5"/>
    <d v="2039-05-04T00:00:00"/>
    <s v="BKP - BANKING PRODUCT"/>
    <n v="0"/>
    <n v="2"/>
    <d v="2024-04-15T00:00:00"/>
    <s v="NMA/SMFG/APRIL-009/2024"/>
    <s v="MEHTA &amp; ASSOCIATES"/>
    <s v="PROPERTY KHEWAT NO. 199/186, KHATONI NO. 315, MUST. NO. 28, KILLA NO. 12, 26/2 &amp; KHEWAT NO. 200, KHATONI NO. 316, MUST NO. 28, KILLA NO. 13, WAKA, MAUJA NANGLA GUJRAN, FARIBADAD"/>
    <n v="1240"/>
    <n v="13700"/>
    <n v="5183"/>
    <n v="500"/>
    <n v="12"/>
    <n v="48"/>
    <n v="19579500"/>
    <n v="19579500"/>
    <n v="17621550"/>
    <n v="15663600"/>
    <m/>
    <x v="91"/>
    <m/>
    <x v="1"/>
    <s v="FARIDABAD"/>
    <s v="HARYANA"/>
    <n v="121004"/>
    <n v="0"/>
    <s v="ULAP - GENERAL BUSINESS PURPOSE"/>
    <s v="RESIDENTIAL row HOUSE"/>
    <s v="INDUSTRIAL PROPERTY"/>
    <s v="ACH HSBC"/>
    <s v="NACH"/>
    <s v="PSL"/>
    <s v="UDYAM-HR-03-0028972"/>
    <s v="PSL : Micro Enterprise"/>
    <s v="90091781176095"/>
    <n v="200305805538"/>
    <n v="0"/>
    <n v="0"/>
    <n v="0"/>
    <n v="0"/>
    <n v="0"/>
    <n v="0"/>
    <n v="0"/>
    <n v="0"/>
    <n v="400079759219"/>
    <n v="0"/>
    <n v="0"/>
    <n v="0"/>
    <n v="0"/>
    <n v="0"/>
    <n v="0"/>
    <n v="0"/>
    <n v="0"/>
    <n v="200081472444"/>
    <n v="0"/>
    <n v="0"/>
    <n v="0"/>
    <n v="0"/>
    <n v="0"/>
    <n v="0"/>
    <n v="0"/>
    <n v="0"/>
  </r>
  <r>
    <n v="235"/>
    <d v="2024-12-01T00:00:00"/>
    <x v="219"/>
    <x v="220"/>
    <s v="APPROVED"/>
    <s v="Cersai Charge Created - NON BT"/>
    <d v="2024-01-31T00:00:00"/>
    <n v="11.1666666666667"/>
    <s v="5"/>
    <n v="2045517"/>
    <s v="5-50"/>
    <s v="F_6815100"/>
    <n v="2001883"/>
    <s v="5L"/>
    <n v="764"/>
    <s v="MORTGAGE"/>
    <n v="11"/>
    <s v="INDIVIDUAL"/>
    <n v="13.5"/>
    <s v="9.25"/>
    <n v="13.5"/>
    <n v="169"/>
    <s v="181"/>
    <s v="MOHD ISRAEL"/>
    <s v="SELFEMPLOYED"/>
    <s v="Yes"/>
    <s v="TRADING"/>
    <s v="FLOATING"/>
    <s v="N"/>
    <n v="854803437608"/>
    <s v="UTTAR PRADESH"/>
    <s v="TIER 2"/>
    <n v="158"/>
    <s v="13-175"/>
    <n v="169"/>
    <s v="INDIVIDUAL"/>
    <n v="2045517"/>
    <s v="Proxy-Fully Construc"/>
    <s v="BKP"/>
    <n v="46.215928599999998"/>
    <s v="65"/>
    <n v="0"/>
    <n v="27159"/>
    <d v="2024-02-04T00:00:00"/>
    <n v="168"/>
    <s v="2146_MICRO LAP_UP_LUC_SAPRUMARG"/>
    <s v="Current"/>
    <n v="0"/>
    <n v="0"/>
    <n v="0"/>
    <n v="0"/>
    <n v="0"/>
    <n v="0"/>
    <n v="0"/>
    <n v="0"/>
    <n v="0"/>
    <s v="-"/>
    <s v="-"/>
    <n v="0"/>
    <n v="11"/>
    <s v="5"/>
    <d v="2024-01-25T00:00:00"/>
    <d v="2024-01-25T00:00:00"/>
    <n v="11.366666666666699"/>
    <s v="5"/>
    <d v="2038-02-04T00:00:00"/>
    <s v="BKP - BANKING PRODUCT"/>
    <n v="0"/>
    <m/>
    <d v="2024-01-17T00:00:00"/>
    <n v="6761202"/>
    <s v="Formulaic Engineers PVt. Ltd."/>
    <s v="PLOT NO. 1- A OF KHASRA NO. 89 MIN, SITUATED AT FAIZAULLAGANJ WARD - FAIZAULLAGANJ, TEHSIL &amp; DISTRICT - LUCKNOW"/>
    <n v="1000"/>
    <n v="2200"/>
    <n v="1590"/>
    <n v="1400"/>
    <n v="7"/>
    <n v="53"/>
    <n v="4426000"/>
    <n v="4426000"/>
    <n v="3983400"/>
    <n v="3540800"/>
    <m/>
    <x v="0"/>
    <n v="0.46215928603705375"/>
    <x v="0"/>
    <s v="LUCKNOW"/>
    <s v="UTTAR PRADESH"/>
    <n v="226020"/>
    <n v="0"/>
    <s v="BUSINESS USE"/>
    <s v="RESIDENTIAL row HOUSE"/>
    <s v="RESIDENTIAL ROW HOUSE"/>
    <s v="HDFC ENACH"/>
    <s v="NACH"/>
    <s v="PSL"/>
    <s v="UDYAM-UP-50-0120748"/>
    <s v="PSL : Micro Enterprises"/>
    <s v="30053297359002"/>
    <n v="200295192970"/>
    <n v="0"/>
    <n v="0"/>
    <n v="0"/>
    <n v="0"/>
    <n v="0"/>
    <n v="0"/>
    <n v="0"/>
    <n v="0"/>
    <n v="400077102687"/>
    <n v="0"/>
    <n v="0"/>
    <n v="0"/>
    <n v="0"/>
    <n v="0"/>
    <n v="0"/>
    <n v="0"/>
    <n v="0"/>
    <n v="200078704453"/>
    <n v="0"/>
    <n v="0"/>
    <n v="0"/>
    <n v="0"/>
    <n v="0"/>
    <n v="0"/>
    <n v="0"/>
    <n v="0"/>
  </r>
  <r>
    <n v="236"/>
    <d v="2024-12-01T00:00:00"/>
    <x v="220"/>
    <x v="221"/>
    <s v="APPROVED"/>
    <s v="Cersai Charge Created - NON BT"/>
    <d v="2024-06-01T00:00:00"/>
    <n v="7.1"/>
    <s v="5"/>
    <n v="15000000"/>
    <s v="5-50"/>
    <s v="F_7253810"/>
    <n v="14778279"/>
    <s v="5L"/>
    <n v="745"/>
    <s v="MORTGAGE"/>
    <n v="7"/>
    <s v="CORPORATE"/>
    <n v="10"/>
    <s v="9.25"/>
    <n v="10"/>
    <n v="181"/>
    <s v="181"/>
    <s v="YOURS BATH GALLERY"/>
    <s v="SELFEMPLOYED"/>
    <s v="Yes"/>
    <s v="SANITARY PRODUCTS"/>
    <s v="FLOATING"/>
    <s v="N"/>
    <n v="854804279722"/>
    <s v="DELHI"/>
    <s v="METRO"/>
    <n v="174"/>
    <s v="13-175"/>
    <n v="181"/>
    <s v="PARTNERSHIP"/>
    <n v="15000000"/>
    <s v="Proxy-Fully Construc"/>
    <s v="BKP"/>
    <n v="40.584141099999997"/>
    <s v="65"/>
    <n v="0"/>
    <n v="161191"/>
    <d v="2024-06-04T00:00:00"/>
    <n v="180"/>
    <s v="1730_MASS LAP_DEL_CONNAUGHT PLACE"/>
    <s v="Current"/>
    <n v="0"/>
    <n v="0"/>
    <n v="0"/>
    <n v="0"/>
    <n v="0"/>
    <n v="0"/>
    <n v="0"/>
    <n v="0"/>
    <n v="0"/>
    <s v="-"/>
    <s v="-"/>
    <n v="0"/>
    <n v="7"/>
    <s v="5"/>
    <d v="2024-05-29T00:00:00"/>
    <d v="2024-05-29T00:00:00"/>
    <n v="7.2"/>
    <s v="5"/>
    <d v="2039-06-04T00:00:00"/>
    <s v="BKP - BANKING PRODUCT"/>
    <n v="2499999.9996000002"/>
    <m/>
    <m/>
    <m/>
    <s v="-"/>
    <m/>
    <m/>
    <m/>
    <m/>
    <m/>
    <m/>
    <m/>
    <n v="0"/>
    <n v="36960250"/>
    <n v="0"/>
    <n v="0"/>
    <m/>
    <x v="44"/>
    <m/>
    <x v="1"/>
    <s v="FARIDABAD"/>
    <s v="HARYANA"/>
    <n v="121001"/>
    <n v="0"/>
    <s v="ULAP - PURCHASE OF PROPERTY"/>
    <s v="RESIDENTIAL row HOUSE"/>
    <s v="SELF-OCCUPIED RESIDENTIAL PROPERTY- WITHIN CITY LIMIT"/>
    <s v="HDFC ENACH"/>
    <s v="NACH"/>
    <s v="PSL"/>
    <s v="UDYAM-HR-03-0021035"/>
    <s v="PSL : Micro Enterprises"/>
    <s v="90064476951577"/>
    <n v="200308986190"/>
    <n v="0"/>
    <n v="0"/>
    <n v="0"/>
    <n v="0"/>
    <n v="0"/>
    <n v="0"/>
    <n v="0"/>
    <n v="0"/>
    <n v="400080702325"/>
    <n v="0"/>
    <n v="0"/>
    <n v="0"/>
    <n v="0"/>
    <n v="0"/>
    <n v="0"/>
    <n v="0"/>
    <n v="0"/>
    <n v="200082442026"/>
    <n v="0"/>
    <n v="0"/>
    <n v="0"/>
    <n v="0"/>
    <n v="0"/>
    <n v="0"/>
    <n v="0"/>
    <n v="0"/>
  </r>
  <r>
    <n v="237"/>
    <d v="2024-12-01T00:00:00"/>
    <x v="221"/>
    <x v="222"/>
    <s v="APPROVED"/>
    <s v="Cersai Charge created"/>
    <d v="2023-01-29T00:00:00"/>
    <n v="23.4"/>
    <s v="5"/>
    <n v="2541406"/>
    <s v="5-50"/>
    <s v="F_5738122"/>
    <n v="2448232"/>
    <s v="5L"/>
    <n v="759"/>
    <s v="MORTGAGE"/>
    <n v="23"/>
    <s v="INDIVIDUAL"/>
    <n v="14.9"/>
    <s v="9.25"/>
    <n v="14.5"/>
    <n v="181"/>
    <s v="181"/>
    <s v="MANMEET SINGH"/>
    <s v="SELFEMPLOYED"/>
    <s v="Yes"/>
    <s v="TEXTILE READY MADE GARMENTS"/>
    <s v="FLOATING"/>
    <s v="N"/>
    <n v="802477633"/>
    <s v="UTTAR PRADESH"/>
    <s v="TIER 2"/>
    <n v="170"/>
    <s v="13-175"/>
    <n v="193"/>
    <s v="INDIVIDUAL"/>
    <n v="2541406"/>
    <s v="Proxy-Fully Construc"/>
    <s v="RNP"/>
    <n v="39.478151500000003"/>
    <s v="65"/>
    <n v="0"/>
    <n v="34703"/>
    <d v="2023-02-04T00:00:00"/>
    <n v="180"/>
    <s v="2146_MICRO LAP_UP_LUC_SAPRUMARG"/>
    <s v="Current"/>
    <n v="0"/>
    <n v="0"/>
    <n v="0"/>
    <n v="0"/>
    <n v="0"/>
    <n v="0"/>
    <n v="0"/>
    <n v="0"/>
    <n v="0"/>
    <s v="-"/>
    <s v="-"/>
    <n v="0"/>
    <n v="23"/>
    <s v="5"/>
    <d v="2023-01-29T00:00:00"/>
    <d v="2023-01-29T00:00:00"/>
    <n v="23.4"/>
    <s v="5"/>
    <d v="2039-02-04T00:00:00"/>
    <s v="RNP 44 AD"/>
    <n v="0"/>
    <m/>
    <d v="2023-01-27T00:00:00"/>
    <m/>
    <s v="GHARONDA GROUP - AR. VANDANA SRIVASTAVA"/>
    <s v="HOUSE NO. 551-KA/0-472 MOHALLA - OM NAGAR BHILAWA, WARD - OM NAGAR, LUCKNOW"/>
    <n v="1500"/>
    <n v="2500"/>
    <n v="2150"/>
    <n v="1250"/>
    <n v="12"/>
    <n v="48"/>
    <n v="6437500"/>
    <n v="6437500"/>
    <n v="5793750"/>
    <n v="5150000"/>
    <m/>
    <x v="0"/>
    <n v="0.39478151456310678"/>
    <x v="0"/>
    <s v="LUCKNOW"/>
    <s v="UTTAR PRADESH"/>
    <n v="226005"/>
    <n v="28"/>
    <s v="BUSINESS USE"/>
    <s v="RESIDENTIAL row HOUSE"/>
    <s v="RESIDENTIAL ROW HOUSE"/>
    <s v="HDFC ENACH"/>
    <s v="NACH"/>
    <s v="PSL"/>
    <s v="UDYAM-UP-50-0076489"/>
    <s v="PSL : Micro Enterprises"/>
    <s v="50009534712986"/>
    <n v="200259540258"/>
    <n v="0"/>
    <n v="0"/>
    <n v="0"/>
    <n v="0"/>
    <n v="0"/>
    <n v="0"/>
    <n v="0"/>
    <n v="0"/>
    <n v="400068027254"/>
    <n v="0"/>
    <n v="0"/>
    <n v="0"/>
    <n v="0"/>
    <n v="0"/>
    <n v="0"/>
    <n v="0"/>
    <n v="0"/>
    <n v="200069111135"/>
    <n v="0"/>
    <n v="0"/>
    <n v="0"/>
    <n v="0"/>
    <n v="0"/>
    <n v="0"/>
    <n v="0"/>
    <n v="0"/>
  </r>
  <r>
    <n v="238"/>
    <d v="2024-12-01T00:00:00"/>
    <x v="222"/>
    <x v="223"/>
    <s v="APPROVED"/>
    <s v="Cersai Charge Created - NON BT"/>
    <d v="2024-07-01T00:00:00"/>
    <n v="6.1"/>
    <s v="5"/>
    <n v="17000000"/>
    <s v="5-50"/>
    <s v="F_7389737"/>
    <n v="16791472"/>
    <s v="5L"/>
    <n v="744"/>
    <s v="MORTGAGE"/>
    <n v="6"/>
    <s v="INDIVIDUAL"/>
    <n v="10"/>
    <s v="9.25"/>
    <n v="10"/>
    <n v="181"/>
    <s v="181"/>
    <s v="SURINDER MOHAN GUPTA"/>
    <s v="SELFEMPLOYED"/>
    <s v="Yes"/>
    <s v="METALS"/>
    <s v="FLOATING"/>
    <s v="N"/>
    <n v="807746522"/>
    <s v="DELHI"/>
    <s v="METRO"/>
    <n v="175"/>
    <s v="13-175"/>
    <n v="181"/>
    <s v="INDIVIDUAL"/>
    <n v="17000000"/>
    <s v="Proxy-Fully Construc"/>
    <s v="BKP"/>
    <n v="59.133725699999999"/>
    <s v="65"/>
    <n v="0"/>
    <n v="182683"/>
    <d v="2024-07-04T00:00:00"/>
    <n v="180"/>
    <s v="1730_MASS LAP_DEL_CONNAUGHT PLACE"/>
    <s v="Current"/>
    <n v="0"/>
    <n v="0"/>
    <n v="0"/>
    <n v="0"/>
    <n v="0"/>
    <n v="0"/>
    <n v="0"/>
    <n v="0"/>
    <n v="0"/>
    <s v="-"/>
    <s v="-"/>
    <n v="0"/>
    <n v="6"/>
    <s v="5"/>
    <d v="2024-06-25T00:00:00"/>
    <d v="2024-06-25T00:00:00"/>
    <n v="6.3"/>
    <s v="5"/>
    <d v="2039-07-04T00:00:00"/>
    <s v="BKP - BANKING PRODUCT"/>
    <n v="2388972"/>
    <n v="2"/>
    <d v="2024-04-10T00:00:00"/>
    <s v="NMA/SMFG/APRIL-004/2024"/>
    <s v="MEHTA &amp; ASSOCIATES"/>
    <s v="PROPERTY NO. 24-A/2, OUT OF KHASRA NO. 22, OLD LAL DORA ABADI, VILLAGE CHAUKHANDI, NEW DELHI"/>
    <n v="217.5"/>
    <n v="100000"/>
    <n v="5832"/>
    <n v="1200"/>
    <n v="11"/>
    <n v="49"/>
    <n v="28748400"/>
    <n v="28748400"/>
    <n v="25873560"/>
    <n v="22998720"/>
    <m/>
    <x v="92"/>
    <m/>
    <x v="1"/>
    <s v="NEW DELHI"/>
    <s v="DELHI"/>
    <n v="110018"/>
    <n v="0"/>
    <s v="ULAP - GENERAL BUSINESS PURPOSE"/>
    <s v="RESIDENTIAL row HOUSE"/>
    <s v="RESIDENTIAL ROW HOUSE"/>
    <s v="HDFC ENACH"/>
    <s v="NACH"/>
    <s v="PSL"/>
    <s v="UDYAM-DL-11-0024947"/>
    <s v="PSL : Micro Enterprises"/>
    <s v="20093478451099"/>
    <n v="200312144076"/>
    <n v="0"/>
    <n v="0"/>
    <n v="0"/>
    <n v="0"/>
    <n v="0"/>
    <n v="0"/>
    <n v="0"/>
    <n v="0"/>
    <n v="400081453715"/>
    <n v="0"/>
    <n v="0"/>
    <n v="0"/>
    <n v="0"/>
    <n v="0"/>
    <n v="0"/>
    <n v="0"/>
    <n v="0"/>
    <n v="200083217286"/>
    <n v="0"/>
    <n v="0"/>
    <n v="0"/>
    <n v="0"/>
    <n v="0"/>
    <n v="0"/>
    <n v="0"/>
    <n v="0"/>
  </r>
  <r>
    <n v="239"/>
    <d v="2024-12-01T00:00:00"/>
    <x v="223"/>
    <x v="224"/>
    <s v="APPROVED"/>
    <s v="Cersai Charge Created - NON BT"/>
    <d v="2024-07-01T00:00:00"/>
    <n v="6.1"/>
    <s v="5"/>
    <n v="9992000"/>
    <s v="5-50"/>
    <s v="F_7404750"/>
    <n v="9856935"/>
    <s v="5L"/>
    <n v="791"/>
    <s v="MORTGAGE"/>
    <n v="6"/>
    <s v="CORPORATE"/>
    <n v="10.4"/>
    <s v="9.25"/>
    <n v="10.4"/>
    <n v="169"/>
    <s v="181"/>
    <s v="M D ENTERPRISES"/>
    <s v="SELFEMPLOYED"/>
    <s v="Yes"/>
    <s v="PETROL AND GAS"/>
    <s v="FLOATING"/>
    <s v="N"/>
    <n v="854804581911"/>
    <s v="DELHI"/>
    <s v="METRO"/>
    <n v="163"/>
    <s v="13-175"/>
    <n v="169"/>
    <s v="PARTNERSHIP"/>
    <n v="9992000"/>
    <s v="Proxy-Fully Construc"/>
    <s v="BKP"/>
    <n v="33.195131000000003"/>
    <s v="65"/>
    <n v="0"/>
    <n v="113146"/>
    <d v="2024-07-04T00:00:00"/>
    <n v="168"/>
    <s v="1730_MASS LAP_DEL_CONNAUGHT PLACE"/>
    <s v="Current"/>
    <n v="0"/>
    <n v="0"/>
    <n v="0"/>
    <n v="0"/>
    <n v="0"/>
    <n v="0"/>
    <n v="0"/>
    <n v="0"/>
    <n v="0"/>
    <s v="-"/>
    <s v="-"/>
    <n v="0"/>
    <n v="6"/>
    <s v="5"/>
    <d v="2024-06-25T00:00:00"/>
    <d v="2024-06-25T00:00:00"/>
    <n v="6.3"/>
    <s v="5"/>
    <d v="2038-07-04T00:00:00"/>
    <s v="BKP - BANKING PRODUCT"/>
    <n v="3999999.9996000002"/>
    <m/>
    <m/>
    <m/>
    <s v="-"/>
    <m/>
    <m/>
    <m/>
    <m/>
    <m/>
    <m/>
    <m/>
    <n v="0"/>
    <n v="30100800"/>
    <n v="0"/>
    <n v="0"/>
    <m/>
    <x v="44"/>
    <m/>
    <x v="1"/>
    <s v="NEW DELHI"/>
    <s v="DELHI"/>
    <n v="110085"/>
    <n v="0"/>
    <s v="ULAP - GENERAL BUSINESS PURPOSE"/>
    <s v="SELF-OCCUPIED RESIDENTIAL PROPERTY- WITHIN CITY LIMIT"/>
    <s v="SELF-OCCUPIED RESIDENTIAL PROPERTY- WITHIN CITY LIMIT"/>
    <s v="HDFC ENACH"/>
    <s v="NACH"/>
    <s v="PSL"/>
    <s v="UDYAM-DL-04-0040559"/>
    <s v="PSL : Small Enterprises"/>
    <s v="80020472099190"/>
    <n v="200312146974"/>
    <n v="0"/>
    <n v="0"/>
    <n v="0"/>
    <n v="0"/>
    <n v="0"/>
    <n v="0"/>
    <n v="0"/>
    <n v="0"/>
    <n v="400081454294"/>
    <n v="0"/>
    <n v="0"/>
    <n v="0"/>
    <n v="0"/>
    <n v="0"/>
    <n v="0"/>
    <n v="0"/>
    <n v="0"/>
    <n v="200083217879"/>
    <n v="0"/>
    <n v="0"/>
    <n v="0"/>
    <n v="0"/>
    <n v="0"/>
    <n v="0"/>
    <n v="0"/>
    <n v="0"/>
  </r>
  <r>
    <n v="240"/>
    <d v="2024-12-01T00:00:00"/>
    <x v="224"/>
    <x v="225"/>
    <s v="APPROVED"/>
    <s v="Cersai Charge created"/>
    <d v="2022-04-19T00:00:00"/>
    <n v="32.9"/>
    <s v="5"/>
    <n v="2039329"/>
    <s v="5-50"/>
    <s v="F_4632867"/>
    <n v="1816364.25"/>
    <s v="5L"/>
    <n v="726"/>
    <s v="MORTGAGE"/>
    <n v="33"/>
    <s v="INDIVIDUAL"/>
    <n v="15.3"/>
    <s v="9.25"/>
    <n v="13.5"/>
    <n v="181"/>
    <s v="181"/>
    <s v="NISHI TIWARI"/>
    <s v="SELFEMPLOYED"/>
    <s v="Yes"/>
    <s v="FOOD PRODUCTS"/>
    <s v="FLOATING"/>
    <s v="N"/>
    <n v="803880142"/>
    <s v="UTTAR PRADESH"/>
    <s v="TIER 2"/>
    <n v="165"/>
    <s v="13-175"/>
    <n v="198"/>
    <s v="INDIVIDUAL"/>
    <n v="2039329"/>
    <s v="Proxy-Fully Construc"/>
    <s v="RNP"/>
    <n v="36.914940999999999"/>
    <s v="65"/>
    <n v="0"/>
    <n v="26477"/>
    <d v="2022-04-04T00:00:00"/>
    <n v="180"/>
    <s v="2146_LUCKNOW_MICRO LAP"/>
    <s v="Current"/>
    <n v="0"/>
    <n v="0"/>
    <n v="0"/>
    <n v="0"/>
    <n v="0"/>
    <n v="0"/>
    <n v="0"/>
    <n v="0"/>
    <n v="0"/>
    <s v="-"/>
    <s v="-"/>
    <n v="0"/>
    <n v="33"/>
    <s v="5"/>
    <d v="2022-03-11T00:00:00"/>
    <d v="2022-03-11T00:00:00"/>
    <n v="34.200000000000003"/>
    <s v="5"/>
    <d v="2038-09-04T00:00:00"/>
    <s v="RNP 44 AD"/>
    <n v="0"/>
    <m/>
    <d v="2022-02-22T00:00:00"/>
    <m/>
    <s v="GHARONDA GROUP - AR. VANDANA SRIVASTAVA"/>
    <s v="PART OF KHASRA NO. 741, WARD KANAUSI THANA KRISHNA NAGAR, LUCKNOW"/>
    <n v="1248"/>
    <n v="2800"/>
    <n v="1624"/>
    <n v="1250"/>
    <n v="25"/>
    <n v="35"/>
    <n v="5524400"/>
    <n v="5524400"/>
    <n v="4971960"/>
    <n v="4419520"/>
    <m/>
    <x v="0"/>
    <n v="0.36914940989066686"/>
    <x v="0"/>
    <s v="LUCKNOW"/>
    <s v="UTTAR PRADESH"/>
    <n v="226005"/>
    <n v="0"/>
    <s v="BUSINESS USE"/>
    <s v="RESIDENTIAL row HOUSE"/>
    <s v="RESIDENTIAL ROW HOUSE"/>
    <s v="ACH HSBC"/>
    <s v="NACH"/>
    <s v="PSL"/>
    <s v="UDYAM-UP-50-0042489"/>
    <s v="PSL : Micro Enterprises"/>
    <s v="10089051390718"/>
    <n v="200237283278"/>
    <n v="0"/>
    <n v="0"/>
    <n v="0"/>
    <n v="0"/>
    <n v="0"/>
    <n v="0"/>
    <n v="0"/>
    <n v="0"/>
    <n v="400061314944"/>
    <n v="0"/>
    <n v="0"/>
    <n v="0"/>
    <n v="0"/>
    <n v="0"/>
    <n v="0"/>
    <n v="0"/>
    <n v="0"/>
    <n v="200061970632"/>
    <n v="0"/>
    <n v="0"/>
    <n v="0"/>
    <n v="0"/>
    <n v="0"/>
    <n v="0"/>
    <n v="0"/>
    <n v="0"/>
  </r>
  <r>
    <n v="241"/>
    <d v="2024-12-01T00:00:00"/>
    <x v="225"/>
    <x v="226"/>
    <s v="APPROVED"/>
    <s v="Cersai Charge Created - NON BT"/>
    <d v="2024-07-08T00:00:00"/>
    <n v="5.8666666666666698"/>
    <s v="5"/>
    <n v="1540584"/>
    <s v="5-50"/>
    <s v="F_7433851"/>
    <n v="1510144"/>
    <s v="5L"/>
    <n v="757"/>
    <s v="MORTGAGE"/>
    <n v="6"/>
    <s v="INDIVIDUAL"/>
    <n v="14"/>
    <s v="9.25"/>
    <n v="14"/>
    <n v="121"/>
    <s v="181"/>
    <s v="MANOJ PRAJAPATI"/>
    <s v="SELFEMPLOYED"/>
    <s v="Yes"/>
    <s v="FMCG"/>
    <s v="FLOATING"/>
    <s v="N"/>
    <n v="854804624570"/>
    <s v="UTTAR PRADESH"/>
    <s v="TIER 2"/>
    <n v="115"/>
    <s v="13-175"/>
    <n v="121"/>
    <s v="INDIVIDUAL"/>
    <n v="1540584"/>
    <s v="Proxy-Fully Construc"/>
    <s v="RNP"/>
    <n v="19.4209213"/>
    <s v="65"/>
    <n v="0"/>
    <n v="23921"/>
    <d v="2024-07-04T00:00:00"/>
    <n v="120"/>
    <s v="2145_MICRO LAP_UP_KAN_GTRD"/>
    <s v="Current"/>
    <n v="0"/>
    <n v="0"/>
    <n v="0"/>
    <n v="0"/>
    <n v="0"/>
    <n v="0"/>
    <n v="0"/>
    <n v="0"/>
    <n v="0"/>
    <s v="-"/>
    <s v="-"/>
    <n v="0"/>
    <n v="6"/>
    <s v="5"/>
    <d v="2024-06-30T00:00:00"/>
    <d v="2024-06-30T00:00:00"/>
    <n v="6.1333333333333302"/>
    <s v="5"/>
    <d v="2034-07-04T00:00:00"/>
    <s v="RNP 44 AD"/>
    <n v="443544"/>
    <m/>
    <d v="2024-06-27T00:00:00"/>
    <s v="MKS/SMFG ICCL"/>
    <s v="ER. M. K. SRIVASTAVA"/>
    <s v="HOUSE NO. 121/604 BUILT ON PLOT NO. 380, BLOCK HNS, SCHEME - 1, HARIHAR NATH SHASTRI NAGAR KANPUR"/>
    <n v="1017"/>
    <n v="5000"/>
    <n v="2034"/>
    <n v="1400"/>
    <n v="60"/>
    <n v="10"/>
    <n v="7932600"/>
    <n v="7932600"/>
    <n v="7139340"/>
    <n v="6346080"/>
    <m/>
    <x v="0"/>
    <n v="0.19420921261629226"/>
    <x v="0"/>
    <s v="KANPUR"/>
    <s v="UTTAR PRADESH"/>
    <n v="208005"/>
    <n v="0"/>
    <s v="ULAP - DEBT CONSOLIDATION FOR BUSINESS PURPOSE"/>
    <s v="RESIDENTIAL row HOUSE"/>
    <s v="RESIDENTIAL ROW HOUSE"/>
    <s v="HDFC ENACH"/>
    <s v="NACH"/>
    <s v="PSL"/>
    <s v="UDYAM-UP-43-0077799"/>
    <s v="PSL : Micro Enterprises"/>
    <s v="30081262882339"/>
    <n v="200312996279"/>
    <n v="0"/>
    <n v="0"/>
    <n v="0"/>
    <n v="0"/>
    <n v="0"/>
    <n v="0"/>
    <n v="0"/>
    <n v="0"/>
    <n v="400081730893"/>
    <n v="0"/>
    <n v="0"/>
    <n v="0"/>
    <n v="0"/>
    <n v="0"/>
    <n v="0"/>
    <n v="0"/>
    <n v="0"/>
    <n v="200083501860"/>
    <n v="0"/>
    <n v="0"/>
    <n v="0"/>
    <n v="0"/>
    <n v="0"/>
    <n v="0"/>
    <n v="0"/>
    <n v="0"/>
  </r>
  <r>
    <n v="242"/>
    <d v="2024-12-01T00:00:00"/>
    <x v="226"/>
    <x v="227"/>
    <s v="APPROVED"/>
    <s v="Cersai Charge Created - NON BT"/>
    <d v="2024-07-07T00:00:00"/>
    <n v="5.9"/>
    <s v="5"/>
    <n v="2848556"/>
    <s v="5-50"/>
    <s v="F_7397014"/>
    <n v="2788909"/>
    <s v="5L"/>
    <n v="785"/>
    <s v="MORTGAGE"/>
    <n v="6"/>
    <s v="INDIVIDUAL"/>
    <n v="13"/>
    <s v="9.25"/>
    <n v="13"/>
    <n v="121"/>
    <s v="181"/>
    <s v="AMARPAL SINGH"/>
    <s v="SELFEMPLOYED"/>
    <s v="Yes"/>
    <s v="HOTEL"/>
    <s v="FLOATING"/>
    <s v="N"/>
    <n v="854804549980"/>
    <s v="UTTAR PRADESH"/>
    <s v="TIER 2"/>
    <n v="115"/>
    <s v="13-175"/>
    <n v="121"/>
    <s v="INDIVIDUAL"/>
    <n v="2848556"/>
    <s v="Proxy-Fully Construc"/>
    <s v="SAM"/>
    <n v="51.820192800000001"/>
    <s v="65"/>
    <n v="0"/>
    <n v="42533"/>
    <d v="2024-07-04T00:00:00"/>
    <n v="120"/>
    <s v="2145_MICRO LAP_UP_KAN_GTRD"/>
    <s v="Current"/>
    <n v="0"/>
    <n v="0"/>
    <n v="0"/>
    <n v="0"/>
    <n v="0"/>
    <n v="0"/>
    <n v="0"/>
    <n v="0"/>
    <n v="0"/>
    <s v="-"/>
    <s v="-"/>
    <n v="0"/>
    <n v="6"/>
    <s v="5"/>
    <d v="2024-06-30T00:00:00"/>
    <d v="2024-06-30T00:00:00"/>
    <n v="6.1333333333333302"/>
    <s v="5"/>
    <d v="2034-07-04T00:00:00"/>
    <s v="SELF-ASSESSMENT METHOD"/>
    <n v="2711400"/>
    <m/>
    <d v="2024-06-24T00:00:00"/>
    <n v="7397014"/>
    <s v="Formulaic Engineers PVt. Ltd."/>
    <s v="HOUSE NO. 123/495 FAZALGANJ KANPUR (OLD) SITUATED AT FF AND SF PVT PLOT NO. 11, 12, 13, 14 AND 123/896 d (New) FAZALGANJ, DIST. KANPUR"/>
    <n v="0"/>
    <n v="0"/>
    <n v="478"/>
    <n v="11500"/>
    <n v="32"/>
    <n v="28"/>
    <n v="5497000"/>
    <n v="5497000"/>
    <n v="4947300"/>
    <n v="4397600"/>
    <m/>
    <x v="35"/>
    <m/>
    <x v="0"/>
    <s v="KANPUR"/>
    <s v="UTTAR PRADESH"/>
    <n v="208012"/>
    <n v="0"/>
    <s v="ULAP - GENERAL BUSINESS PURPOSE"/>
    <s v="SELF-OCCUPIED COMMERCIAL PROPERTY- WITHIN CITY LIMIT"/>
    <s v="SELF-OCCUPIED COMMERCIAL PROPERTY- WITHIN CITY LIMIT"/>
    <s v="HDFC ENACH"/>
    <s v="NACH"/>
    <s v="PSL"/>
    <s v="UDYAM-UP-43-0095969"/>
    <s v="PSL : Micro Enterprises"/>
    <s v="50028670761501"/>
    <n v="200312877086"/>
    <n v="0"/>
    <n v="0"/>
    <n v="0"/>
    <n v="0"/>
    <n v="0"/>
    <n v="0"/>
    <n v="0"/>
    <n v="0"/>
    <n v="400081693046"/>
    <n v="0"/>
    <n v="0"/>
    <n v="0"/>
    <n v="0"/>
    <n v="0"/>
    <n v="0"/>
    <n v="0"/>
    <n v="0"/>
    <n v="200083463212"/>
    <n v="0"/>
    <n v="0"/>
    <n v="0"/>
    <n v="0"/>
    <n v="0"/>
    <n v="0"/>
    <n v="0"/>
    <n v="0"/>
  </r>
  <r>
    <n v="243"/>
    <d v="2024-12-01T00:00:00"/>
    <x v="227"/>
    <x v="228"/>
    <s v="APPROVED"/>
    <s v="Cersai Charge Created - NON BT"/>
    <d v="2024-05-25T00:00:00"/>
    <n v="7.3333333333333304"/>
    <s v="5"/>
    <n v="1190329"/>
    <s v="5-50"/>
    <s v="F_7235458"/>
    <n v="1161943"/>
    <s v="5L"/>
    <n v="769"/>
    <s v="MORTGAGE"/>
    <n v="7"/>
    <s v="INDIVIDUAL"/>
    <n v="14"/>
    <s v="9.25"/>
    <n v="14"/>
    <n v="121"/>
    <s v="181"/>
    <s v="MOHD ANAS"/>
    <s v="SELFEMPLOYED"/>
    <s v="Yes"/>
    <s v="FMCG"/>
    <s v="FLOATING"/>
    <s v="N"/>
    <n v="854804242632"/>
    <s v="UTTAR PRADESH"/>
    <s v="TIER 2"/>
    <n v="114"/>
    <s v="13-175"/>
    <n v="121"/>
    <s v="INDIVIDUAL"/>
    <n v="1190329"/>
    <s v="Proxy-Fully Construc"/>
    <s v="SAM"/>
    <n v="56.593400799999998"/>
    <s v="65"/>
    <n v="0"/>
    <n v="18482"/>
    <d v="2024-06-04T00:00:00"/>
    <n v="120"/>
    <s v="2145_MICRO LAP_UP_KAN_GTRD"/>
    <s v="Current"/>
    <n v="0"/>
    <n v="0"/>
    <n v="0"/>
    <n v="0"/>
    <n v="0"/>
    <n v="0"/>
    <n v="0"/>
    <n v="0"/>
    <n v="0"/>
    <s v="-"/>
    <s v="-"/>
    <n v="0"/>
    <n v="7"/>
    <s v="5"/>
    <d v="2024-05-23T00:00:00"/>
    <d v="2024-05-23T00:00:00"/>
    <n v="7.4"/>
    <s v="5"/>
    <d v="2034-06-04T00:00:00"/>
    <s v="SELF-ASSESSMENT METHOD"/>
    <n v="360000"/>
    <m/>
    <d v="2024-05-14T00:00:00"/>
    <n v="7235458"/>
    <s v="Formulaic Engineers PVt. Ltd."/>
    <s v="HOUSE NO. b/15 MIN SITUATED AT LIG BLOCK, B - 15 D/S ON GROUND FLOOR, SCHEME NO. 40, BARRA - 6, DISTT. KANPUR NAGAR"/>
    <n v="0"/>
    <n v="0"/>
    <n v="513"/>
    <n v="4000"/>
    <n v="30"/>
    <n v="20"/>
    <n v="2052000"/>
    <n v="2103300"/>
    <n v="1846800"/>
    <n v="1641600"/>
    <m/>
    <x v="35"/>
    <m/>
    <x v="0"/>
    <s v="KANPUR"/>
    <s v="UTTAR PRADESH"/>
    <n v="208027"/>
    <n v="0"/>
    <s v="ULAP - DEBT CONSOLIDATION FOR BUSINESS PURPOSE"/>
    <s v="RESIDENTIAL row HOUSE"/>
    <s v="SELF-OCCUPIED COMMERCIAL PROPERTY- WITHIN CITY LIMIT"/>
    <s v="HDFC ENACH"/>
    <s v="NACH"/>
    <s v="PSL"/>
    <s v="UDYAM-UP-43-0073283"/>
    <s v="PSL : Micro Enterprises"/>
    <s v="50009598961337"/>
    <n v="200308094342"/>
    <n v="0"/>
    <n v="0"/>
    <n v="0"/>
    <n v="0"/>
    <n v="0"/>
    <n v="0"/>
    <n v="0"/>
    <n v="0"/>
    <n v="400080483845"/>
    <n v="0"/>
    <n v="0"/>
    <n v="0"/>
    <n v="0"/>
    <n v="0"/>
    <n v="0"/>
    <n v="0"/>
    <n v="0"/>
    <n v="200082217715"/>
    <n v="0"/>
    <n v="0"/>
    <n v="0"/>
    <n v="0"/>
    <n v="0"/>
    <n v="0"/>
    <n v="0"/>
    <n v="0"/>
  </r>
  <r>
    <n v="244"/>
    <d v="2024-12-01T00:00:00"/>
    <x v="228"/>
    <x v="229"/>
    <s v="APPROVED"/>
    <s v="Cersai Charge Created - NON BT"/>
    <d v="2024-04-06T00:00:00"/>
    <n v="8.9666666666666703"/>
    <s v="5"/>
    <n v="1011477"/>
    <s v="5-50"/>
    <s v="F_7079721"/>
    <n v="978935"/>
    <s v="5L"/>
    <n v="767"/>
    <s v="MORTGAGE"/>
    <n v="9"/>
    <s v="INDIVIDUAL"/>
    <n v="14"/>
    <s v="9.25"/>
    <n v="14"/>
    <n v="121"/>
    <s v="181"/>
    <s v="HIMANSHU GUPTA"/>
    <s v="SELFEMPLOYED"/>
    <s v="Yes"/>
    <s v="FMCG"/>
    <s v="FLOATING"/>
    <s v="N"/>
    <n v="854803929809"/>
    <s v="UTTAR PRADESH"/>
    <s v="TIER 2"/>
    <n v="112"/>
    <s v="13-175"/>
    <n v="121"/>
    <s v="INDIVIDUAL"/>
    <n v="1011477"/>
    <s v="Proxy-Fully Construc"/>
    <s v="SAM"/>
    <n v="49.292251499999999"/>
    <s v="65"/>
    <n v="0"/>
    <n v="15705"/>
    <d v="2024-04-04T00:00:00"/>
    <n v="120"/>
    <s v="2145_MICRO LAP_UP_KAN_GTRD"/>
    <s v="Current"/>
    <n v="0"/>
    <n v="0"/>
    <n v="0"/>
    <n v="0"/>
    <n v="0"/>
    <n v="0"/>
    <n v="0"/>
    <n v="0"/>
    <n v="0"/>
    <s v="-"/>
    <s v="-"/>
    <n v="0"/>
    <n v="9"/>
    <s v="5"/>
    <d v="2024-03-31T00:00:00"/>
    <d v="2024-03-31T00:00:00"/>
    <n v="9.1666666666666696"/>
    <s v="5"/>
    <d v="2034-04-04T00:00:00"/>
    <s v="SELF-ASSESSMENT METHOD"/>
    <n v="326412"/>
    <m/>
    <d v="2024-03-27T00:00:00"/>
    <s v="MKS/SMFG ICCL"/>
    <s v="ER. M. K. SRIVASTAVA"/>
    <s v="HOUSE NO. 553, EWS, GF, D/S, YOJANA NAUBASTA, KANPUR"/>
    <n v="0"/>
    <n v="0"/>
    <n v="513"/>
    <n v="4000"/>
    <n v="14"/>
    <n v="46"/>
    <n v="2052000"/>
    <n v="2052000"/>
    <n v="1846800"/>
    <n v="1641600"/>
    <m/>
    <x v="84"/>
    <m/>
    <x v="0"/>
    <s v="KANPUR"/>
    <s v="UTTAR PRADESH"/>
    <n v="208021"/>
    <n v="0"/>
    <s v="BUSINESS USE"/>
    <s v="RESIDENTIAL row HOUSE"/>
    <s v="RESIDENTIAL ROW HOUSE"/>
    <s v="HDFC ENACH"/>
    <s v="NACH"/>
    <s v="PSL"/>
    <s v="UDYAM-UP-43-0013529"/>
    <s v="PSL : Micro Enterprise"/>
    <s v="50078815751549"/>
    <n v="200303321819"/>
    <n v="0"/>
    <n v="0"/>
    <n v="0"/>
    <n v="0"/>
    <n v="0"/>
    <n v="0"/>
    <n v="0"/>
    <n v="0"/>
    <n v="400079152545"/>
    <n v="0"/>
    <n v="0"/>
    <n v="0"/>
    <n v="0"/>
    <n v="0"/>
    <n v="0"/>
    <n v="0"/>
    <n v="0"/>
    <n v="200080841590"/>
    <n v="0"/>
    <n v="0"/>
    <n v="0"/>
    <n v="0"/>
    <n v="0"/>
    <n v="0"/>
    <n v="0"/>
    <n v="0"/>
  </r>
  <r>
    <n v="245"/>
    <d v="2024-12-01T00:00:00"/>
    <x v="229"/>
    <x v="230"/>
    <s v="APPROVED"/>
    <s v="Cersai Charge Created - NON BT"/>
    <d v="2024-02-03T00:00:00"/>
    <n v="11.0666666666667"/>
    <s v="5"/>
    <n v="644965"/>
    <s v="5-50"/>
    <s v="F_6824012"/>
    <n v="619801"/>
    <s v="5L"/>
    <n v="763"/>
    <s v="MORTGAGE"/>
    <n v="11"/>
    <s v="INDIVIDUAL"/>
    <n v="14.75"/>
    <s v="9.25"/>
    <n v="14.75"/>
    <n v="121"/>
    <s v="181"/>
    <s v="KAMAL KUMAR SHARMA"/>
    <s v="SELFEMPLOYED"/>
    <s v="Yes"/>
    <s v="FMCG"/>
    <s v="FLOATING"/>
    <s v="N"/>
    <n v="854803450040"/>
    <s v="UTTAR PRADESH"/>
    <s v="TIER 2"/>
    <n v="110"/>
    <s v="13-175"/>
    <n v="121"/>
    <s v="INDIVIDUAL"/>
    <n v="644965"/>
    <s v="Proxy-Fully Construc"/>
    <s v="SAM"/>
    <n v="27.076616300000001"/>
    <s v="65"/>
    <n v="0"/>
    <n v="10308"/>
    <d v="2024-02-04T00:00:00"/>
    <n v="120"/>
    <s v="2145_MICRO LAP_UP_KAN_GTRD"/>
    <s v="Current"/>
    <n v="0"/>
    <n v="0"/>
    <n v="0"/>
    <n v="0"/>
    <n v="0"/>
    <n v="0"/>
    <n v="0"/>
    <n v="0"/>
    <n v="0"/>
    <s v="-"/>
    <s v="-"/>
    <n v="0"/>
    <n v="11"/>
    <s v="5"/>
    <d v="2024-01-30T00:00:00"/>
    <d v="2024-01-30T00:00:00"/>
    <n v="11.2"/>
    <s v="5"/>
    <d v="2034-02-04T00:00:00"/>
    <s v="SELF-ASSESSMENT METHOD"/>
    <n v="600000"/>
    <m/>
    <d v="2024-01-28T00:00:00"/>
    <s v="MKS/SMFG ICCL"/>
    <s v="ER. M. K. SRIVASTAVA"/>
    <s v="HOUSE NO. E - 380/876, BLOCK NO. 876, SCH./MOHALLA - RATANPUR, PANKI. KANPUR"/>
    <n v="352"/>
    <n v="4200"/>
    <n v="753"/>
    <n v="1200"/>
    <n v="1"/>
    <n v="59"/>
    <n v="2382000"/>
    <n v="2382000"/>
    <n v="2143800"/>
    <n v="1905600"/>
    <m/>
    <x v="0"/>
    <n v="0.27076616288832911"/>
    <x v="0"/>
    <s v="KANPUR"/>
    <s v="UTTAR PRADESH"/>
    <n v="208020"/>
    <n v="0"/>
    <s v="BUSINESS USE"/>
    <s v="RESIDENTIAL row HOUSE"/>
    <s v="RESIDENTIAL ROW HOUSE"/>
    <s v="ACH HSBC"/>
    <s v="NACH"/>
    <s v="PSL"/>
    <s v="UDYAM-UP-43-0091400"/>
    <s v="PSL : Micro Enterprises"/>
    <s v="40071504350034"/>
    <n v="200295670845"/>
    <n v="0"/>
    <n v="0"/>
    <n v="0"/>
    <n v="0"/>
    <n v="0"/>
    <n v="0"/>
    <n v="0"/>
    <n v="0"/>
    <n v="400077219412"/>
    <n v="0"/>
    <n v="0"/>
    <n v="0"/>
    <n v="0"/>
    <n v="0"/>
    <n v="0"/>
    <n v="0"/>
    <n v="0"/>
    <n v="200078827230"/>
    <n v="0"/>
    <n v="0"/>
    <n v="0"/>
    <n v="0"/>
    <n v="0"/>
    <n v="0"/>
    <n v="0"/>
    <n v="0"/>
  </r>
  <r>
    <n v="246"/>
    <d v="2024-12-01T00:00:00"/>
    <x v="230"/>
    <x v="231"/>
    <s v="APPROVED"/>
    <s v="Cersai Charge Created - NON BT"/>
    <d v="2024-01-19T00:00:00"/>
    <n v="11.5666666666667"/>
    <s v="5"/>
    <n v="841953"/>
    <s v="5-50"/>
    <s v="F_6737772"/>
    <n v="807692"/>
    <s v="5L"/>
    <n v="755"/>
    <s v="MORTGAGE"/>
    <n v="11"/>
    <s v="INDIVIDUAL"/>
    <n v="14"/>
    <s v="9.25"/>
    <n v="14"/>
    <n v="121"/>
    <s v="181"/>
    <s v="VIMLA HEMRAJ BHAKOLIA"/>
    <s v="SELFEMPLOYED"/>
    <s v="Yes"/>
    <s v="CONSTRUCTION"/>
    <s v="FLOATING"/>
    <s v="N"/>
    <n v="854803269893"/>
    <s v="UTTAR PRADESH"/>
    <s v="TIER 2"/>
    <n v="110"/>
    <s v="13-175"/>
    <n v="121"/>
    <s v="INDIVIDUAL"/>
    <n v="841953"/>
    <s v="Proxy-Fully Construc"/>
    <s v="RNP"/>
    <n v="25.376846100000002"/>
    <s v="65"/>
    <n v="0"/>
    <n v="13073"/>
    <d v="2024-02-04T00:00:00"/>
    <n v="120"/>
    <s v="2145_MICRO LAP_UP_KAN_GTRD"/>
    <s v="Current"/>
    <n v="0"/>
    <n v="0"/>
    <n v="0"/>
    <n v="0"/>
    <n v="0"/>
    <n v="0"/>
    <n v="0"/>
    <n v="0"/>
    <n v="0"/>
    <s v="-"/>
    <s v="-"/>
    <n v="0"/>
    <n v="11"/>
    <s v="5"/>
    <d v="2024-01-15T00:00:00"/>
    <d v="2024-01-15T00:00:00"/>
    <n v="11.7"/>
    <s v="5"/>
    <d v="2034-02-04T00:00:00"/>
    <s v="RNP 44 AD"/>
    <n v="419220"/>
    <m/>
    <d v="2024-01-08T00:00:00"/>
    <s v="MKS/FICCL"/>
    <s v="ER. M. K. SRIVASTAVA"/>
    <s v="PREMISES SITUATED AT ARAZI NO. 159, MAJARA PIPAR KHERA AHATMALI HADAHA SHUKLAGANJ"/>
    <n v="1164"/>
    <n v="2200"/>
    <n v="757"/>
    <n v="1000"/>
    <n v="30"/>
    <n v="30"/>
    <n v="3317800"/>
    <n v="3317800"/>
    <n v="2986020"/>
    <n v="2654240"/>
    <m/>
    <x v="0"/>
    <n v="0.25376846102839229"/>
    <x v="0"/>
    <s v="UNNAO"/>
    <s v="UTTAR PRADESH"/>
    <n v="209860"/>
    <n v="0"/>
    <s v="BUSINESS USE"/>
    <s v="RESIDENTIAL row HOUSE"/>
    <s v="RESIDENTIAL ROW HOUSE"/>
    <s v="ACH HSBC"/>
    <s v="NACH"/>
    <s v="PSL"/>
    <s v="UDYAM-UP-74-0007154"/>
    <s v="PSL : Micro Enterprises"/>
    <s v="10008763169332"/>
    <n v="200294051221"/>
    <n v="0"/>
    <n v="0"/>
    <n v="0"/>
    <n v="0"/>
    <n v="0"/>
    <n v="0"/>
    <n v="0"/>
    <n v="0"/>
    <n v="400076886150"/>
    <n v="0"/>
    <n v="0"/>
    <n v="0"/>
    <n v="0"/>
    <n v="0"/>
    <n v="0"/>
    <n v="0"/>
    <n v="0"/>
    <n v="200078477739"/>
    <n v="0"/>
    <n v="0"/>
    <n v="0"/>
    <n v="0"/>
    <n v="0"/>
    <n v="0"/>
    <n v="0"/>
    <n v="0"/>
  </r>
  <r>
    <n v="247"/>
    <d v="2024-12-01T00:00:00"/>
    <x v="231"/>
    <x v="232"/>
    <s v="APPROVED"/>
    <s v="Cersai Charge created"/>
    <d v="2023-01-31T00:00:00"/>
    <n v="23.3333333333333"/>
    <s v="5"/>
    <n v="835042"/>
    <s v="5-50"/>
    <s v="F_5767029"/>
    <n v="802916"/>
    <s v="5L"/>
    <n v="757"/>
    <s v="MORTGAGE"/>
    <n v="23"/>
    <s v="INDIVIDUAL"/>
    <n v="14.4"/>
    <s v="9.25"/>
    <n v="14"/>
    <n v="181"/>
    <s v="181"/>
    <s v="HAROON AZIZ"/>
    <s v="SELFEMPLOYED"/>
    <s v="Yes"/>
    <s v="GLASS AND GLASS PRODUCTS"/>
    <s v="FLOATING"/>
    <s v="N"/>
    <n v="807467565"/>
    <s v="UTTAR PRADESH"/>
    <s v="TIER 3"/>
    <n v="169"/>
    <s v="13-175"/>
    <n v="192"/>
    <s v="INDIVIDUAL"/>
    <n v="835042"/>
    <s v="Proxy-Fully Construc"/>
    <s v="SAM"/>
    <n v="52.647500200000003"/>
    <s v="65"/>
    <n v="0"/>
    <n v="11121"/>
    <d v="2023-02-04T00:00:00"/>
    <n v="180"/>
    <s v="2144_MICRO LAP_UP_AGRA_SRIVRIDHAVAN"/>
    <s v="Current"/>
    <n v="0"/>
    <n v="0"/>
    <n v="0"/>
    <n v="0"/>
    <n v="0"/>
    <n v="0"/>
    <n v="0"/>
    <n v="0"/>
    <n v="0"/>
    <s v="-"/>
    <s v="-"/>
    <n v="0"/>
    <n v="23"/>
    <s v="5"/>
    <d v="2023-01-31T00:00:00"/>
    <d v="2023-01-31T00:00:00"/>
    <n v="23.3333333333333"/>
    <s v="5"/>
    <d v="2039-01-04T00:00:00"/>
    <s v="SELF-ASSESSMENT METHOD"/>
    <n v="0"/>
    <m/>
    <d v="2023-01-14T00:00:00"/>
    <s v="FULT/502/771R/2023"/>
    <s v="AKUL ASSOCIATES"/>
    <s v="PROPERTY BEARING NAGAR PALIKA NO. 25, MOHALLA KATRA PATHANAM, TEHSIL &amp; DIST. FIROZABAD"/>
    <n v="311"/>
    <n v="3400"/>
    <n v="622"/>
    <n v="850"/>
    <n v="15"/>
    <n v="60"/>
    <n v="1586100"/>
    <n v="1710500"/>
    <n v="1427490"/>
    <n v="1268880"/>
    <s v="10000/ SQ. M."/>
    <x v="93"/>
    <m/>
    <x v="0"/>
    <s v="AGRA"/>
    <s v="UTTAR PRADESH"/>
    <n v="283203"/>
    <n v="0"/>
    <s v="BUSINESS USE"/>
    <s v="RESIDENTIAL row HOUSE"/>
    <s v="RESIDENTIAL ROW HOUSE"/>
    <s v="ACH HSBC"/>
    <s v="NACH"/>
    <s v="PSL"/>
    <s v="UDYAM-UP-27-0011820"/>
    <s v="PSL : Micro Enterprises"/>
    <s v="40043984155539"/>
    <n v="200259652595"/>
    <n v="0"/>
    <n v="0"/>
    <n v="0"/>
    <n v="0"/>
    <n v="0"/>
    <n v="0"/>
    <n v="0"/>
    <n v="0"/>
    <n v="400068062953"/>
    <n v="0"/>
    <n v="0"/>
    <n v="0"/>
    <n v="0"/>
    <n v="0"/>
    <n v="0"/>
    <n v="0"/>
    <n v="0"/>
    <n v="200069149174"/>
    <n v="0"/>
    <n v="0"/>
    <n v="0"/>
    <n v="0"/>
    <n v="0"/>
    <n v="0"/>
    <n v="0"/>
    <n v="0"/>
  </r>
  <r>
    <n v="248"/>
    <d v="2024-12-01T00:00:00"/>
    <x v="232"/>
    <x v="233"/>
    <s v="APPROVED"/>
    <s v="Cersai Charge Created - NON BT"/>
    <d v="2024-07-07T00:00:00"/>
    <n v="5.9"/>
    <s v="5"/>
    <n v="4048321"/>
    <s v="5-50"/>
    <s v="F_7349034"/>
    <n v="3992280"/>
    <s v="5L"/>
    <n v="710"/>
    <s v="MORTGAGE"/>
    <n v="6"/>
    <s v="CORPORATE"/>
    <n v="14"/>
    <s v="9.25"/>
    <n v="14"/>
    <n v="145"/>
    <s v="181"/>
    <s v="NEEDS READYMADE GARMENTS WHOLESALE"/>
    <s v="SELFEMPLOYED"/>
    <s v="Yes"/>
    <s v="TEXTILE READY MADE GARMENTS"/>
    <s v="FLOATING"/>
    <s v="N"/>
    <n v="854804473817"/>
    <s v="TELANGANA"/>
    <s v="TIER 1"/>
    <n v="139"/>
    <s v="13-175"/>
    <n v="145"/>
    <s v="PROPRIETORSHIP"/>
    <n v="4048321"/>
    <s v="Proxy-Fully Construc"/>
    <s v="SAM"/>
    <n v="32.441874900000002"/>
    <s v="65"/>
    <n v="0"/>
    <n v="58180"/>
    <d v="2024-07-04T00:00:00"/>
    <n v="144"/>
    <s v="2143_MICRO LAP_AP_HYD_BEGUMPET"/>
    <s v="Current"/>
    <n v="0"/>
    <n v="0"/>
    <n v="0"/>
    <n v="0"/>
    <n v="0"/>
    <n v="0"/>
    <n v="0"/>
    <n v="0"/>
    <n v="0"/>
    <s v="-"/>
    <s v="-"/>
    <n v="0"/>
    <n v="6"/>
    <s v="5"/>
    <d v="2024-06-30T00:00:00"/>
    <d v="2024-06-30T00:00:00"/>
    <n v="6.1333333333333302"/>
    <s v="5"/>
    <d v="2036-07-04T00:00:00"/>
    <s v="SELF-ASSESSMENT METHOD"/>
    <n v="0"/>
    <m/>
    <d v="2024-06-12T00:00:00"/>
    <n v="9912611777"/>
    <s v="SRIKANTH"/>
    <s v="PART OF HOUSE BEARING NO. 20-3-123/1/B, SITAUTED AT SHIPLIGUNJ, HYDERABAD"/>
    <n v="214"/>
    <n v="28000"/>
    <n v="4633.3500000000004"/>
    <n v="1400"/>
    <n v="25"/>
    <n v="35"/>
    <n v="12478690"/>
    <n v="12478690"/>
    <n v="11230821"/>
    <n v="9982952"/>
    <m/>
    <x v="20"/>
    <m/>
    <x v="0"/>
    <s v="HYDERABAD"/>
    <s v="TELANGANA"/>
    <n v="500004"/>
    <n v="0"/>
    <s v="ULAP - GENERAL BUSINESS PURPOSE"/>
    <s v="SELF-OCCUPIED RESIDENTIAL PROPERTY- WITHIN CITY LIMIT"/>
    <s v="RESIDENTIAL BUNGLOW"/>
    <s v="HDFC ENACH"/>
    <s v="NACH"/>
    <s v="PSL"/>
    <s v="UDYAM-TS-02-0168954"/>
    <s v="PSL : Micro Enterprises"/>
    <s v="90032570392975"/>
    <n v="200312876552"/>
    <n v="0"/>
    <n v="0"/>
    <n v="0"/>
    <n v="0"/>
    <n v="0"/>
    <n v="0"/>
    <n v="0"/>
    <n v="0"/>
    <n v="400081692722"/>
    <n v="0"/>
    <n v="0"/>
    <n v="0"/>
    <n v="0"/>
    <n v="0"/>
    <n v="0"/>
    <n v="0"/>
    <n v="0"/>
    <n v="200083462881"/>
    <n v="0"/>
    <n v="0"/>
    <n v="0"/>
    <n v="0"/>
    <n v="0"/>
    <n v="0"/>
    <n v="0"/>
    <n v="0"/>
  </r>
  <r>
    <n v="249"/>
    <d v="2024-12-01T00:00:00"/>
    <x v="233"/>
    <x v="234"/>
    <s v="APPROVED"/>
    <s v="Cersai Charge Created - NON BT"/>
    <d v="2024-04-06T00:00:00"/>
    <n v="8.9666666666666703"/>
    <s v="5"/>
    <n v="4100526"/>
    <s v="5-50"/>
    <s v="F_7082144"/>
    <n v="4044106"/>
    <s v="5L"/>
    <n v="766"/>
    <s v="MORTGAGE"/>
    <n v="9"/>
    <s v="CORPORATE"/>
    <n v="14"/>
    <s v="9.25"/>
    <n v="14"/>
    <n v="181"/>
    <s v="181"/>
    <s v="SHILPA DIGITAL PHOTO AND VIDEO GRAPHY"/>
    <s v="SELFEMPLOYED"/>
    <s v="Yes"/>
    <s v="PHOTOGRAPHIC EQUIPMENT AND ALLIED PRODUCTS"/>
    <s v="FLOATING"/>
    <s v="N"/>
    <n v="854803939220"/>
    <s v="TELANGANA"/>
    <s v="TIER 1"/>
    <n v="172"/>
    <s v="13-175"/>
    <n v="181"/>
    <s v="PROPRIETORSHIP"/>
    <n v="4100526"/>
    <s v="Proxy-Fully Construc"/>
    <s v="SAM"/>
    <n v="62.251798999999998"/>
    <s v="65"/>
    <n v="0"/>
    <n v="54609"/>
    <d v="2024-04-04T00:00:00"/>
    <n v="180"/>
    <s v="2143_MICRO LAP_AP_HYD_BEGUMPET"/>
    <s v="Current"/>
    <n v="0"/>
    <n v="0"/>
    <n v="0"/>
    <n v="0"/>
    <n v="0"/>
    <n v="0"/>
    <n v="0"/>
    <n v="0"/>
    <n v="0"/>
    <s v="-"/>
    <s v="-"/>
    <n v="0"/>
    <n v="9"/>
    <s v="5"/>
    <d v="2024-03-31T00:00:00"/>
    <d v="2024-03-31T00:00:00"/>
    <n v="9.1666666666666696"/>
    <s v="5"/>
    <d v="2039-04-04T00:00:00"/>
    <s v="SELF-ASSESSMENT METHOD"/>
    <n v="0"/>
    <m/>
    <d v="2024-03-29T00:00:00"/>
    <s v="SMFG INDIA CREDIT CO LTD (FORMERLY FICCL)"/>
    <s v="SUDEEP ASSOCIATES"/>
    <s v="SURVEY NO. 15, PREMISES NO. 1-2-85, SITUATED AT DOMALGUDA LOCALITY, GAGANMAHAL VILALGE, HIMAYATNAGAR MANDAL, HYDERABAD"/>
    <n v="52.37"/>
    <n v="100000"/>
    <n v="900"/>
    <n v="1500"/>
    <n v="1"/>
    <n v="59"/>
    <n v="6587000"/>
    <n v="6587000"/>
    <n v="5928300"/>
    <n v="5269600"/>
    <m/>
    <x v="0"/>
    <n v="0.6225179899802642"/>
    <x v="0"/>
    <s v="HYDERABAD"/>
    <s v="TELANGANA"/>
    <n v="500029"/>
    <n v="0"/>
    <s v="ULAP - BALANCE TRANSFER FOR BUSINESS PURPOSE"/>
    <s v="RESIDENTIAL BUNGLOW"/>
    <s v="RESIDENTIAL BUNGLOW"/>
    <s v="HDFC ENACH"/>
    <s v="NACH"/>
    <s v="PSL"/>
    <s v="UDYAM-TS-02-0091975"/>
    <s v="PSL : Micro Enterprise"/>
    <s v="80070399524849"/>
    <n v="200303323131"/>
    <n v="0"/>
    <n v="0"/>
    <n v="0"/>
    <n v="0"/>
    <n v="0"/>
    <n v="0"/>
    <n v="0"/>
    <n v="0"/>
    <n v="400079152886"/>
    <n v="0"/>
    <n v="0"/>
    <n v="0"/>
    <n v="0"/>
    <n v="0"/>
    <n v="0"/>
    <n v="0"/>
    <n v="0"/>
    <n v="200080841945"/>
    <n v="0"/>
    <n v="0"/>
    <n v="0"/>
    <n v="0"/>
    <n v="0"/>
    <n v="0"/>
    <n v="0"/>
    <n v="0"/>
  </r>
  <r>
    <n v="250"/>
    <d v="2024-12-01T00:00:00"/>
    <x v="234"/>
    <x v="235"/>
    <s v="APPROVED"/>
    <s v="Cersai Charge Created - NON BT"/>
    <d v="2024-04-06T00:00:00"/>
    <n v="8.9666666666666703"/>
    <s v="5"/>
    <n v="30000000"/>
    <s v="5-50"/>
    <s v="F_7104821"/>
    <n v="29429808"/>
    <s v="5L"/>
    <n v="818"/>
    <s v="MORTGAGE"/>
    <n v="9"/>
    <s v="CORPORATE"/>
    <n v="10.5"/>
    <s v="9.25"/>
    <n v="10.5"/>
    <n v="181"/>
    <s v="181"/>
    <s v="KRISHNA SHAKTI SALES"/>
    <s v="SELFEMPLOYED"/>
    <s v="Yes"/>
    <s v="FMCG"/>
    <s v="FLOATING"/>
    <s v="N"/>
    <n v="854803995381"/>
    <s v="DELHI"/>
    <s v="METRO"/>
    <n v="172"/>
    <s v="13-175"/>
    <n v="181"/>
    <s v="PROPRIETORSHIP"/>
    <n v="30000000"/>
    <s v="Proxy-Fully Construc"/>
    <s v="BKP"/>
    <n v="41.058150699999999"/>
    <s v="65"/>
    <n v="0"/>
    <n v="331620"/>
    <d v="2024-04-04T00:00:00"/>
    <n v="180"/>
    <s v="1730_MASS LAP_DEL_CONNAUGHT PLACE"/>
    <s v="Current"/>
    <n v="0"/>
    <n v="0"/>
    <n v="0"/>
    <n v="0"/>
    <n v="0"/>
    <n v="0"/>
    <n v="0"/>
    <n v="0"/>
    <n v="0"/>
    <s v="-"/>
    <s v="-"/>
    <n v="0"/>
    <n v="9"/>
    <s v="5"/>
    <d v="2024-03-31T00:00:00"/>
    <d v="2024-03-31T00:00:00"/>
    <n v="9.1666666666666696"/>
    <s v="5"/>
    <d v="2039-04-04T00:00:00"/>
    <s v="BKP - BANKING PRODUCT"/>
    <n v="15000000"/>
    <m/>
    <d v="2024-02-17T00:00:00"/>
    <s v="EEPAC/SMFG/FEB/2024/72/PP/MB"/>
    <s v="EEPAC (INDIA) PVT. LTD."/>
    <s v="KHASRA NO. 598, SITUATED WITHIN ABADI OF LAL DORA, VILLAGE DEVLIM TEHSIL MEHRAULI, NEW DELHI"/>
    <n v="1000"/>
    <n v="67000"/>
    <n v="14212"/>
    <n v="900"/>
    <n v="26"/>
    <n v="34"/>
    <n v="79790800"/>
    <n v="73067100"/>
    <n v="71811720"/>
    <n v="63832640"/>
    <m/>
    <x v="94"/>
    <m/>
    <x v="0"/>
    <s v="NEW DELHI"/>
    <s v="DELHI"/>
    <n v="110062"/>
    <n v="0"/>
    <s v="BUSINESS USE"/>
    <s v="COMMERCIAL SHOP"/>
    <s v="SELF-OCCUPIED COMMERCIAL PROPERTY- WITHIN CITY LIMIT"/>
    <s v="ACH HSBC"/>
    <s v="NACH"/>
    <s v="PSL"/>
    <s v="UDYAM-DL-08-0025751"/>
    <s v="PSL : Small Enterprise"/>
    <s v="80032359761469"/>
    <n v="200303344873"/>
    <n v="0"/>
    <n v="0"/>
    <n v="0"/>
    <n v="0"/>
    <n v="0"/>
    <n v="0"/>
    <n v="0"/>
    <n v="0"/>
    <n v="400079158611"/>
    <n v="0"/>
    <n v="0"/>
    <n v="0"/>
    <n v="0"/>
    <n v="0"/>
    <n v="0"/>
    <n v="0"/>
    <n v="0"/>
    <n v="200080847809"/>
    <n v="0"/>
    <n v="0"/>
    <n v="0"/>
    <n v="0"/>
    <n v="0"/>
    <n v="0"/>
    <n v="0"/>
    <n v="0"/>
  </r>
  <r>
    <n v="251"/>
    <d v="2024-12-01T00:00:00"/>
    <x v="235"/>
    <x v="236"/>
    <s v="APPROVED"/>
    <s v="Cersai Charge Created - NON BT"/>
    <d v="2023-11-08T00:00:00"/>
    <n v="13.966666666666701"/>
    <s v="5"/>
    <n v="4988766"/>
    <s v="5-50"/>
    <s v="F_6415856"/>
    <n v="4748655"/>
    <s v="5L"/>
    <n v="764"/>
    <s v="MORTGAGE"/>
    <n v="14"/>
    <s v="CORPORATE"/>
    <n v="13.9"/>
    <s v="9.25"/>
    <n v="13.5"/>
    <n v="120"/>
    <s v="181"/>
    <s v="JWALA LAKSHMI NARASIMHA SWAMY JEWELLERY WORKS"/>
    <s v="SELFEMPLOYED"/>
    <s v="Yes"/>
    <s v="GEMS AND JEWELLRY"/>
    <s v="FLOATING"/>
    <s v="N"/>
    <n v="854801955564"/>
    <s v="TELANGANA"/>
    <s v="TIER 1"/>
    <n v="112"/>
    <s v="13-175"/>
    <n v="126"/>
    <s v="PROPRIETORSHIP"/>
    <n v="4988766"/>
    <s v="Proxy-Fully Construc"/>
    <s v="LIP"/>
    <n v="63.958538500000003"/>
    <s v="65"/>
    <n v="0"/>
    <n v="75967"/>
    <d v="2023-11-04T00:00:00"/>
    <n v="120"/>
    <s v="2143_MICRO LAP_AP_HYD_BEGUMPET"/>
    <s v="Current"/>
    <n v="0"/>
    <n v="0"/>
    <n v="0"/>
    <n v="0"/>
    <n v="0"/>
    <n v="0"/>
    <n v="0"/>
    <n v="0"/>
    <n v="0"/>
    <s v="-"/>
    <s v="-"/>
    <n v="0"/>
    <n v="14"/>
    <s v="5"/>
    <d v="2023-10-29T00:00:00"/>
    <d v="2023-11-30T00:00:00"/>
    <n v="13.233333333333301"/>
    <s v="5"/>
    <d v="2034-04-04T00:00:00"/>
    <s v="LIP - LIQUID INCOME PROGRAM"/>
    <n v="0"/>
    <m/>
    <m/>
    <m/>
    <s v="-"/>
    <m/>
    <m/>
    <m/>
    <m/>
    <m/>
    <m/>
    <m/>
    <n v="0"/>
    <n v="7800000"/>
    <n v="0"/>
    <n v="0"/>
    <m/>
    <x v="44"/>
    <m/>
    <x v="1"/>
    <s v="HYDERABAD"/>
    <s v="TELANGANA"/>
    <n v="500039"/>
    <n v="0"/>
    <s v="ULAP - BALANCE TRANSFER FOR BUSINESS PURPOSE"/>
    <s v="RESIDENTIAL BUNGLOW"/>
    <s v="RESIDENTIAL BUNGLOW"/>
    <s v="ACH HSBC"/>
    <s v="NACH"/>
    <s v="PSL"/>
    <s v="UDYAM-TS-20-0036139"/>
    <s v="PSL : Micro Enterprises"/>
    <s v="90082355990538"/>
    <n v="200286201281"/>
    <n v="0"/>
    <n v="0"/>
    <n v="0"/>
    <n v="0"/>
    <n v="0"/>
    <n v="0"/>
    <n v="0"/>
    <n v="0"/>
    <n v="400075012481"/>
    <n v="0"/>
    <n v="0"/>
    <n v="0"/>
    <n v="0"/>
    <n v="0"/>
    <n v="0"/>
    <n v="0"/>
    <n v="0"/>
    <n v="200076522430"/>
    <n v="0"/>
    <n v="0"/>
    <n v="0"/>
    <n v="0"/>
    <n v="0"/>
    <n v="0"/>
    <n v="0"/>
    <n v="0"/>
  </r>
  <r>
    <n v="252"/>
    <d v="2024-12-01T00:00:00"/>
    <x v="236"/>
    <x v="237"/>
    <s v="APPROVED"/>
    <s v="Cersai Charge Created - NON BT"/>
    <d v="2023-10-28T00:00:00"/>
    <n v="14.3333333333333"/>
    <s v="5"/>
    <n v="4066311"/>
    <s v="5-50"/>
    <s v="F_6411293"/>
    <n v="3858168"/>
    <s v="5L"/>
    <n v="744"/>
    <s v="MORTGAGE"/>
    <n v="14"/>
    <s v="CORPORATE"/>
    <n v="14.4"/>
    <s v="9.25"/>
    <n v="14"/>
    <n v="121"/>
    <s v="181"/>
    <s v="TARUH ANCIENT FOOD PROCESSING UNIT"/>
    <s v="SELFEMPLOYED"/>
    <s v="Yes"/>
    <s v="AGRICULTURE"/>
    <s v="FLOATING"/>
    <s v="N"/>
    <n v="854801940798"/>
    <s v="TELANGANA"/>
    <s v="TIER 1"/>
    <n v="111"/>
    <s v="13-175"/>
    <n v="125"/>
    <s v="PROPRIETORSHIP"/>
    <n v="4066311"/>
    <s v="Proxy-Fully Construc"/>
    <s v="SAM"/>
    <n v="41.425336199999997"/>
    <s v="65"/>
    <n v="0"/>
    <n v="63137"/>
    <d v="2023-11-04T00:00:00"/>
    <n v="120"/>
    <s v="2143_MICRO LAP_AP_HYD_BEGUMPET"/>
    <s v="Current"/>
    <n v="0"/>
    <n v="0"/>
    <n v="0"/>
    <n v="0"/>
    <n v="0"/>
    <n v="0"/>
    <n v="0"/>
    <n v="0"/>
    <n v="0"/>
    <s v="-"/>
    <s v="-"/>
    <n v="0"/>
    <n v="14"/>
    <s v="5"/>
    <d v="2023-10-20T00:00:00"/>
    <d v="2023-10-20T00:00:00"/>
    <n v="14.6"/>
    <s v="5"/>
    <d v="2034-03-04T00:00:00"/>
    <s v="SELF-ASSESSMENT METHOD"/>
    <n v="0"/>
    <m/>
    <d v="2023-09-11T00:00:00"/>
    <m/>
    <s v="H E M ASSOCIATION"/>
    <s v="LIG H. NO. 38, MUNICIPAL NO. 5 -3-90/38/ MEERPET VILLAGE, MOULALI HOUSING SCHEME, MOULALI HB COLONY, KAPRA MUNICIPALITY, RANGA REDDY DISTRICT"/>
    <n v="120"/>
    <n v="65000"/>
    <n v="1680"/>
    <n v="1200"/>
    <n v="23"/>
    <n v="37"/>
    <n v="9816000"/>
    <n v="9816000"/>
    <n v="8834400"/>
    <n v="7852800"/>
    <s v="12,600 / SQ. YARD"/>
    <x v="20"/>
    <m/>
    <x v="0"/>
    <s v="HYDERABAD"/>
    <s v="TELANGANA"/>
    <n v="500040"/>
    <n v="0"/>
    <s v="BUSINESS USE"/>
    <s v="RESIDENTIAL BUNGLOW"/>
    <s v="RESIDENTIAL BUNGLOW"/>
    <s v="HDFC ENACH"/>
    <s v="NACH"/>
    <s v="PSL"/>
    <s v="UDYAM-TS-20-0046292"/>
    <s v="PSL : Micro Enterprises"/>
    <s v="90035020623906"/>
    <n v="200285360081"/>
    <n v="0"/>
    <n v="0"/>
    <n v="0"/>
    <n v="0"/>
    <n v="0"/>
    <n v="0"/>
    <n v="0"/>
    <n v="0"/>
    <n v="400074810314"/>
    <n v="0"/>
    <n v="0"/>
    <n v="0"/>
    <n v="0"/>
    <n v="0"/>
    <n v="0"/>
    <n v="0"/>
    <n v="0"/>
    <n v="200076308577"/>
    <n v="0"/>
    <n v="0"/>
    <n v="0"/>
    <n v="0"/>
    <n v="0"/>
    <n v="0"/>
    <n v="0"/>
    <n v="0"/>
  </r>
  <r>
    <n v="253"/>
    <d v="2024-12-01T00:00:00"/>
    <x v="237"/>
    <x v="238"/>
    <s v="APPROVED"/>
    <s v="Cersai Charge Created - BT"/>
    <d v="2024-02-28T00:00:00"/>
    <n v="10.233333333333301"/>
    <s v="5"/>
    <n v="30000000"/>
    <s v="5-50"/>
    <s v="F_6836474"/>
    <n v="29214748"/>
    <s v="5L"/>
    <n v="773"/>
    <s v="MORTGAGE"/>
    <n v="11"/>
    <s v="CORPORATE"/>
    <n v="9.5"/>
    <s v="9.25"/>
    <n v="9.5"/>
    <n v="181"/>
    <s v="181"/>
    <s v="MAHARASHTRA FOOD FLAVOURS"/>
    <s v="SELFEMPLOYED"/>
    <s v="Yes"/>
    <s v="HOTELS AND RESORTS"/>
    <s v="FLOATING"/>
    <s v="N"/>
    <n v="854803477435"/>
    <s v="MAHARASHTRA"/>
    <s v="TIER 1"/>
    <n v="170"/>
    <s v="13-175"/>
    <n v="181"/>
    <s v="PARTNERSHIP"/>
    <n v="30000000"/>
    <s v="Proxy-Fully Construc"/>
    <s v="BKP"/>
    <n v="32.829940899999997"/>
    <s v="65"/>
    <n v="0"/>
    <n v="313268"/>
    <d v="2024-02-04T00:00:00"/>
    <n v="180"/>
    <s v="1732_LAP RETAIL_MH_PUNE_YERWADA"/>
    <s v="Current"/>
    <n v="0"/>
    <n v="0"/>
    <n v="0"/>
    <n v="0"/>
    <n v="0"/>
    <n v="0"/>
    <n v="0"/>
    <n v="0"/>
    <n v="0"/>
    <s v="-"/>
    <s v="-"/>
    <n v="0"/>
    <n v="11"/>
    <s v="5"/>
    <d v="2024-01-31T00:00:00"/>
    <d v="2024-01-31T00:00:00"/>
    <n v="11.1666666666667"/>
    <s v="5"/>
    <d v="2039-02-04T00:00:00"/>
    <s v="BKP - BANKING PRODUCT"/>
    <n v="0"/>
    <n v="2"/>
    <d v="2024-01-19T00:00:00"/>
    <s v="RH/2024/01/9407"/>
    <s v="RED HAWK VALUER AND ADVISORS PVT. LTD."/>
    <s v="ENTIRE LAND AT GAT NO. 824, HISSA NO. 2, VILLAGE KHED SHIVAPUR - RAM NAGAR (BANDEWADI), TAL HAVELI, DIST PUNE"/>
    <n v="60920"/>
    <n v="1500"/>
    <n v="0"/>
    <n v="0"/>
    <n v="0"/>
    <n v="0"/>
    <n v="91380000"/>
    <n v="103334400"/>
    <n v="82242000"/>
    <n v="73104000"/>
    <m/>
    <x v="0"/>
    <n v="0.3282994090610637"/>
    <x v="0"/>
    <s v="PUNE"/>
    <s v="MAHARASHTRA"/>
    <n v="412205"/>
    <n v="0"/>
    <s v="ULAP - BALANCE TRANSFER FOR BUSINESS PURPOSE"/>
    <s v="PLOT PLUS CONSTRUCTION"/>
    <s v="RENTED COMMERCIAL PROPERTY- WITHIN CITY LIMIT"/>
    <s v="ACH HSBC"/>
    <s v="NACH"/>
    <s v="PSL"/>
    <s v="UDYAM-MH-26-0141054"/>
    <s v="PSL : Micro Enterprises"/>
    <s v="70016749242817"/>
    <n v="200298590995"/>
    <n v="0"/>
    <n v="0"/>
    <n v="0"/>
    <n v="0"/>
    <n v="0"/>
    <n v="0"/>
    <n v="0"/>
    <n v="0"/>
    <n v="400078000904"/>
    <n v="0"/>
    <n v="0"/>
    <n v="0"/>
    <n v="0"/>
    <n v="0"/>
    <n v="0"/>
    <n v="0"/>
    <n v="0"/>
    <n v="200079642887"/>
    <n v="0"/>
    <n v="0"/>
    <n v="0"/>
    <n v="0"/>
    <n v="0"/>
    <n v="0"/>
    <n v="0"/>
    <n v="0"/>
  </r>
  <r>
    <n v="254"/>
    <d v="2024-12-01T00:00:00"/>
    <x v="238"/>
    <x v="239"/>
    <s v="APPROVED"/>
    <s v="Cersai Charge Created - NON BT"/>
    <d v="2024-07-05T00:00:00"/>
    <n v="5.9666666666666703"/>
    <s v="5"/>
    <n v="21900000"/>
    <s v="5-50"/>
    <s v="F_7389013"/>
    <n v="21643256"/>
    <s v="5L"/>
    <n v="822"/>
    <s v="MORTGAGE"/>
    <n v="6"/>
    <s v="CORPORATE"/>
    <n v="10.5"/>
    <s v="9.25"/>
    <n v="10.5"/>
    <n v="181"/>
    <s v="181"/>
    <s v="ARUN YALLAPPA DHOTRE"/>
    <s v="SELFEMPLOYED"/>
    <s v="Yes"/>
    <s v="CONTRACTORS"/>
    <s v="FLOATING"/>
    <s v="N"/>
    <n v="802341397"/>
    <s v="MAHARASHTRA"/>
    <s v="TIER 1"/>
    <n v="175"/>
    <s v="13-175"/>
    <n v="181"/>
    <s v="PROPRIETORSHIP"/>
    <n v="21900000"/>
    <s v="Proxy-Fully Construc"/>
    <s v="BKP"/>
    <n v="31.855472200000001"/>
    <s v="65"/>
    <n v="0"/>
    <n v="242083"/>
    <d v="2024-07-04T00:00:00"/>
    <n v="180"/>
    <s v="1732_MASS LAP_MH_PUNE_YERWADA"/>
    <s v="Current"/>
    <n v="0"/>
    <n v="0"/>
    <n v="0"/>
    <n v="0"/>
    <n v="0"/>
    <n v="0"/>
    <n v="0"/>
    <n v="0"/>
    <n v="0"/>
    <s v="-"/>
    <s v="-"/>
    <n v="0"/>
    <n v="6"/>
    <s v="5"/>
    <d v="2024-06-29T00:00:00"/>
    <d v="2024-06-29T00:00:00"/>
    <n v="6.1666666666666696"/>
    <s v="5"/>
    <d v="2039-07-04T00:00:00"/>
    <s v="BKP - BANKING PRODUCT"/>
    <n v="0"/>
    <m/>
    <m/>
    <m/>
    <s v="-"/>
    <m/>
    <m/>
    <m/>
    <m/>
    <m/>
    <m/>
    <m/>
    <n v="0"/>
    <n v="76845500"/>
    <n v="0"/>
    <n v="0"/>
    <m/>
    <x v="44"/>
    <m/>
    <x v="1"/>
    <s v="PUNE"/>
    <s v="MAHARASHTRA"/>
    <n v="411045"/>
    <n v="0"/>
    <s v="ULAP - GENERAL BUSINESS PURPOSE"/>
    <s v="RESIDENTIAL BUNGLOW"/>
    <s v="RESIDENTIAL BUNGLOW"/>
    <s v="ACH HSBC"/>
    <s v="NACH"/>
    <s v="PSL"/>
    <s v="UDYAM-MH-26-0039893"/>
    <s v="PSL : Micro Enterprises"/>
    <s v="90039647488951"/>
    <n v="200312708654"/>
    <n v="0"/>
    <n v="0"/>
    <n v="0"/>
    <n v="0"/>
    <n v="0"/>
    <n v="0"/>
    <n v="0"/>
    <n v="0"/>
    <n v="400081616416"/>
    <n v="0"/>
    <n v="0"/>
    <n v="0"/>
    <n v="0"/>
    <n v="0"/>
    <n v="0"/>
    <n v="0"/>
    <n v="0"/>
    <n v="200083385415"/>
    <n v="0"/>
    <n v="0"/>
    <n v="0"/>
    <n v="0"/>
    <n v="0"/>
    <n v="0"/>
    <n v="0"/>
    <n v="0"/>
  </r>
  <r>
    <n v="255"/>
    <d v="2024-12-01T00:00:00"/>
    <x v="239"/>
    <x v="240"/>
    <s v="APPROVED"/>
    <s v="Cersai Charge Created - BT"/>
    <d v="2024-07-18T00:00:00"/>
    <n v="5.5333333333333297"/>
    <s v="5"/>
    <n v="6100000"/>
    <s v="5-50"/>
    <s v="F_7426130"/>
    <n v="6028485"/>
    <s v="5L"/>
    <n v="764"/>
    <s v="MORTGAGE"/>
    <n v="6"/>
    <s v="CORPORATE"/>
    <n v="10.5"/>
    <s v="9.25"/>
    <n v="10.5"/>
    <n v="181"/>
    <s v="181"/>
    <s v="SHREE LAXMI CATERING SERVISES"/>
    <s v="SELFEMPLOYED"/>
    <s v="Yes"/>
    <s v="FOOD AND BEVERAGE"/>
    <s v="FLOATING"/>
    <s v="N"/>
    <n v="854804479975"/>
    <s v="MAHARASHTRA"/>
    <s v="TIER 1"/>
    <n v="175"/>
    <s v="13-175"/>
    <n v="181"/>
    <s v="PROPRIETORSHIP"/>
    <n v="6100000"/>
    <s v="Proxy-Fully Construc"/>
    <s v="LIP"/>
    <n v="60.683837199999999"/>
    <s v="65"/>
    <n v="0"/>
    <n v="67430"/>
    <d v="2024-07-04T00:00:00"/>
    <n v="180"/>
    <s v="1732_MASS LAP_MH_PUNE_YERWADA"/>
    <s v="Current"/>
    <n v="0"/>
    <n v="0"/>
    <n v="0"/>
    <n v="0"/>
    <n v="0"/>
    <n v="0"/>
    <n v="0"/>
    <n v="0"/>
    <n v="0"/>
    <s v="-"/>
    <s v="-"/>
    <n v="0"/>
    <n v="6"/>
    <s v="5"/>
    <d v="2024-06-30T00:00:00"/>
    <d v="2024-06-30T00:00:00"/>
    <n v="6.1333333333333302"/>
    <s v="5"/>
    <d v="2039-07-04T00:00:00"/>
    <s v="LIP - LIQUID INCOME PROGRAM"/>
    <n v="0"/>
    <m/>
    <d v="2024-06-18T00:00:00"/>
    <s v="V. PCPL.PUNE.SMFG.0624.03"/>
    <s v="PATWARDHAN CONSULTANTS PVT. LTD."/>
    <s v="SHOP NO. 004, GROUND FLOOR, SAFFRON MEGAPOLIS, PLOT NO. R - 1/1/A,R-1/1/C/C, R-1/2,R-1/3, HINJEWADI, PUNE"/>
    <n v="0"/>
    <n v="0"/>
    <n v="455"/>
    <n v="22500"/>
    <n v="1"/>
    <n v="59"/>
    <n v="10237500"/>
    <n v="10237500"/>
    <n v="9213750"/>
    <n v="8190000"/>
    <s v="11211 / SQ. FT."/>
    <x v="35"/>
    <m/>
    <x v="0"/>
    <s v="PUNE"/>
    <s v="MAHARASHTRA"/>
    <n v="411057"/>
    <n v="0"/>
    <s v="ULAP - PURCHASE OF PROPERTY"/>
    <s v="COMMERCIAL SHOP"/>
    <s v="COMMERCIAL SHOP"/>
    <s v="HDFC ENACH"/>
    <s v="NACH"/>
    <s v="PSL"/>
    <s v="UDYAM-MH-26-0473233"/>
    <s v="PSL : Micro Enterprises"/>
    <s v="90005842843850"/>
    <n v="200313929296"/>
    <n v="0"/>
    <n v="0"/>
    <n v="0"/>
    <n v="0"/>
    <n v="0"/>
    <n v="0"/>
    <n v="0"/>
    <n v="0"/>
    <n v="400081996334"/>
    <n v="0"/>
    <n v="0"/>
    <n v="0"/>
    <n v="0"/>
    <n v="0"/>
    <n v="0"/>
    <n v="0"/>
    <n v="0"/>
    <n v="200083773538"/>
    <n v="0"/>
    <n v="0"/>
    <n v="0"/>
    <n v="0"/>
    <n v="0"/>
    <n v="0"/>
    <n v="0"/>
    <n v="0"/>
  </r>
  <r>
    <n v="256"/>
    <d v="2024-12-01T00:00:00"/>
    <x v="240"/>
    <x v="241"/>
    <s v="APPROVED"/>
    <s v="Cersai Charge created"/>
    <d v="2023-02-28T00:00:00"/>
    <n v="22.4"/>
    <s v="5"/>
    <n v="25169000"/>
    <s v="5-50"/>
    <s v="F_5475994"/>
    <n v="22826616"/>
    <s v="5L"/>
    <n v="767"/>
    <s v="MORTGAGE"/>
    <n v="25"/>
    <s v="CORPORATE"/>
    <n v="10.65"/>
    <s v="9.25"/>
    <n v="9.75"/>
    <n v="132"/>
    <s v="181"/>
    <s v="RATNA RESTAURANT"/>
    <s v="SELFEMPLOYED"/>
    <s v="Yes"/>
    <s v="HOTEL"/>
    <s v="FLOATING"/>
    <s v="N"/>
    <n v="806232953"/>
    <s v="TELANGANA"/>
    <s v="TIER 1"/>
    <n v="119"/>
    <s v="13-175"/>
    <n v="144"/>
    <s v="PARTNERSHIP"/>
    <n v="25169000"/>
    <s v="Proxy-Fully Construc"/>
    <s v="BKP"/>
    <n v="29.379698399999999"/>
    <s v="65"/>
    <n v="0"/>
    <n v="311564"/>
    <d v="2022-12-04T00:00:00"/>
    <n v="132"/>
    <s v="1733_LAP RETAIL_AP_HYD_BEGUMPET"/>
    <s v="Current"/>
    <n v="0"/>
    <n v="0"/>
    <n v="0"/>
    <n v="0"/>
    <n v="0"/>
    <n v="0"/>
    <n v="0"/>
    <n v="0"/>
    <n v="0"/>
    <s v="-"/>
    <s v="-"/>
    <n v="0"/>
    <n v="25"/>
    <s v="5"/>
    <d v="2022-11-25T00:00:00"/>
    <d v="2023-02-28T00:00:00"/>
    <n v="22.4"/>
    <s v="5"/>
    <d v="2034-11-04T00:00:00"/>
    <s v="BKP - BANKING PRODUCT"/>
    <n v="0"/>
    <n v="2"/>
    <d v="2022-11-10T00:00:00"/>
    <s v="SRA/FI/2022-23"/>
    <s v="SRIRAM ASSOCIATES"/>
    <s v="Portion of Ground Floor and entire First Floor, PTIN no. KUG06Z0072, Sai Ratna Complex, Plot no. B-1, SY no. 321/1/A (Part), Main Road, Kushaiguda, ECIL Cross Roads, under ward no. 1, Block no.1, Kapra Circle and Mandal, Medchal-Malkajgiri District"/>
    <n v="0"/>
    <n v="0"/>
    <n v="7788"/>
    <n v="11000"/>
    <n v="18"/>
    <n v="42"/>
    <n v="85668000"/>
    <n v="85668000"/>
    <n v="77101200"/>
    <n v="68534400"/>
    <m/>
    <x v="95"/>
    <m/>
    <x v="0"/>
    <s v="HYDERABAD"/>
    <s v="TELANGANA"/>
    <n v="500062"/>
    <n v="28"/>
    <s v="BUSINESS USE"/>
    <s v="SELF-OCCUPIED COMMERCIAL PROPERTY- WITHIN CITY LIMIT"/>
    <s v="SELF-OCCUPIED RESIDENTIAL PROPERTY- WITHIN CITY LIMIT"/>
    <s v="ACH HSBC"/>
    <s v="NACH"/>
    <s v="PSL"/>
    <s v="UDYAM-TS-20-0024594"/>
    <s v="PSL : Micro Enterprises"/>
    <s v="70084868740711"/>
    <n v="200261927220"/>
    <n v="0"/>
    <n v="0"/>
    <n v="0"/>
    <n v="0"/>
    <n v="0"/>
    <n v="0"/>
    <n v="0"/>
    <n v="0"/>
    <n v="400068580247"/>
    <n v="0"/>
    <n v="0"/>
    <n v="0"/>
    <n v="0"/>
    <n v="0"/>
    <n v="0"/>
    <n v="0"/>
    <n v="0"/>
    <n v="200069708746"/>
    <n v="0"/>
    <n v="0"/>
    <n v="0"/>
    <n v="0"/>
    <n v="0"/>
    <n v="0"/>
    <n v="0"/>
    <n v="0"/>
  </r>
  <r>
    <n v="257"/>
    <d v="2024-12-01T00:00:00"/>
    <x v="241"/>
    <x v="242"/>
    <s v="APPROVED"/>
    <s v="Cersai Charge Created - NON BT"/>
    <d v="2024-02-14T00:00:00"/>
    <n v="10.7"/>
    <s v="5"/>
    <n v="5170326"/>
    <s v="5-50"/>
    <s v="F_6836760"/>
    <n v="4959751"/>
    <s v="5L"/>
    <n v="756"/>
    <s v="MORTGAGE"/>
    <n v="10"/>
    <s v="CORPORATE"/>
    <n v="12"/>
    <s v="9.25"/>
    <n v="12"/>
    <n v="121"/>
    <s v="181"/>
    <s v="SHUBHAVADANA PACKAGING"/>
    <s v="SELFEMPLOYED"/>
    <s v="Yes"/>
    <s v="PRINTING AND PACKAGING"/>
    <s v="FLOATING"/>
    <s v="N"/>
    <n v="854803318769"/>
    <s v="TELANGANA"/>
    <s v="TIER 1"/>
    <n v="111"/>
    <s v="13-175"/>
    <n v="121"/>
    <s v="PROPRIETORSHIP"/>
    <n v="5170326"/>
    <s v="Proxy-Fully Construc"/>
    <s v="BKP"/>
    <n v="35.905041699999998"/>
    <s v="65"/>
    <n v="0"/>
    <n v="74180"/>
    <d v="2024-03-04T00:00:00"/>
    <n v="120"/>
    <s v="1733_MASS LAP_AP_HYD_BEGUMPET"/>
    <s v="Current"/>
    <n v="0"/>
    <n v="0"/>
    <n v="0"/>
    <n v="0"/>
    <n v="0"/>
    <n v="0"/>
    <n v="0"/>
    <n v="0"/>
    <n v="0"/>
    <s v="-"/>
    <s v="-"/>
    <n v="0"/>
    <n v="10"/>
    <s v="5"/>
    <d v="2024-02-10T00:00:00"/>
    <d v="2024-02-10T00:00:00"/>
    <n v="10.8333333333333"/>
    <s v="5"/>
    <d v="2034-03-04T00:00:00"/>
    <s v="BKP - BANKING PRODUCT"/>
    <n v="4200000"/>
    <m/>
    <m/>
    <m/>
    <s v="-"/>
    <m/>
    <m/>
    <m/>
    <m/>
    <m/>
    <m/>
    <m/>
    <n v="0"/>
    <n v="14400000"/>
    <n v="0"/>
    <n v="0"/>
    <m/>
    <x v="44"/>
    <m/>
    <x v="1"/>
    <s v="HYDERABAD"/>
    <s v="TELANGANA"/>
    <n v="500076"/>
    <n v="0"/>
    <s v="BUSINESS USE"/>
    <s v="SELF-OCCUPIED- INDUSTRIAL PROPERTY"/>
    <s v="SELF-OCCUPIED- INDUSTRIAL PROPERTY"/>
    <s v="ACH HSBC"/>
    <s v="NACH"/>
    <s v="PSL"/>
    <s v="UDYAM-ts-02-0114847"/>
    <s v="PSL : Micro Enterprise"/>
    <s v="70020376444150"/>
    <n v="200296830878"/>
    <n v="0"/>
    <n v="0"/>
    <n v="0"/>
    <n v="0"/>
    <n v="0"/>
    <n v="0"/>
    <n v="0"/>
    <n v="0"/>
    <n v="400077562437"/>
    <n v="0"/>
    <n v="0"/>
    <n v="0"/>
    <n v="0"/>
    <n v="0"/>
    <n v="0"/>
    <n v="0"/>
    <n v="0"/>
    <n v="200079183607"/>
    <n v="0"/>
    <n v="0"/>
    <n v="0"/>
    <n v="0"/>
    <n v="0"/>
    <n v="0"/>
    <n v="0"/>
    <n v="0"/>
  </r>
  <r>
    <n v="258"/>
    <d v="2024-12-01T00:00:00"/>
    <x v="242"/>
    <x v="243"/>
    <s v="APPROVED"/>
    <s v="Cersai Charge Created - NON BT"/>
    <d v="2024-03-06T00:00:00"/>
    <n v="10"/>
    <s v="5"/>
    <n v="15194355"/>
    <s v="5-50"/>
    <s v="F_6891367"/>
    <n v="14575551"/>
    <s v="5L"/>
    <n v="771"/>
    <s v="MORTGAGE"/>
    <n v="10"/>
    <s v="CORPORATE"/>
    <n v="12"/>
    <s v="9.25"/>
    <n v="12"/>
    <n v="121"/>
    <s v="181"/>
    <s v="TITAN STEELS"/>
    <s v="SELFEMPLOYED"/>
    <s v="Yes"/>
    <s v="STEEL PIG IRON SPONGE IRON"/>
    <s v="FLOATING"/>
    <s v="N"/>
    <n v="854803576775"/>
    <s v="TELANGANA"/>
    <s v="TIER 1"/>
    <n v="111"/>
    <s v="13-175"/>
    <n v="121"/>
    <s v="PROPRIETORSHIP"/>
    <n v="15194355"/>
    <s v="Proxy-Fully Construc"/>
    <s v="BKP"/>
    <n v="49.547886900000002"/>
    <s v="65"/>
    <n v="0"/>
    <n v="217995"/>
    <d v="2024-03-04T00:00:00"/>
    <n v="120"/>
    <s v="1733_MASS LAP_AP_HYD_BEGUMPET"/>
    <s v="Current"/>
    <n v="0"/>
    <n v="0"/>
    <n v="0"/>
    <n v="0"/>
    <n v="0"/>
    <n v="0"/>
    <n v="0"/>
    <n v="0"/>
    <n v="0"/>
    <s v="-"/>
    <s v="-"/>
    <n v="0"/>
    <n v="10"/>
    <s v="5"/>
    <d v="2024-02-28T00:00:00"/>
    <d v="2024-02-28T00:00:00"/>
    <n v="10.233333333333301"/>
    <s v="5"/>
    <d v="2034-03-04T00:00:00"/>
    <s v="BKP - BANKING PRODUCT"/>
    <n v="0"/>
    <m/>
    <m/>
    <m/>
    <s v="-"/>
    <m/>
    <m/>
    <m/>
    <m/>
    <m/>
    <m/>
    <m/>
    <n v="0"/>
    <n v="30666000"/>
    <n v="0"/>
    <n v="0"/>
    <m/>
    <x v="44"/>
    <m/>
    <x v="1"/>
    <s v="HYDERABAD"/>
    <s v="TELANGANA"/>
    <n v="500020"/>
    <n v="0"/>
    <s v="BUSINESS USE"/>
    <s v="SELF-OCCUPIED COMMERCIAL PROPERTY- WITHIN CITY LIMIT"/>
    <s v="SELF-OCCUPIED COMMERCIAL PROPERTY- WITHIN CITY LIMIT"/>
    <s v="ACH HSBC"/>
    <s v="NACH"/>
    <s v="PSL"/>
    <s v="UDYAM-TS-02-0090806"/>
    <s v="PSL : Micro Enterprise"/>
    <s v="80084118305691"/>
    <n v="200299489666"/>
    <n v="0"/>
    <n v="0"/>
    <n v="0"/>
    <n v="0"/>
    <n v="0"/>
    <n v="0"/>
    <n v="0"/>
    <n v="0"/>
    <n v="400078250670"/>
    <n v="0"/>
    <n v="0"/>
    <n v="0"/>
    <n v="0"/>
    <n v="0"/>
    <n v="0"/>
    <n v="0"/>
    <n v="0"/>
    <n v="200079901716"/>
    <n v="0"/>
    <n v="0"/>
    <n v="0"/>
    <n v="0"/>
    <n v="0"/>
    <n v="0"/>
    <n v="0"/>
    <n v="0"/>
  </r>
  <r>
    <n v="259"/>
    <d v="2024-12-01T00:00:00"/>
    <x v="243"/>
    <x v="244"/>
    <s v="APPROVED"/>
    <s v="Cersai Charge Created - BT"/>
    <d v="2024-05-10T00:00:00"/>
    <n v="7.8333333333333304"/>
    <s v="5"/>
    <n v="15159604"/>
    <s v="5-50"/>
    <s v="F_7077861"/>
    <n v="14871468"/>
    <s v="5L"/>
    <n v="801"/>
    <s v="MORTGAGE"/>
    <n v="9"/>
    <s v="CORPORATE"/>
    <n v="10.5"/>
    <s v="9.25"/>
    <n v="10.5"/>
    <n v="181"/>
    <s v="181"/>
    <s v="SHIVANI PLY AND HARDWARE"/>
    <s v="SELFEMPLOYED"/>
    <s v="Yes"/>
    <s v="PLYWOOD AND LAMINATES"/>
    <s v="FLOATING"/>
    <s v="N"/>
    <n v="854803925630"/>
    <s v="TELANGANA"/>
    <s v="TIER 1"/>
    <n v="172"/>
    <s v="13-175"/>
    <n v="181"/>
    <s v="PARTNERSHIP"/>
    <n v="15159604"/>
    <s v="Proxy-Fully Construc"/>
    <s v="BKP"/>
    <n v="44.211274799999998"/>
    <s v="65"/>
    <n v="0"/>
    <n v="167575"/>
    <d v="2024-04-04T00:00:00"/>
    <n v="180"/>
    <s v="1733_MASS LAP_AP_HYD_BEGUMPET"/>
    <s v="Current"/>
    <n v="0"/>
    <n v="0"/>
    <n v="0"/>
    <n v="0"/>
    <n v="0"/>
    <n v="0"/>
    <n v="0"/>
    <n v="0"/>
    <n v="0"/>
    <s v="-"/>
    <s v="-"/>
    <n v="0"/>
    <n v="9"/>
    <s v="5"/>
    <d v="2024-03-31T00:00:00"/>
    <d v="2024-03-31T00:00:00"/>
    <n v="9.1666666666666696"/>
    <s v="5"/>
    <d v="2039-04-04T00:00:00"/>
    <s v="BKP - BANKING PRODUCT"/>
    <n v="0"/>
    <m/>
    <m/>
    <m/>
    <s v="-"/>
    <m/>
    <m/>
    <m/>
    <m/>
    <m/>
    <m/>
    <m/>
    <n v="0"/>
    <n v="34289000"/>
    <n v="0"/>
    <n v="0"/>
    <m/>
    <x v="44"/>
    <m/>
    <x v="1"/>
    <s v="HYDERABAD"/>
    <s v="TELANGANA"/>
    <n v="500045"/>
    <n v="0"/>
    <s v="ULAP - BALANCE TRANSFER FOR BUSINESS PURPOSE"/>
    <s v="RENTED RESIDENTIAL PROPERTY- WITHIN CITY LIMIT"/>
    <s v="RENTED RESIDENTIAL PROPERTY- WITHIN CITY LIMIT"/>
    <s v="ACH HSBC"/>
    <s v="NACH"/>
    <s v="PSL"/>
    <s v="UDYAM-TS-02-0156748"/>
    <s v="PSL : Micro Enterprise"/>
    <s v="90064386154323"/>
    <n v="200306365980"/>
    <n v="0"/>
    <n v="0"/>
    <n v="0"/>
    <n v="0"/>
    <n v="0"/>
    <n v="0"/>
    <n v="0"/>
    <n v="0"/>
    <n v="400079903944"/>
    <n v="0"/>
    <n v="0"/>
    <n v="0"/>
    <n v="0"/>
    <n v="0"/>
    <n v="0"/>
    <n v="0"/>
    <n v="0"/>
    <n v="200081622472"/>
    <n v="0"/>
    <n v="0"/>
    <n v="0"/>
    <n v="0"/>
    <n v="0"/>
    <n v="0"/>
    <n v="0"/>
    <n v="0"/>
  </r>
  <r>
    <n v="260"/>
    <d v="2024-12-01T00:00:00"/>
    <x v="244"/>
    <x v="245"/>
    <s v="APPROVED"/>
    <s v="Cersai Charge Created - BT"/>
    <d v="2024-06-13T00:00:00"/>
    <n v="6.7"/>
    <s v="5"/>
    <n v="2814343"/>
    <s v="5-50"/>
    <s v="F_7302754"/>
    <n v="2779685"/>
    <s v="5L"/>
    <n v="776"/>
    <s v="MORTGAGE"/>
    <n v="7"/>
    <s v="INDIVIDUAL"/>
    <n v="12"/>
    <s v="9.25"/>
    <n v="12"/>
    <n v="181"/>
    <s v="181"/>
    <s v="PURAN MAL CHOUDHARY"/>
    <s v="SELFEMPLOYED"/>
    <s v="Yes"/>
    <s v="FMCG"/>
    <s v="FLOATING"/>
    <s v="N"/>
    <n v="854804383493"/>
    <s v="RAJASTHAN"/>
    <s v="TIER 3"/>
    <n v="174"/>
    <s v="13-175"/>
    <n v="181"/>
    <s v="INDIVIDUAL"/>
    <n v="2814343"/>
    <s v="Proxy-Fully Construc"/>
    <s v="RNP"/>
    <n v="64.116219799999996"/>
    <s v="65"/>
    <n v="0"/>
    <n v="33777"/>
    <d v="2024-06-04T00:00:00"/>
    <n v="180"/>
    <s v="2140_MICRO LAP_RAJ_UDP_MAINRD"/>
    <s v="Current"/>
    <n v="0"/>
    <n v="0"/>
    <n v="0"/>
    <n v="0"/>
    <n v="0"/>
    <n v="0"/>
    <n v="0"/>
    <n v="0"/>
    <n v="0"/>
    <s v="-"/>
    <s v="-"/>
    <n v="0"/>
    <n v="7"/>
    <s v="5"/>
    <d v="2024-05-31T00:00:00"/>
    <d v="2024-05-31T00:00:00"/>
    <n v="7.1333333333333302"/>
    <s v="5"/>
    <d v="2039-06-04T00:00:00"/>
    <s v="RNP - RETAIL NORMAL PRODUCT"/>
    <n v="0"/>
    <m/>
    <d v="2024-05-27T00:00:00"/>
    <n v="7302754"/>
    <s v="Formulaic Engineers PVt. Ltd."/>
    <s v="PATTA NO. 04, ARAJI NO. 6338/2283, VILLAGE &amp; GPP KHERODA, PANCHAYAT SAMITI BHINDAR, DISTRICT - UDAIPUR"/>
    <n v="1433"/>
    <n v="600"/>
    <n v="1433"/>
    <n v="1200"/>
    <n v="8"/>
    <n v="52"/>
    <n v="2579400"/>
    <n v="2579400"/>
    <n v="2321460"/>
    <n v="2063520"/>
    <m/>
    <x v="0"/>
    <n v="1.0910843607040397"/>
    <x v="1"/>
    <s v="UDAIPUR"/>
    <s v="RAJASTHAN"/>
    <n v="313602"/>
    <n v="0"/>
    <s v="ULAP - DEBT CONSOLIDATION FOR BUSINESS PURPOSE"/>
    <s v="RESIDENTIAL row HOUSE"/>
    <s v="RESIDENTIAL ROW HOUSE"/>
    <s v="ACH HSBC"/>
    <s v="NACH"/>
    <s v="PSL"/>
    <s v="UDYAM-RJ-33-0015657"/>
    <s v="PSL : Micro Enterprises"/>
    <s v="30050553520014"/>
    <n v="200310089649"/>
    <n v="200310092200"/>
    <n v="0"/>
    <n v="0"/>
    <n v="0"/>
    <n v="0"/>
    <n v="0"/>
    <n v="0"/>
    <n v="0"/>
    <n v="400081006158"/>
    <n v="400081006660"/>
    <n v="0"/>
    <n v="0"/>
    <n v="0"/>
    <n v="0"/>
    <n v="0"/>
    <n v="0"/>
    <n v="0"/>
    <n v="200082754759"/>
    <n v="200082755281"/>
    <n v="0"/>
    <n v="0"/>
    <n v="0"/>
    <n v="0"/>
    <n v="0"/>
    <n v="0"/>
    <n v="0"/>
  </r>
  <r>
    <n v="261"/>
    <d v="2024-12-01T00:00:00"/>
    <x v="245"/>
    <x v="246"/>
    <s v="APPROVED"/>
    <s v="Cersai Charge created"/>
    <d v="2022-02-18T00:00:00"/>
    <n v="34.9"/>
    <s v="5"/>
    <n v="1026290"/>
    <s v="5-50"/>
    <s v="F_4598916"/>
    <n v="901268"/>
    <s v="5L"/>
    <n v="755"/>
    <s v="MORTGAGE"/>
    <n v="34"/>
    <s v="INDIVIDUAL"/>
    <n v="15.3"/>
    <s v="9.25"/>
    <n v="13.5"/>
    <n v="121"/>
    <s v="181"/>
    <s v="MADAN LAL"/>
    <s v="SELFEMPLOYED"/>
    <s v="Yes"/>
    <s v="CONSTRUCTION"/>
    <s v="FLOATING"/>
    <s v="N"/>
    <n v="16083998"/>
    <s v="RAJASTHAN"/>
    <s v="TIER 2"/>
    <n v="105"/>
    <s v="13-175"/>
    <n v="139"/>
    <s v="INDIVIDUAL"/>
    <n v="1026290"/>
    <s v="Proxy-Fully Construc"/>
    <s v="SAM"/>
    <n v="35.622700500000001"/>
    <s v="65"/>
    <n v="0"/>
    <n v="15628"/>
    <d v="2022-03-04T00:00:00"/>
    <n v="120"/>
    <s v="2139_JODHPUR_MICRO LAP"/>
    <s v="Current"/>
    <n v="0"/>
    <n v="0"/>
    <n v="0"/>
    <n v="0"/>
    <n v="0"/>
    <n v="0"/>
    <n v="0"/>
    <n v="0"/>
    <n v="0"/>
    <s v="-"/>
    <s v="-"/>
    <n v="0"/>
    <n v="34"/>
    <s v="5"/>
    <d v="2022-02-18T00:00:00"/>
    <d v="2022-02-18T00:00:00"/>
    <n v="34.9"/>
    <s v="5"/>
    <d v="2033-09-04T00:00:00"/>
    <s v="SELF-ASSESSMENT METHOD"/>
    <n v="399996"/>
    <m/>
    <d v="2022-02-10T00:00:00"/>
    <n v="4598916"/>
    <s v="MANGLAM ENGINEERS"/>
    <s v="PLOT NO. 14, KH. NO. 59/1, GRAM NADARI, TH &amp; DIST JODHPUR"/>
    <n v="1250"/>
    <n v="1600"/>
    <n v="881"/>
    <n v="1000"/>
    <n v="8"/>
    <n v="45"/>
    <n v="2881000"/>
    <n v="2881000"/>
    <n v="2592900"/>
    <n v="2304800"/>
    <m/>
    <x v="0"/>
    <n v="0.35622700451232209"/>
    <x v="0"/>
    <s v="JODHPUR"/>
    <s v="RAJASTHAN"/>
    <n v="342001"/>
    <n v="27"/>
    <s v="BUSINESS USE"/>
    <s v="RESIDENTIAL row HOUSE"/>
    <s v="RESIDENTIAL ROW HOUSE"/>
    <s v="ACH HSBC"/>
    <s v="NACH"/>
    <s v="PSL"/>
    <s v="UDYAM-RJ-22-0039401"/>
    <s v="PSL : Micro Enterprises"/>
    <s v="20067922168369"/>
    <n v="200232138022"/>
    <n v="0"/>
    <n v="0"/>
    <n v="0"/>
    <n v="0"/>
    <n v="0"/>
    <n v="0"/>
    <n v="0"/>
    <n v="0"/>
    <n v="400059444400"/>
    <n v="0"/>
    <n v="0"/>
    <n v="0"/>
    <n v="0"/>
    <n v="0"/>
    <n v="0"/>
    <n v="0"/>
    <n v="0"/>
    <n v="200060005954"/>
    <n v="0"/>
    <n v="0"/>
    <n v="0"/>
    <n v="0"/>
    <n v="0"/>
    <n v="0"/>
    <n v="0"/>
    <n v="0"/>
  </r>
  <r>
    <n v="262"/>
    <d v="2024-12-01T00:00:00"/>
    <x v="246"/>
    <x v="247"/>
    <s v="APPROVED"/>
    <s v="Cersai Charge Created - NON BT"/>
    <d v="2024-06-05T00:00:00"/>
    <n v="6.9666666666666703"/>
    <s v="5"/>
    <n v="3465253"/>
    <s v="5-50"/>
    <s v="F_7272229"/>
    <n v="3422580"/>
    <s v="5L"/>
    <n v="743"/>
    <s v="MORTGAGE"/>
    <n v="7"/>
    <s v="INDIVIDUAL"/>
    <n v="12"/>
    <s v="9.25"/>
    <n v="12"/>
    <n v="181"/>
    <s v="181"/>
    <s v="SODAN PRAJAPAT"/>
    <s v="SELFEMPLOYED"/>
    <s v="Yes"/>
    <s v="ARTISAN"/>
    <s v="FLOATING"/>
    <s v="N"/>
    <n v="854804315380"/>
    <s v="RAJASTHAN"/>
    <s v="TIER 2"/>
    <n v="174"/>
    <s v="13-175"/>
    <n v="181"/>
    <s v="INDIVIDUAL"/>
    <n v="3465253"/>
    <s v="Proxy-Fully Construc"/>
    <s v="BKP"/>
    <n v="50.978929999999998"/>
    <s v="65"/>
    <n v="0"/>
    <n v="41589"/>
    <d v="2024-06-04T00:00:00"/>
    <n v="180"/>
    <s v="2138_MICRO LAP_RAJ_JPR_TONK ROAD"/>
    <s v="Current"/>
    <n v="0"/>
    <n v="0"/>
    <n v="0"/>
    <n v="0"/>
    <n v="0"/>
    <n v="0"/>
    <n v="0"/>
    <n v="0"/>
    <n v="0"/>
    <s v="-"/>
    <s v="-"/>
    <n v="0"/>
    <n v="7"/>
    <s v="5"/>
    <d v="2024-05-31T00:00:00"/>
    <d v="2024-05-31T00:00:00"/>
    <n v="7.1333333333333302"/>
    <s v="5"/>
    <d v="2039-06-04T00:00:00"/>
    <s v="BKP - BANKING PRODUCT"/>
    <n v="12000000"/>
    <m/>
    <d v="2024-05-25T00:00:00"/>
    <s v="PMC/VAL/2024/MAY/SMFG/17"/>
    <s v="POINTMARK CONSULTANTS"/>
    <s v="PATTA NO. 13, PRAJAPAT COLONY, VILLAGE - GAJSINGHPURA, HEERAPURA, AJMER ROAD, JAIPUR"/>
    <n v="187.22"/>
    <n v="28000"/>
    <n v="1296"/>
    <n v="1200"/>
    <n v="3"/>
    <n v="57"/>
    <n v="6797360"/>
    <n v="6797422"/>
    <n v="6117624"/>
    <n v="5437888"/>
    <s v="720.83 / SQ. FT."/>
    <x v="25"/>
    <m/>
    <x v="0"/>
    <s v="JAIPUR"/>
    <s v="RAJASTHAN"/>
    <n v="302024"/>
    <n v="0"/>
    <s v="ULAP - GENERAL BUSINESS PURPOSE"/>
    <s v="SELF-OCCUPIED RESIDENTIAL PROPERTY- WITHIN CITY LIMIT"/>
    <s v="SELF-OCCUPIED RESIDENTIAL PROPERTY- WITHIN CITY LIMIT"/>
    <s v="HDFC ENACH"/>
    <s v="NACH"/>
    <s v="PSL"/>
    <s v="UDYAM-RJ-17-0074114"/>
    <s v="PSL : Micro Enterprises"/>
    <s v="20056885336046"/>
    <n v="200309413516"/>
    <n v="0"/>
    <n v="0"/>
    <n v="0"/>
    <n v="0"/>
    <n v="0"/>
    <n v="0"/>
    <n v="0"/>
    <n v="0"/>
    <n v="400080825837"/>
    <n v="0"/>
    <n v="0"/>
    <n v="0"/>
    <n v="0"/>
    <n v="0"/>
    <n v="0"/>
    <n v="0"/>
    <n v="0"/>
    <n v="200082569178"/>
    <n v="0"/>
    <n v="0"/>
    <n v="0"/>
    <n v="0"/>
    <n v="0"/>
    <n v="0"/>
    <n v="0"/>
    <n v="0"/>
  </r>
  <r>
    <n v="263"/>
    <d v="2024-12-01T00:00:00"/>
    <x v="247"/>
    <x v="248"/>
    <s v="APPROVED"/>
    <s v="Cersai Charge Created - BT"/>
    <d v="2024-07-01T00:00:00"/>
    <n v="6.1"/>
    <s v="5"/>
    <n v="3069468"/>
    <s v="5-50"/>
    <s v="F_7288682"/>
    <n v="3040935"/>
    <s v="5L"/>
    <n v="758"/>
    <s v="MORTGAGE"/>
    <n v="7"/>
    <s v="INDIVIDUAL"/>
    <n v="13"/>
    <s v="9.25"/>
    <n v="13"/>
    <n v="180"/>
    <s v="181"/>
    <s v="REVAT SINGH BALODA"/>
    <s v="SELFEMPLOYED"/>
    <s v="Yes"/>
    <s v="MILK AND DAIRY PRODUCTS"/>
    <s v="FLOATING"/>
    <s v="N"/>
    <n v="854804349661"/>
    <s v="RAJASTHAN"/>
    <s v="TIER 2"/>
    <n v="175"/>
    <s v="13-175"/>
    <n v="182"/>
    <s v="INDIVIDUAL"/>
    <n v="3069468"/>
    <s v="Proxy-Fully Construc"/>
    <s v="SAM"/>
    <n v="41.975630799999998"/>
    <s v="65"/>
    <n v="0"/>
    <n v="38837"/>
    <d v="2024-06-04T00:00:00"/>
    <n v="180"/>
    <s v="2138_MICRO LAP_RAJ_JPR_TONK ROAD"/>
    <s v="Current"/>
    <n v="0"/>
    <n v="0"/>
    <n v="0"/>
    <n v="0"/>
    <n v="0"/>
    <n v="0"/>
    <n v="0"/>
    <n v="0"/>
    <n v="0"/>
    <s v="-"/>
    <s v="-"/>
    <n v="0"/>
    <n v="7"/>
    <s v="5"/>
    <d v="2024-05-31T00:00:00"/>
    <d v="2024-06-27T00:00:00"/>
    <n v="6.2333333333333298"/>
    <s v="5"/>
    <d v="2039-07-04T00:00:00"/>
    <s v="SELF-ASSESSMENT METHOD"/>
    <n v="12000000"/>
    <m/>
    <d v="2024-05-23T00:00:00"/>
    <s v="LA/SMFG INDIA CREDIT CO. LTD/2024 - 25"/>
    <s v="ER. ARVIND KUMAR AGARWAL"/>
    <s v="SHOP NO. S - 61, S - 62, S - 63, S - 64, S - 65, SCHEME SHREE TIRUPATI MARKET, KHASRA NO. 4880/4718, VILLAGE - KALADERA, TEHSIL CHOMU, JAIPUR"/>
    <n v="1250"/>
    <n v="2250"/>
    <n v="3750"/>
    <n v="1200"/>
    <n v="0"/>
    <n v="50"/>
    <n v="7312500"/>
    <n v="7312500"/>
    <n v="6581250"/>
    <n v="5850000"/>
    <m/>
    <x v="0"/>
    <n v="0.41975630769230771"/>
    <x v="0"/>
    <s v="JAIPUR"/>
    <s v="RAJASTHAN"/>
    <n v="303801"/>
    <n v="0"/>
    <s v="ULAP - DEBT CONSOLIDATION FOR BUSINESS PURPOSE"/>
    <s v="SELF-OCCUPIED COMMERCIAL PROPERTY- WITHIN CITY LIMIT"/>
    <s v="SELF-OCCUPIED COMMERCIAL PROPERTY- WITHIN CITY LIMIT"/>
    <s v="HDFC ENACH"/>
    <s v="NACH"/>
    <s v="PSL"/>
    <s v="UDYAM-RJ-17-0331080"/>
    <s v="PSL : Micro Enterprises"/>
    <s v="50036283061430"/>
    <n v="200312137891"/>
    <n v="0"/>
    <n v="0"/>
    <n v="0"/>
    <n v="0"/>
    <n v="0"/>
    <n v="0"/>
    <n v="0"/>
    <n v="0"/>
    <n v="400081452331"/>
    <n v="0"/>
    <n v="0"/>
    <n v="0"/>
    <n v="0"/>
    <n v="0"/>
    <n v="0"/>
    <n v="0"/>
    <n v="0"/>
    <n v="200083215846"/>
    <n v="0"/>
    <n v="0"/>
    <n v="0"/>
    <n v="0"/>
    <n v="0"/>
    <n v="0"/>
    <n v="0"/>
    <n v="0"/>
  </r>
  <r>
    <n v="264"/>
    <d v="2024-12-01T00:00:00"/>
    <x v="248"/>
    <x v="249"/>
    <s v="APPROVED"/>
    <s v="Cersai Charge Created - NON BT"/>
    <d v="2024-06-05T00:00:00"/>
    <n v="6.9666666666666703"/>
    <s v="5"/>
    <n v="16655375"/>
    <s v="5-50"/>
    <s v="F_7296089"/>
    <n v="16430492"/>
    <s v="5L"/>
    <n v="784"/>
    <s v="MORTGAGE"/>
    <n v="7"/>
    <s v="CORPORATE"/>
    <n v="11"/>
    <s v="9.25"/>
    <n v="11"/>
    <n v="181"/>
    <s v="181"/>
    <s v="DEEARNA EXPORTS"/>
    <s v="SELFEMPLOYED"/>
    <s v="Yes"/>
    <s v="TEXTILES"/>
    <s v="FLOATING"/>
    <s v="N"/>
    <n v="854804382202"/>
    <s v="GUJARAT"/>
    <s v="TIER 2"/>
    <n v="174"/>
    <s v="13-175"/>
    <n v="181"/>
    <s v="PROPRIETORSHIP"/>
    <n v="16655375"/>
    <s v="Proxy-Fully Construc"/>
    <s v="BKP"/>
    <n v="62.002557500000002"/>
    <s v="65"/>
    <n v="0"/>
    <n v="189305"/>
    <d v="2024-06-04T00:00:00"/>
    <n v="180"/>
    <s v="1743_MASS LAP_GUJ_SUR_PARAG HOUSE"/>
    <s v="Current"/>
    <n v="0"/>
    <n v="0"/>
    <n v="0"/>
    <n v="0"/>
    <n v="0"/>
    <n v="0"/>
    <n v="0"/>
    <n v="0"/>
    <n v="0"/>
    <s v="-"/>
    <s v="-"/>
    <n v="0"/>
    <n v="7"/>
    <s v="5"/>
    <d v="2024-05-31T00:00:00"/>
    <d v="2024-05-31T00:00:00"/>
    <n v="7.1333333333333302"/>
    <s v="5"/>
    <d v="2039-06-04T00:00:00"/>
    <s v="BKP - BANKING PRODUCT"/>
    <n v="0"/>
    <m/>
    <m/>
    <m/>
    <s v="-"/>
    <m/>
    <m/>
    <m/>
    <m/>
    <m/>
    <m/>
    <m/>
    <n v="0"/>
    <n v="26862400"/>
    <n v="0"/>
    <n v="0"/>
    <m/>
    <x v="44"/>
    <m/>
    <x v="1"/>
    <s v="SURAT"/>
    <s v="GUJARAT"/>
    <n v="395007"/>
    <n v="0"/>
    <s v="ULAP - GENERAL BUSINESS PURPOSE"/>
    <s v="RESIDENTIAL row HOUSE"/>
    <s v="RESIDENTIAL ROW HOUSE"/>
    <s v="ACH HSBC"/>
    <s v="NACH"/>
    <s v="PSL"/>
    <s v="UDYAM-GJ-22-0383964"/>
    <s v="PSL : Micro Enterprises"/>
    <s v="70079099272388"/>
    <n v="200309419146"/>
    <n v="0"/>
    <n v="0"/>
    <n v="0"/>
    <n v="0"/>
    <n v="0"/>
    <n v="0"/>
    <n v="0"/>
    <n v="0"/>
    <n v="400080827093"/>
    <n v="0"/>
    <n v="0"/>
    <n v="0"/>
    <n v="0"/>
    <n v="0"/>
    <n v="0"/>
    <n v="0"/>
    <n v="0"/>
    <n v="200082570501"/>
    <n v="0"/>
    <n v="0"/>
    <n v="0"/>
    <n v="0"/>
    <n v="0"/>
    <n v="0"/>
    <n v="0"/>
    <n v="0"/>
  </r>
  <r>
    <n v="265"/>
    <d v="2024-12-01T00:00:00"/>
    <x v="249"/>
    <x v="250"/>
    <s v="APPROVED"/>
    <s v="Cersai Charge Created - NON BT"/>
    <d v="2024-06-05T00:00:00"/>
    <n v="6.9666666666666703"/>
    <s v="5"/>
    <n v="1010000"/>
    <s v="5-50"/>
    <s v="F_7262131"/>
    <n v="999198"/>
    <s v="5L"/>
    <n v="737"/>
    <s v="MORTGAGE"/>
    <n v="7"/>
    <s v="INDIVIDUAL"/>
    <n v="13.5"/>
    <s v="9.25"/>
    <n v="13.5"/>
    <n v="181"/>
    <s v="181"/>
    <s v="ANKIT JIVANBHAI SOLANKI"/>
    <s v="SELFEMPLOYED"/>
    <s v="Yes"/>
    <s v="FMCG"/>
    <s v="FLOATING"/>
    <s v="N"/>
    <n v="854804294779"/>
    <s v="GUJARAT"/>
    <s v="TIER 2"/>
    <n v="174"/>
    <s v="13-175"/>
    <n v="181"/>
    <s v="INDIVIDUAL"/>
    <n v="1010000"/>
    <s v="Proxy-Fully Construc"/>
    <s v="SAM"/>
    <n v="47.889995300000002"/>
    <s v="65"/>
    <n v="0"/>
    <n v="13113"/>
    <d v="2024-06-04T00:00:00"/>
    <n v="180"/>
    <s v="2125_MICRO LAP_GUJ_SUR_PARAG HOUSE"/>
    <s v="Current"/>
    <n v="0"/>
    <n v="0"/>
    <n v="0"/>
    <n v="0"/>
    <n v="0"/>
    <n v="0"/>
    <n v="0"/>
    <n v="0"/>
    <n v="0"/>
    <s v="-"/>
    <s v="-"/>
    <n v="0"/>
    <n v="7"/>
    <s v="5"/>
    <d v="2024-05-31T00:00:00"/>
    <d v="2024-05-31T00:00:00"/>
    <n v="7.1333333333333302"/>
    <s v="5"/>
    <d v="2039-06-04T00:00:00"/>
    <s v="SELF-ASSESSMENT METHOD"/>
    <n v="1704000"/>
    <m/>
    <d v="2024-05-18T00:00:00"/>
    <s v="RVCS/84569"/>
    <s v="REAL VALUE CONSULTING SERVICES"/>
    <s v="MOJE: KAMREJ, TAL KAMREJ, DIST. SURAT, BLOCK NO. 561/A, SURVEY NO. 615, 619"/>
    <n v="444"/>
    <n v="3000"/>
    <n v="518"/>
    <n v="1500"/>
    <n v="8"/>
    <n v="42"/>
    <n v="2109000"/>
    <n v="2109000"/>
    <n v="1898100"/>
    <n v="1687200"/>
    <s v="4000 / SQ. M. &amp; BUA 14,250 / SQ. M."/>
    <x v="0"/>
    <n v="0.47889995258416312"/>
    <x v="0"/>
    <s v="SURAT"/>
    <s v="GUJARAT"/>
    <n v="394180"/>
    <n v="27"/>
    <s v="ULAP - GENERAL BUSINESS PURPOSE"/>
    <s v="RESIDENTIAL row HOUSE"/>
    <s v="RESIDENTIAL ROW HOUSE"/>
    <s v="HDFC ENACH"/>
    <s v="NACH"/>
    <s v="PSL"/>
    <s v="UDYAM-GJ-22-0339777"/>
    <s v="PSL : Micro Enterprises"/>
    <s v="40035089172689"/>
    <n v="200309408475"/>
    <n v="0"/>
    <n v="0"/>
    <n v="0"/>
    <n v="0"/>
    <n v="0"/>
    <n v="0"/>
    <n v="0"/>
    <n v="0"/>
    <n v="400080825085"/>
    <n v="0"/>
    <n v="0"/>
    <n v="0"/>
    <n v="0"/>
    <n v="0"/>
    <n v="0"/>
    <n v="0"/>
    <n v="0"/>
    <n v="200082568406"/>
    <n v="0"/>
    <n v="0"/>
    <n v="0"/>
    <n v="0"/>
    <n v="0"/>
    <n v="0"/>
    <n v="0"/>
    <n v="0"/>
  </r>
  <r>
    <n v="266"/>
    <d v="2024-12-01T00:00:00"/>
    <x v="250"/>
    <x v="251"/>
    <s v="APPROVED"/>
    <s v="Cersai Charge Created - NON BT"/>
    <d v="2024-04-06T00:00:00"/>
    <n v="8.9666666666666703"/>
    <s v="5"/>
    <n v="4000000"/>
    <s v="5-50"/>
    <s v="F_7086650"/>
    <n v="3939530"/>
    <s v="5L"/>
    <n v="753"/>
    <s v="MORTGAGE"/>
    <n v="9"/>
    <s v="INDIVIDUAL"/>
    <n v="13"/>
    <s v="9.25"/>
    <n v="13"/>
    <n v="181"/>
    <s v="181"/>
    <s v="RAVI DHARMESHKUMAR PATEL"/>
    <s v="SELFEMPLOYED"/>
    <s v="Yes"/>
    <s v="AUTOMOTIVE"/>
    <s v="FLOATING"/>
    <s v="N"/>
    <n v="854803947317"/>
    <s v="GUJARAT"/>
    <s v="TIER 2"/>
    <n v="172"/>
    <s v="13-175"/>
    <n v="181"/>
    <s v="INDIVIDUAL"/>
    <n v="4000000"/>
    <s v="Proxy-Fully Construc"/>
    <s v="SAM"/>
    <n v="14.2523739"/>
    <s v="65"/>
    <n v="0"/>
    <n v="50610"/>
    <d v="2024-04-04T00:00:00"/>
    <n v="180"/>
    <s v="2125_MICRO LAP_GUJ_SUR_PARAG HOUSE"/>
    <s v="Current"/>
    <n v="0"/>
    <n v="0"/>
    <n v="0"/>
    <n v="0"/>
    <n v="0"/>
    <n v="0"/>
    <n v="0"/>
    <n v="0"/>
    <n v="0"/>
    <s v="-"/>
    <s v="-"/>
    <n v="0"/>
    <n v="9"/>
    <s v="5"/>
    <d v="2024-03-31T00:00:00"/>
    <d v="2024-03-31T00:00:00"/>
    <n v="9.1666666666666696"/>
    <s v="5"/>
    <d v="2039-04-04T00:00:00"/>
    <s v="SELF-ASSESSMENT METHOD"/>
    <n v="1249800"/>
    <m/>
    <d v="2024-03-29T00:00:00"/>
    <s v="NA"/>
    <s v="MAHAGAURI ENGINEERS"/>
    <s v="MOJE VESU, RS NO. 28, 29/1 AND 34 NEW RS NO. 20/2, 22/1 AND 21, TPS NO. 1 (VESU), FP NO. 44, (AS PER TENATATIVE RECONSITUTION FP NO. 37), SWAMI GUNATITNAGAR CHSL, PLOT NO. 44, TAL. SURAT CITY (CHORYASI), DIST. SURAT"/>
    <n v="1547"/>
    <n v="12500"/>
    <n v="4364"/>
    <n v="2000"/>
    <n v="4"/>
    <n v="56"/>
    <n v="28065500"/>
    <n v="28065500"/>
    <n v="25258950"/>
    <n v="22452400"/>
    <n v="16881031"/>
    <x v="0"/>
    <n v="0.14252373911029556"/>
    <x v="0"/>
    <s v="SURAT"/>
    <s v="GUJARAT"/>
    <n v="395007"/>
    <n v="0"/>
    <s v="BUSINESS USE"/>
    <s v="RESIDENTIAL row HOUSE"/>
    <s v="RESIDENTIAL ROW HOUSE"/>
    <s v="HDFC ENACH"/>
    <s v="NACH"/>
    <s v="PSL"/>
    <s v="UDYAM-GJ-22-0281116"/>
    <s v="PSL : Micro Enterprise"/>
    <s v="30034238175057"/>
    <n v="200303324504"/>
    <n v="0"/>
    <n v="0"/>
    <n v="0"/>
    <n v="0"/>
    <n v="0"/>
    <n v="0"/>
    <n v="0"/>
    <n v="0"/>
    <n v="400079153213"/>
    <n v="0"/>
    <n v="0"/>
    <n v="0"/>
    <n v="0"/>
    <n v="0"/>
    <n v="0"/>
    <n v="0"/>
    <n v="0"/>
    <n v="200080842285"/>
    <n v="0"/>
    <n v="0"/>
    <n v="0"/>
    <n v="0"/>
    <n v="0"/>
    <n v="0"/>
    <n v="0"/>
    <n v="0"/>
  </r>
  <r>
    <n v="267"/>
    <d v="2024-12-01T00:00:00"/>
    <x v="251"/>
    <x v="252"/>
    <s v="APPROVED"/>
    <s v="Cersai Charge Created - BT"/>
    <d v="2024-05-01T00:00:00"/>
    <n v="8.1333333333333293"/>
    <s v="5"/>
    <n v="4980000"/>
    <s v="5-50"/>
    <s v="F_7102207"/>
    <n v="4855127"/>
    <s v="5L"/>
    <n v="789"/>
    <s v="MORTGAGE"/>
    <n v="9"/>
    <s v="CORPORATE"/>
    <n v="12.5"/>
    <s v="9.25"/>
    <n v="12.5"/>
    <n v="145"/>
    <s v="181"/>
    <s v="PUSHPA JARI"/>
    <s v="SELFEMPLOYED"/>
    <s v="Yes"/>
    <s v="TEXTILES"/>
    <s v="FLOATING"/>
    <s v="N"/>
    <n v="854803994218"/>
    <s v="GUJARAT"/>
    <s v="TIER 2"/>
    <n v="136"/>
    <s v="13-175"/>
    <n v="145"/>
    <s v="PROPRIETORSHIP"/>
    <n v="4980000"/>
    <s v="Proxy-Fully Construc"/>
    <s v="BKP"/>
    <n v="62.641509399999997"/>
    <s v="65"/>
    <n v="0"/>
    <n v="66924"/>
    <d v="2024-04-04T00:00:00"/>
    <n v="144"/>
    <s v="2125_MICRO LAP_GUJ_SUR_PARAG HOUSE"/>
    <s v="Current"/>
    <n v="0"/>
    <n v="0"/>
    <n v="0"/>
    <n v="0"/>
    <n v="0"/>
    <n v="0"/>
    <n v="0"/>
    <n v="0"/>
    <n v="0"/>
    <s v="-"/>
    <s v="-"/>
    <n v="0"/>
    <n v="9"/>
    <s v="5"/>
    <d v="2024-03-31T00:00:00"/>
    <d v="2024-03-31T00:00:00"/>
    <n v="9.1666666666666696"/>
    <s v="5"/>
    <d v="2036-04-04T00:00:00"/>
    <s v="BKP - BANKING PRODUCT"/>
    <n v="0"/>
    <m/>
    <d v="2024-03-29T00:00:00"/>
    <s v="RVCS/83568"/>
    <s v="REAL VALUE CONSULTING SERVICES"/>
    <s v="RUDRAPURA, SURAT, WARD NO. 2, NONDH NO. 2418/A/2"/>
    <n v="297"/>
    <n v="8000"/>
    <n v="594"/>
    <n v="1000"/>
    <n v="47"/>
    <n v="13"/>
    <n v="2970000"/>
    <n v="4980000"/>
    <n v="2673000"/>
    <n v="2376000"/>
    <s v="LAND RATE - 39000/ SQ. M. &amp; BUA - 17250 / SQ. M"/>
    <x v="0"/>
    <n v="1.6767676767676767"/>
    <x v="0"/>
    <s v="SURAT"/>
    <s v="GUJARAT"/>
    <n v="394210"/>
    <n v="0"/>
    <s v="BUSINESS USE"/>
    <s v="COMMERCIAL SHOP"/>
    <s v="RESIDENTIAL ROW HOUSE"/>
    <s v="ACH HSBC"/>
    <s v="NACH"/>
    <s v="PSL"/>
    <s v="UDYAM-GJ-22-0060066"/>
    <s v="PSL : Micro Enterprise"/>
    <s v="80067296738657"/>
    <n v="200305409929"/>
    <n v="200305409933"/>
    <n v="0"/>
    <n v="0"/>
    <n v="0"/>
    <n v="0"/>
    <n v="0"/>
    <n v="0"/>
    <n v="0"/>
    <n v="400079650177"/>
    <n v="400079650180"/>
    <n v="0"/>
    <n v="0"/>
    <n v="0"/>
    <n v="0"/>
    <n v="0"/>
    <n v="0"/>
    <n v="0"/>
    <n v="200081358972"/>
    <n v="200081358975"/>
    <n v="0"/>
    <n v="0"/>
    <n v="0"/>
    <n v="0"/>
    <n v="0"/>
    <n v="0"/>
    <n v="0"/>
  </r>
  <r>
    <n v="268"/>
    <d v="2024-12-01T00:00:00"/>
    <x v="251"/>
    <x v="252"/>
    <s v="APPROVED"/>
    <s v="Cersai Charge Created - BT"/>
    <d v="2024-05-01T00:00:00"/>
    <n v="8.1333333333333293"/>
    <s v="5"/>
    <n v="4980000"/>
    <s v="5-50"/>
    <s v="F_7102207"/>
    <n v="4855127"/>
    <s v="5L"/>
    <n v="789"/>
    <s v="MORTGAGE"/>
    <n v="9"/>
    <s v="CORPORATE"/>
    <n v="12.5"/>
    <s v="9.25"/>
    <n v="12.5"/>
    <n v="145"/>
    <s v="181"/>
    <s v="PUSHPA JARI"/>
    <m/>
    <m/>
    <m/>
    <m/>
    <m/>
    <m/>
    <m/>
    <m/>
    <m/>
    <m/>
    <m/>
    <m/>
    <m/>
    <m/>
    <m/>
    <m/>
    <m/>
    <m/>
    <m/>
    <m/>
    <m/>
    <m/>
    <m/>
    <m/>
    <m/>
    <m/>
    <m/>
    <m/>
    <m/>
    <m/>
    <m/>
    <m/>
    <m/>
    <m/>
    <m/>
    <m/>
    <m/>
    <m/>
    <m/>
    <m/>
    <m/>
    <m/>
    <m/>
    <m/>
    <m/>
    <d v="2024-03-29T00:00:00"/>
    <s v="RVCS/83569"/>
    <s v="REAL VALUE CONSULTING SERVICES"/>
    <s v="RUDRAPURA, SURAT, WARD NO. 2, NONDH NO. 2418/A/3"/>
    <n v="498"/>
    <n v="8000"/>
    <n v="996"/>
    <n v="1000"/>
    <n v="47"/>
    <n v="13"/>
    <n v="4980000"/>
    <m/>
    <n v="4482000"/>
    <n v="3984000"/>
    <s v="LAND RATE - 39000/ SQ. M. &amp; BUA - 17250 / SQ. M"/>
    <x v="0"/>
    <n v="1"/>
    <x v="0"/>
    <m/>
    <m/>
    <m/>
    <m/>
    <m/>
    <m/>
    <m/>
    <m/>
    <m/>
    <m/>
    <m/>
    <m/>
    <m/>
    <m/>
    <m/>
    <m/>
    <m/>
    <m/>
    <m/>
    <m/>
    <m/>
    <m/>
    <m/>
    <m/>
    <m/>
    <m/>
    <m/>
    <m/>
    <m/>
    <m/>
    <m/>
    <m/>
    <m/>
    <m/>
    <m/>
    <m/>
    <m/>
    <m/>
    <m/>
    <m/>
  </r>
  <r>
    <n v="269"/>
    <d v="2024-12-01T00:00:00"/>
    <x v="252"/>
    <x v="253"/>
    <s v="APPROVED"/>
    <s v="Cersai Charge Created - NON BT"/>
    <d v="2024-04-06T00:00:00"/>
    <n v="8.9666666666666703"/>
    <s v="5"/>
    <n v="1072000"/>
    <s v="5-50"/>
    <s v="F_7099902"/>
    <n v="1018786"/>
    <s v="5L"/>
    <n v="782"/>
    <s v="MORTGAGE"/>
    <n v="9"/>
    <s v="INDIVIDUAL"/>
    <n v="13"/>
    <s v="9.25"/>
    <n v="13"/>
    <n v="97"/>
    <s v="181"/>
    <s v="ANIL RAMLAL RIJVANI"/>
    <s v="SELFEMPLOYED"/>
    <s v="Yes"/>
    <s v="FOOD AND BEVERAGE"/>
    <s v="FLOATING"/>
    <s v="N"/>
    <n v="854803974952"/>
    <s v="GUJARAT"/>
    <s v="TIER 2"/>
    <n v="88"/>
    <s v="13-175"/>
    <n v="97"/>
    <s v="INDIVIDUAL"/>
    <n v="1072000"/>
    <s v="Proxy-Fully Construc"/>
    <s v="RNP"/>
    <n v="22.3333333"/>
    <s v="65"/>
    <n v="0"/>
    <n v="18017"/>
    <d v="2024-04-04T00:00:00"/>
    <n v="96"/>
    <s v="2125_MICRO LAP_GUJ_SUR_PARAG HOUSE"/>
    <s v="Current"/>
    <n v="0"/>
    <n v="0"/>
    <n v="0"/>
    <n v="0"/>
    <n v="0"/>
    <n v="0"/>
    <n v="0"/>
    <n v="0"/>
    <n v="0"/>
    <s v="-"/>
    <s v="-"/>
    <n v="0"/>
    <n v="9"/>
    <s v="5"/>
    <d v="2024-03-31T00:00:00"/>
    <d v="2024-03-31T00:00:00"/>
    <n v="9.1666666666666696"/>
    <s v="5"/>
    <d v="2032-04-04T00:00:00"/>
    <s v="RNP 44 AD"/>
    <n v="885228"/>
    <m/>
    <d v="2024-03-16T00:00:00"/>
    <n v="7027269"/>
    <s v="S D &amp; ASSOCIATES"/>
    <s v="SHOP NO. 3, GROUND FLOOR, BALAJIKRUPA, WARD NO. 4, CITY SURVEY NO. 579, MAHIDHARPURA POST OFFICE MAIN ROAD, RANA STREET, BEGAMURA, SUB DIST. SURT CITY, DIST. SURAT"/>
    <n v="0"/>
    <n v="0"/>
    <n v="120"/>
    <n v="40000"/>
    <n v="30"/>
    <n v="20"/>
    <n v="4800000"/>
    <n v="4800000"/>
    <n v="4320000"/>
    <n v="3840000"/>
    <m/>
    <x v="35"/>
    <m/>
    <x v="0"/>
    <s v="SURAT"/>
    <s v="GUJARAT"/>
    <n v="395008"/>
    <n v="0"/>
    <s v="BUSINESS USE"/>
    <s v="COMMERCIAL SHOP"/>
    <s v="COMMERCIAL SHOP"/>
    <s v="ACH HSBC"/>
    <s v="NACH"/>
    <s v="PSL"/>
    <s v="UDYAM-GJ-22-0358016"/>
    <s v="PSL : Micro Enterprise"/>
    <s v="40003628803670"/>
    <n v="200303328960"/>
    <n v="0"/>
    <n v="0"/>
    <n v="0"/>
    <n v="0"/>
    <n v="0"/>
    <n v="0"/>
    <n v="0"/>
    <n v="0"/>
    <n v="400079154428"/>
    <n v="0"/>
    <n v="0"/>
    <n v="0"/>
    <n v="0"/>
    <n v="0"/>
    <n v="0"/>
    <n v="0"/>
    <n v="0"/>
    <n v="200080843557"/>
    <n v="0"/>
    <n v="0"/>
    <n v="0"/>
    <n v="0"/>
    <n v="0"/>
    <n v="0"/>
    <n v="0"/>
    <n v="0"/>
  </r>
  <r>
    <n v="270"/>
    <d v="2024-12-01T00:00:00"/>
    <x v="253"/>
    <x v="254"/>
    <s v="APPROVED"/>
    <s v="Cersai Charge created"/>
    <d v="2023-03-11T00:00:00"/>
    <n v="22.033333333333299"/>
    <s v="5"/>
    <n v="1130000"/>
    <s v="5-50"/>
    <s v="F_5896324"/>
    <n v="1089368"/>
    <s v="5L"/>
    <n v="752"/>
    <s v="MORTGAGE"/>
    <n v="21"/>
    <s v="INDIVIDUAL"/>
    <n v="13.9"/>
    <s v="9.25"/>
    <n v="13.5"/>
    <n v="181"/>
    <s v="181"/>
    <s v="LAXMAN KASHIRAM AHIRE"/>
    <s v="SELFEMPLOYED"/>
    <s v="Yes"/>
    <s v="TRANSPORT OPERATOR"/>
    <s v="FLOATING"/>
    <s v="N"/>
    <n v="808055790"/>
    <s v="GUJARAT"/>
    <s v="TIER 2"/>
    <n v="171"/>
    <s v="13-175"/>
    <n v="192"/>
    <s v="INDIVIDUAL"/>
    <n v="1130000"/>
    <s v="Proxy-Fully Construc"/>
    <s v="SAM"/>
    <n v="26.5258216"/>
    <s v="65"/>
    <n v="0"/>
    <n v="14671"/>
    <d v="2023-04-04T00:00:00"/>
    <n v="180"/>
    <s v="2125_MICRO LAP_GUJ_SUR_PARAG HOUSE"/>
    <s v="Current"/>
    <n v="0"/>
    <n v="0"/>
    <n v="0"/>
    <n v="0"/>
    <n v="0"/>
    <n v="0"/>
    <n v="0"/>
    <n v="0"/>
    <n v="0"/>
    <s v="-"/>
    <s v="-"/>
    <n v="0"/>
    <n v="21"/>
    <s v="5"/>
    <d v="2023-03-11T00:00:00"/>
    <d v="2023-03-11T00:00:00"/>
    <n v="22.033333333333299"/>
    <s v="5"/>
    <d v="2039-03-04T00:00:00"/>
    <s v="SELF-ASSESSMENT METHOD"/>
    <n v="5472000"/>
    <m/>
    <d v="2023-02-25T00:00:00"/>
    <n v="2302107"/>
    <s v="EVALUATION EXPERTZ CONSULTING SERVICES - PRINCE MISTRY"/>
    <s v="AS PER SUDA PLAN PLOT NO, 186, 187, 188/A, SURVEY NO. 348, BLOCK NO. 525, MOJE DINDOLI, TALUKA CHORYASI, DIST. SURAT"/>
    <n v="766"/>
    <n v="4000"/>
    <n v="920"/>
    <n v="1300"/>
    <n v="20"/>
    <n v="40"/>
    <n v="4260000"/>
    <n v="4260000"/>
    <n v="3834000"/>
    <n v="3408000"/>
    <m/>
    <x v="0"/>
    <n v="0.26525821596244131"/>
    <x v="0"/>
    <s v="SURAT"/>
    <s v="GUJARAT"/>
    <n v="394210"/>
    <n v="27"/>
    <s v="HOUSE EXPANSION/RENOVATION"/>
    <s v="RESIDENTIAL row HOUSE"/>
    <s v="RESIDENTIAL ROW HOUSE"/>
    <s v="ACH HSBC"/>
    <s v="NACH"/>
    <s v="PSL"/>
    <s v="UDYAM-GJ-22-0229146"/>
    <s v="PSL : Micro Enterprises"/>
    <s v="20064734186163"/>
    <n v="200263346898"/>
    <n v="0"/>
    <n v="0"/>
    <n v="0"/>
    <n v="0"/>
    <n v="0"/>
    <n v="0"/>
    <n v="0"/>
    <n v="0"/>
    <n v="400069052207"/>
    <n v="0"/>
    <n v="0"/>
    <n v="0"/>
    <n v="0"/>
    <n v="0"/>
    <n v="0"/>
    <n v="0"/>
    <n v="0"/>
    <n v="200070206009"/>
    <n v="0"/>
    <n v="0"/>
    <n v="0"/>
    <n v="0"/>
    <n v="0"/>
    <n v="0"/>
    <n v="0"/>
    <n v="0"/>
  </r>
  <r>
    <n v="271"/>
    <d v="2024-12-01T00:00:00"/>
    <x v="254"/>
    <x v="255"/>
    <s v="APPROVED"/>
    <s v="Cersai Charge Created - NON BT"/>
    <d v="2024-02-05T00:00:00"/>
    <n v="11"/>
    <s v="5"/>
    <n v="11353000"/>
    <s v="5-50"/>
    <s v="F_6780714"/>
    <n v="11072315"/>
    <s v="5L"/>
    <n v="803"/>
    <s v="MORTGAGE"/>
    <n v="11"/>
    <s v="CORPORATE"/>
    <n v="10.15"/>
    <s v="9.25"/>
    <n v="10.15"/>
    <n v="181"/>
    <s v="181"/>
    <s v="SHARDA PRODUCT"/>
    <s v="SELFEMPLOYED"/>
    <s v="Yes"/>
    <s v="FMCG"/>
    <s v="FLOATING"/>
    <s v="N"/>
    <n v="854803364894"/>
    <s v="UTTAR PRADESH"/>
    <s v="TIER 2"/>
    <n v="170"/>
    <s v="13-175"/>
    <n v="181"/>
    <s v="PROPRIETORSHIP"/>
    <n v="11353000"/>
    <s v="Proxy-Fully Construc"/>
    <s v="BKP"/>
    <n v="59.805354700000002"/>
    <s v="65"/>
    <n v="0"/>
    <n v="123044"/>
    <d v="2024-02-04T00:00:00"/>
    <n v="180"/>
    <s v="1745_RETAIL_UP_KAN_MORT"/>
    <s v="Current"/>
    <n v="0"/>
    <n v="0"/>
    <n v="0"/>
    <n v="0"/>
    <n v="0"/>
    <n v="0"/>
    <n v="0"/>
    <n v="0"/>
    <n v="0"/>
    <s v="-"/>
    <s v="-"/>
    <n v="0"/>
    <n v="11"/>
    <s v="5"/>
    <d v="2024-01-31T00:00:00"/>
    <d v="2024-01-31T00:00:00"/>
    <n v="11.1666666666667"/>
    <s v="5"/>
    <d v="2039-02-04T00:00:00"/>
    <s v="BKP - BANKING PRODUCT"/>
    <n v="0"/>
    <n v="2"/>
    <d v="2024-01-19T00:00:00"/>
    <m/>
    <s v="GHARONDA GROUP - AR. VANDANA SRIVASTAVA"/>
    <s v="HOUSE NO. 130/233, BAGAHI, KANPUR"/>
    <n v="3020"/>
    <n v="4100"/>
    <n v="5281"/>
    <n v="1250"/>
    <n v="20"/>
    <n v="40"/>
    <n v="18983250"/>
    <n v="19070000"/>
    <n v="17084925"/>
    <n v="15186600"/>
    <m/>
    <x v="8"/>
    <m/>
    <x v="0"/>
    <s v="KANPUR"/>
    <s v="UTTAR PRADESH"/>
    <n v="208011"/>
    <n v="0"/>
    <s v="BUSINESS USE"/>
    <s v="RESIDENTIAL row HOUSE"/>
    <s v="COMMERCIAL SHOP"/>
    <s v="HDFC ENACH"/>
    <s v="NACH"/>
    <s v="PSL"/>
    <s v="UDYAM-UP-43-0088416"/>
    <s v="PSL : Micro Enterprises"/>
    <s v="70065914494331"/>
    <n v="200295811338"/>
    <n v="0"/>
    <n v="0"/>
    <n v="0"/>
    <n v="0"/>
    <n v="0"/>
    <n v="0"/>
    <n v="0"/>
    <n v="0"/>
    <n v="400077257430"/>
    <n v="0"/>
    <n v="0"/>
    <n v="0"/>
    <n v="0"/>
    <n v="0"/>
    <n v="0"/>
    <n v="0"/>
    <n v="0"/>
    <n v="200078866689"/>
    <n v="0"/>
    <n v="0"/>
    <n v="0"/>
    <n v="0"/>
    <n v="0"/>
    <n v="0"/>
    <n v="0"/>
    <n v="0"/>
  </r>
  <r>
    <n v="272"/>
    <d v="2024-12-01T00:00:00"/>
    <x v="255"/>
    <x v="256"/>
    <s v="APPROVED"/>
    <s v="Cersai Charge Created - NON BT"/>
    <d v="2024-03-27T00:00:00"/>
    <n v="9.3000000000000007"/>
    <s v="5"/>
    <n v="1561690"/>
    <s v="5-50"/>
    <s v="F_7052927"/>
    <n v="1509255"/>
    <s v="5L"/>
    <n v="677"/>
    <s v="MORTGAGE"/>
    <n v="9"/>
    <s v="INDIVIDUAL"/>
    <n v="13.25"/>
    <s v="9.25"/>
    <n v="13.25"/>
    <n v="121"/>
    <s v="181"/>
    <s v="KANTILAL KALAVADIYA"/>
    <s v="SELFEMPLOYED"/>
    <s v="Yes"/>
    <s v="CONSTRUCTION"/>
    <s v="FLOATING"/>
    <s v="N"/>
    <n v="854803879933"/>
    <s v="GUJARAT"/>
    <s v="TIER 2"/>
    <n v="112"/>
    <s v="13-175"/>
    <n v="121"/>
    <s v="INDIVIDUAL"/>
    <n v="1561690"/>
    <s v="Proxy-Fully Construc"/>
    <s v="SAM"/>
    <n v="60.052966300000001"/>
    <s v="65"/>
    <n v="0"/>
    <n v="23549"/>
    <d v="2024-04-04T00:00:00"/>
    <n v="120"/>
    <s v="2124_MICRO LAP_GUJ_RAJKOT"/>
    <s v="Current"/>
    <n v="0"/>
    <n v="0"/>
    <n v="0"/>
    <n v="0"/>
    <n v="0"/>
    <n v="0"/>
    <n v="0"/>
    <n v="0"/>
    <n v="0"/>
    <s v="-"/>
    <s v="-"/>
    <n v="0"/>
    <n v="9"/>
    <s v="5"/>
    <d v="2024-03-23T00:00:00"/>
    <d v="2024-03-23T00:00:00"/>
    <n v="9.43333333333333"/>
    <s v="5"/>
    <d v="2034-04-04T00:00:00"/>
    <s v="SELF-ASSESSMENT METHOD"/>
    <n v="0"/>
    <m/>
    <d v="2024-02-28T00:00:00"/>
    <s v="FI/2023-24/02/416"/>
    <s v="ARCHIVE ASSOCIATES"/>
    <s v="R S NO. 307/1/P, HOUSE NO. 133, GUJARAT GRAM GRUH NIRMAN BOARD, (GUJARAT RURAL HOUSING BOARD - GANDHINAGAR), LIG HOUSING SCHEME, AT VILLAGE - VERAVAL (SHAPAR), TALUKA - KOTDA SANGANI, DIST. RAJKOT"/>
    <n v="667.66"/>
    <n v="2425"/>
    <n v="801.18"/>
    <n v="1225"/>
    <n v="8"/>
    <n v="42"/>
    <n v="2600521"/>
    <n v="2600521"/>
    <n v="2340469"/>
    <n v="2080417"/>
    <m/>
    <x v="0"/>
    <n v="0.60052966309443379"/>
    <x v="0"/>
    <s v="RAJKOT"/>
    <s v="GUJARAT"/>
    <n v="360024"/>
    <n v="0"/>
    <s v="BUSINESS USE"/>
    <s v="RESIDENTIAL row HOUSE"/>
    <s v="SELF-OCCUPIED RESIDENTIAL PROPERTY- WITHIN CITY LIMIT"/>
    <s v="ACH HSBC"/>
    <s v="NACH"/>
    <s v="PSL"/>
    <s v="UDYAM-GJ-20-0168421"/>
    <s v="PSL : Micro Enterprise"/>
    <s v="50064492984481"/>
    <n v="200301920987"/>
    <n v="0"/>
    <n v="0"/>
    <n v="0"/>
    <n v="0"/>
    <n v="0"/>
    <n v="0"/>
    <n v="0"/>
    <n v="0"/>
    <n v="400078822216"/>
    <n v="0"/>
    <n v="0"/>
    <n v="0"/>
    <n v="0"/>
    <n v="0"/>
    <n v="0"/>
    <n v="0"/>
    <n v="0"/>
    <n v="200080495808"/>
    <n v="0"/>
    <n v="0"/>
    <n v="0"/>
    <n v="0"/>
    <n v="0"/>
    <n v="0"/>
    <n v="0"/>
    <n v="0"/>
  </r>
  <r>
    <n v="273"/>
    <d v="2024-12-01T00:00:00"/>
    <x v="256"/>
    <x v="257"/>
    <s v="APPROVED"/>
    <s v="Cersai Charge Created - NON BT"/>
    <d v="2024-07-01T00:00:00"/>
    <n v="6.1"/>
    <s v="5"/>
    <n v="1703399"/>
    <s v="5-50"/>
    <s v="F_7409073"/>
    <n v="1688298"/>
    <s v="5L"/>
    <n v="-1"/>
    <s v="MORTGAGE"/>
    <n v="6"/>
    <s v="INDIVIDUAL"/>
    <n v="13.5"/>
    <s v="9.25"/>
    <n v="13.5"/>
    <n v="181"/>
    <s v="181"/>
    <s v="MANNAN SHEIKH"/>
    <s v="SELFEMPLOYED"/>
    <s v="Yes"/>
    <s v="GEMS AND JEWELLRY"/>
    <s v="FLOATING"/>
    <s v="N"/>
    <n v="854804577853"/>
    <s v="GUJARAT"/>
    <s v="TIER 1"/>
    <n v="175"/>
    <s v="13-175"/>
    <n v="181"/>
    <s v="INDIVIDUAL"/>
    <n v="1703399"/>
    <s v="FULLY CONSTRUCTED"/>
    <s v="SAM"/>
    <n v="60.199286100000002"/>
    <s v="65"/>
    <n v="0"/>
    <n v="22116"/>
    <d v="2024-07-04T00:00:00"/>
    <n v="180"/>
    <s v="2123_MICRO LAP_GUJ_AHM_VASTRAPUR"/>
    <s v="Current"/>
    <n v="0"/>
    <n v="0"/>
    <n v="0"/>
    <n v="0"/>
    <n v="0"/>
    <n v="0"/>
    <n v="0"/>
    <n v="0"/>
    <n v="0"/>
    <s v="-"/>
    <s v="-"/>
    <n v="0"/>
    <n v="6"/>
    <s v="5"/>
    <d v="2024-06-25T00:00:00"/>
    <d v="2024-06-25T00:00:00"/>
    <n v="6.3"/>
    <s v="5"/>
    <d v="2039-07-04T00:00:00"/>
    <s v="SELF-ASSESSMENT METHOD"/>
    <n v="1200000"/>
    <m/>
    <d v="2024-05-23T00:00:00"/>
    <s v="R-006/05/2024"/>
    <s v="MULYANKAN SEVA"/>
    <s v="PLOT NO. 68/1, SURVEY NO. 121 PAIKKI, (OLD SURVEY NO. 121, 122, 123/1), T.P. NO. 38/1, CHIRAG PARK, MOUJE DANILIMDA, TAL. AHMEDABAD, DIST. AHMEDABAD"/>
    <n v="351"/>
    <n v="4600"/>
    <n v="540"/>
    <n v="2250"/>
    <n v="9"/>
    <n v="51"/>
    <n v="2829600"/>
    <n v="2829600"/>
    <n v="2546640"/>
    <n v="2263680"/>
    <m/>
    <x v="0"/>
    <n v="0.60199286118179252"/>
    <x v="0"/>
    <s v="AHMEDABAD"/>
    <s v="GUJARAT"/>
    <n v="380028"/>
    <n v="0"/>
    <s v="ULAP - GENERAL BUSINESS PURPOSE"/>
    <s v="RESIDENTIAL row HOUSE"/>
    <s v="RESIDENTIAL ROW HOUSE"/>
    <s v="HDFC ENACH"/>
    <s v="NACH"/>
    <s v="PSL"/>
    <s v="UDYAM-GJ-01-0191133"/>
    <s v="PSL : Micro Enterprises"/>
    <s v="50021656185747"/>
    <n v="200312148318"/>
    <n v="0"/>
    <n v="0"/>
    <n v="0"/>
    <n v="0"/>
    <n v="0"/>
    <n v="0"/>
    <n v="0"/>
    <n v="0"/>
    <n v="400081454683"/>
    <n v="0"/>
    <n v="0"/>
    <n v="0"/>
    <n v="0"/>
    <n v="0"/>
    <n v="0"/>
    <n v="0"/>
    <n v="0"/>
    <n v="200083218288"/>
    <n v="0"/>
    <n v="0"/>
    <n v="0"/>
    <n v="0"/>
    <n v="0"/>
    <n v="0"/>
    <n v="0"/>
    <n v="0"/>
  </r>
  <r>
    <n v="274"/>
    <d v="2024-12-01T00:00:00"/>
    <x v="257"/>
    <x v="258"/>
    <s v="APPROVED"/>
    <s v="Cersai Charge created"/>
    <d v="2022-11-30T00:00:00"/>
    <n v="25.4"/>
    <s v="5"/>
    <n v="1510815"/>
    <s v="5-50"/>
    <s v="F_5544184"/>
    <n v="1366532"/>
    <s v="5L"/>
    <n v="727"/>
    <s v="MORTGAGE"/>
    <n v="25"/>
    <s v="INDIVIDUAL"/>
    <n v="14.4"/>
    <s v="9.25"/>
    <n v="13.5"/>
    <n v="121"/>
    <s v="181"/>
    <s v="LAXMIBEN UMESH SUTHAR"/>
    <s v="SELFEMPLOYED"/>
    <s v="Yes"/>
    <s v="HEALTHCARE AND HEALTHCARE PROVIDERS"/>
    <s v="FLOATING"/>
    <s v="N"/>
    <n v="806486405"/>
    <s v="GUJARAT"/>
    <s v="TIER 1"/>
    <n v="105"/>
    <s v="13-175"/>
    <n v="130"/>
    <s v="PROPRIETORSHIP"/>
    <n v="1510815"/>
    <s v="Proxy-Fully Construc"/>
    <s v="RNP"/>
    <n v="59.7396204"/>
    <s v="65"/>
    <n v="0"/>
    <n v="23006"/>
    <d v="2022-12-04T00:00:00"/>
    <n v="120"/>
    <s v="2123_MICRO LAP_GUJ_AHM_VASTRAPUR"/>
    <s v="Current"/>
    <n v="0"/>
    <n v="0"/>
    <n v="0"/>
    <n v="0"/>
    <n v="0"/>
    <n v="0"/>
    <n v="0"/>
    <n v="0"/>
    <n v="0"/>
    <s v="-"/>
    <s v="-"/>
    <n v="0"/>
    <n v="25"/>
    <s v="5"/>
    <d v="2022-11-30T00:00:00"/>
    <d v="2022-11-30T00:00:00"/>
    <n v="25.4"/>
    <s v="5"/>
    <d v="2033-09-04T00:00:00"/>
    <s v="RNP 44 AD"/>
    <n v="374556"/>
    <m/>
    <d v="2022-11-28T00:00:00"/>
    <n v="2211481"/>
    <s v="EVALUATION EXPERTZ CONSULTING SERVICES - PRINCE MISTRY"/>
    <s v="SHOP NO. E - 21, 1ST FLOOR, MANTHAN - 222, SUR. NO. 1159, KHATA NO, 1455, TPS NO. 128, F. P. NO. 222, MOUJE VATVA, TALUKA - CITY, DIST. AHMEDABAD"/>
    <n v="0"/>
    <n v="0"/>
    <n v="281"/>
    <n v="9000"/>
    <n v="9"/>
    <n v="51"/>
    <n v="2529000"/>
    <n v="2529000"/>
    <n v="2276100"/>
    <n v="2023200"/>
    <m/>
    <x v="35"/>
    <m/>
    <x v="0"/>
    <s v="AHMEDABAD"/>
    <s v="GUJARAT"/>
    <n v="382440"/>
    <n v="0"/>
    <s v="BUSINESS USE"/>
    <s v="COMMERCIAL SHOP"/>
    <s v="COMMERCIAL SHOP"/>
    <s v="ACH HSBC"/>
    <s v="NACH"/>
    <s v="PSL"/>
    <s v="UDYAM-GJ-01-0063337"/>
    <s v="PSL : Micro Enterprises"/>
    <s v="50002109498519"/>
    <n v="200254217605"/>
    <n v="0"/>
    <n v="0"/>
    <n v="0"/>
    <n v="0"/>
    <n v="0"/>
    <n v="0"/>
    <n v="0"/>
    <n v="0"/>
    <n v="400066527954"/>
    <n v="0"/>
    <n v="0"/>
    <n v="0"/>
    <n v="0"/>
    <n v="0"/>
    <n v="0"/>
    <n v="0"/>
    <n v="0"/>
    <n v="200067515631"/>
    <n v="0"/>
    <n v="0"/>
    <n v="0"/>
    <n v="0"/>
    <n v="0"/>
    <n v="0"/>
    <n v="0"/>
    <n v="0"/>
  </r>
  <r>
    <n v="275"/>
    <d v="2024-12-01T00:00:00"/>
    <x v="258"/>
    <x v="259"/>
    <s v="APPROVED"/>
    <s v="Cersai Charge created"/>
    <d v="2022-04-22T00:00:00"/>
    <n v="32.799999999999997"/>
    <s v="5"/>
    <n v="2145723"/>
    <s v="5-50"/>
    <s v="F_4523529"/>
    <n v="1978248"/>
    <s v="5L"/>
    <n v="-1"/>
    <s v="MORTGAGE"/>
    <n v="35"/>
    <s v="INDIVIDUAL"/>
    <n v="14.8"/>
    <s v="9.25"/>
    <n v="13"/>
    <n v="144"/>
    <s v="181"/>
    <s v="MAGANLAL CHAVLA"/>
    <s v="SELFEMPLOYED"/>
    <s v="Yes"/>
    <s v="TRADING"/>
    <s v="FLOATING"/>
    <s v="N"/>
    <n v="803621206"/>
    <s v="GUJARAT"/>
    <s v="TIER 1"/>
    <n v="144"/>
    <s v="13-175"/>
    <n v="179"/>
    <s v="PROPRIETORSHIP"/>
    <n v="2145723"/>
    <s v="Proxy-Fully Construc"/>
    <s v="RNP"/>
    <n v="41.680711000000002"/>
    <s v="65"/>
    <n v="0"/>
    <n v="29496"/>
    <d v="2022-02-04T00:00:00"/>
    <n v="144"/>
    <s v="2123_AHMEDABAD_MICRO LAP"/>
    <s v="Current"/>
    <n v="0"/>
    <n v="0"/>
    <n v="0"/>
    <n v="0"/>
    <n v="0"/>
    <n v="0"/>
    <n v="0"/>
    <n v="0"/>
    <n v="0"/>
    <s v="-"/>
    <s v="-"/>
    <n v="0"/>
    <n v="35"/>
    <s v="5"/>
    <d v="2022-01-31T00:00:00"/>
    <d v="2022-02-28T00:00:00"/>
    <n v="34.566666666666698"/>
    <s v="5"/>
    <d v="2036-12-04T00:00:00"/>
    <s v="RNP - RETAIL NORMAL PRODUCT"/>
    <n v="450000"/>
    <m/>
    <d v="2022-01-11T00:00:00"/>
    <s v="NA"/>
    <s v="GUNJAN CHOKSI"/>
    <s v="SUR. NO. 22 + 24, TPS NO. 9, FP NO. 22, MOJE GOMTIPUR, T. A CITY, DIST. AHMEDABAD"/>
    <n v="990"/>
    <n v="4000"/>
    <n v="990"/>
    <n v="1200"/>
    <n v="17"/>
    <n v="43"/>
    <n v="5148000"/>
    <n v="5148000"/>
    <n v="4633200"/>
    <n v="4118400"/>
    <m/>
    <x v="8"/>
    <m/>
    <x v="0"/>
    <s v="AHMEDABAD"/>
    <s v="GUJARAT"/>
    <n v="380008"/>
    <n v="28"/>
    <s v="-"/>
    <s v="RESIDENTIAL row HOUSE"/>
    <s v="RESIDENTIAL ROW HOUSE"/>
    <s v="DDIPRD-BOB"/>
    <s v="DDM"/>
    <s v="PSL"/>
    <s v="UDYAM-GJ-01-0087522"/>
    <s v="PSL : Micro Enterprises"/>
    <s v="10006440263254"/>
    <n v="200237861554"/>
    <n v="0"/>
    <n v="0"/>
    <n v="0"/>
    <n v="0"/>
    <n v="0"/>
    <n v="0"/>
    <n v="0"/>
    <n v="0"/>
    <n v="400061518309"/>
    <n v="0"/>
    <n v="0"/>
    <n v="0"/>
    <n v="0"/>
    <n v="0"/>
    <n v="0"/>
    <n v="0"/>
    <n v="0"/>
    <n v="200062184203"/>
    <n v="0"/>
    <n v="0"/>
    <n v="0"/>
    <n v="0"/>
    <n v="0"/>
    <n v="0"/>
    <n v="0"/>
    <n v="0"/>
  </r>
  <r>
    <n v="276"/>
    <d v="2024-12-01T00:00:00"/>
    <x v="259"/>
    <x v="260"/>
    <s v="APPROVED"/>
    <s v="Cersai Charge Created - BT"/>
    <d v="2024-06-20T00:00:00"/>
    <n v="6.4666666666666703"/>
    <s v="5"/>
    <n v="10191968"/>
    <s v="5-50"/>
    <s v="F_7318169"/>
    <n v="9695422"/>
    <s v="5L"/>
    <n v="761"/>
    <s v="MORTGAGE"/>
    <n v="7"/>
    <s v="CORPORATE"/>
    <n v="10.5"/>
    <s v="9.25"/>
    <n v="10.5"/>
    <n v="121"/>
    <s v="181"/>
    <s v="WRAPPERS AND PACKERS"/>
    <s v="SELFEMPLOYED"/>
    <s v="Yes"/>
    <s v="PRINTING AND PACKAGING"/>
    <s v="FLOATING"/>
    <s v="N"/>
    <n v="854804079010"/>
    <s v="WEST BENGAL"/>
    <s v="TIER 1"/>
    <n v="111"/>
    <s v="13-175"/>
    <n v="118"/>
    <s v="PROPRIETORSHIP"/>
    <n v="10191968"/>
    <s v="Proxy-Fully Construc"/>
    <s v="LLTV"/>
    <n v="40.505799500000002"/>
    <s v="65"/>
    <n v="0"/>
    <n v="137525"/>
    <d v="2024-06-04T00:00:00"/>
    <n v="120"/>
    <s v="1863_RETAIL_WB_KOLKATA_2"/>
    <s v="Current"/>
    <n v="0"/>
    <n v="0"/>
    <n v="0"/>
    <n v="0"/>
    <n v="0"/>
    <n v="0"/>
    <n v="0"/>
    <n v="0"/>
    <n v="0"/>
    <s v="-"/>
    <s v="-"/>
    <n v="0"/>
    <n v="7"/>
    <s v="5"/>
    <d v="2024-05-31T00:00:00"/>
    <d v="2024-05-31T00:00:00"/>
    <n v="7.1333333333333302"/>
    <s v="5"/>
    <d v="2034-03-04T00:00:00"/>
    <s v="LLTV - LOW LTV"/>
    <n v="0"/>
    <n v="2"/>
    <d v="2024-04-27T00:00:00"/>
    <s v="SMFG INDIA CREDIT COMPANY LIMITED/KOLKATA RASH BEHARI/ AVENUE/APR/24/13/SAGAR SINHA/54257509"/>
    <s v="Adroit Technical Service Pvt. Ltd."/>
    <s v="MOUZA - PIRAGACHA GRAM, J. L. NO. 107, RE. SA. NO. 170, R. S. DAG NO. 217, 222, 223, R. S. KHAITAN NO. 241, 56, 95, L. R. KHAITAN NO. 171/1, TOUJI NO. 146, A. D. S. R - KODOMBOGACHI, P. S. BARASAT, DIST. NORTH 24 PARGANAS"/>
    <n v="14400"/>
    <n v="1600"/>
    <n v="1845"/>
    <n v="1150"/>
    <n v="20"/>
    <n v="60"/>
    <n v="25161750"/>
    <n v="25161750"/>
    <n v="22645575"/>
    <n v="20129400"/>
    <m/>
    <x v="0"/>
    <n v="0.40505799477381343"/>
    <x v="0"/>
    <s v="KOLKATA"/>
    <s v="WEST BENGAL"/>
    <n v="700108"/>
    <n v="0"/>
    <s v="ULAP - GENERAL BUSINESS PURPOSE"/>
    <s v="COMMERCIAL OFFICE"/>
    <s v="COMMERCIAL OFFICE"/>
    <s v="HDFC ENACH"/>
    <s v="NACH"/>
    <s v="PSL"/>
    <s v="UDYAM-WB-14-0021883"/>
    <s v="PSL : Micro Enterprises"/>
    <s v="90043676795006"/>
    <n v="200310911671"/>
    <n v="0"/>
    <n v="0"/>
    <n v="0"/>
    <n v="0"/>
    <n v="0"/>
    <n v="0"/>
    <n v="0"/>
    <n v="0"/>
    <n v="400081196633"/>
    <n v="0"/>
    <n v="0"/>
    <n v="0"/>
    <n v="0"/>
    <n v="0"/>
    <n v="0"/>
    <n v="0"/>
    <n v="0"/>
    <n v="200082951805"/>
    <n v="0"/>
    <n v="0"/>
    <n v="0"/>
    <n v="0"/>
    <n v="0"/>
    <n v="0"/>
    <n v="0"/>
    <n v="0"/>
  </r>
  <r>
    <n v="277"/>
    <d v="2024-12-01T00:00:00"/>
    <x v="260"/>
    <x v="261"/>
    <s v="APPROVED"/>
    <s v="Cersai Charge created"/>
    <d v="2022-10-03T00:00:00"/>
    <n v="27.3333333333333"/>
    <s v="5"/>
    <n v="5031848"/>
    <s v="5-50"/>
    <s v="F_5350350"/>
    <n v="4132865"/>
    <s v="5L"/>
    <n v="739"/>
    <s v="MORTGAGE"/>
    <n v="27"/>
    <s v="INDIVIDUAL"/>
    <n v="11.9"/>
    <s v="9.25"/>
    <n v="11"/>
    <n v="97"/>
    <s v="181"/>
    <s v="GOPAL SHARMA"/>
    <s v="SELFEMPLOYED"/>
    <s v="Yes"/>
    <s v="CONSTRUCTION"/>
    <s v="FLOATING"/>
    <s v="N"/>
    <n v="805718123"/>
    <s v="DELHI"/>
    <s v="METRO"/>
    <n v="75"/>
    <s v="13-175"/>
    <n v="102"/>
    <s v="PROPRIETORSHIP"/>
    <n v="5031848"/>
    <s v="Proxy-Fully Construc"/>
    <s v="LIP"/>
    <n v="18.020997000000001"/>
    <s v="65"/>
    <n v="0"/>
    <n v="79043"/>
    <d v="2022-10-04T00:00:00"/>
    <n v="96"/>
    <s v="2122_MICRO LAP_DEL_CONNAUGHT PLACE"/>
    <s v="Current"/>
    <n v="0"/>
    <n v="0"/>
    <n v="0"/>
    <n v="0"/>
    <n v="0"/>
    <n v="0"/>
    <n v="0"/>
    <n v="0"/>
    <n v="0"/>
    <s v="-"/>
    <s v="-"/>
    <n v="0"/>
    <n v="27"/>
    <s v="5"/>
    <d v="2022-10-03T00:00:00"/>
    <d v="2022-10-03T00:00:00"/>
    <n v="27.3333333333333"/>
    <s v="5"/>
    <d v="2031-03-04T00:00:00"/>
    <s v="LIP - LIQUID INCOME PROGRAM"/>
    <n v="4320000"/>
    <n v="2"/>
    <d v="2022-09-26T00:00:00"/>
    <s v="FULLERTON INDIA CREDIT CO. LTD/CP/SEP/2022/48/RAVI RANJAN"/>
    <s v="Adroit Technical Service Pvt. Ltd."/>
    <s v="KHASRA NO. 465, RAJEEV VIHAR COLONY, VILLAGE KHORA, PARGANA LONI, TEHSIL &amp; DISTT. GHAZIABAD"/>
    <n v="35"/>
    <n v="72000"/>
    <n v="629"/>
    <n v="1250"/>
    <n v="10"/>
    <n v="50"/>
    <n v="3306250"/>
    <n v="27922140"/>
    <n v="2975625"/>
    <n v="2645000"/>
    <m/>
    <x v="20"/>
    <m/>
    <x v="0"/>
    <s v="BULANDSHAHAR"/>
    <s v="UTTAR PRADESH"/>
    <n v="203135"/>
    <n v="0"/>
    <s v="BUSINESS USE"/>
    <s v="RESIDENTIAL row HOUSE"/>
    <s v="RESIDENTIAL ROW HOUSE"/>
    <s v="ACH HSBC"/>
    <s v="NACH"/>
    <s v="PSL"/>
    <s v="UDYAM-UP-28-0042393"/>
    <s v="PSL : Micro Enterprises"/>
    <s v="40013264773302"/>
    <n v="200250936803"/>
    <n v="0"/>
    <n v="0"/>
    <n v="0"/>
    <n v="0"/>
    <n v="0"/>
    <n v="0"/>
    <n v="0"/>
    <n v="0"/>
    <n v="400065602112"/>
    <n v="0"/>
    <n v="0"/>
    <n v="0"/>
    <n v="0"/>
    <n v="0"/>
    <n v="0"/>
    <n v="0"/>
    <n v="0"/>
    <n v="200066537318"/>
    <n v="0"/>
    <n v="0"/>
    <n v="0"/>
    <n v="0"/>
    <n v="0"/>
    <n v="0"/>
    <n v="0"/>
    <n v="0"/>
  </r>
  <r>
    <n v="278"/>
    <d v="2024-12-01T00:00:00"/>
    <x v="261"/>
    <x v="262"/>
    <s v="APPROVED"/>
    <s v="Cersai Charge created"/>
    <d v="2022-04-30T00:00:00"/>
    <n v="32.533333333333303"/>
    <s v="5"/>
    <n v="6561400"/>
    <s v="5-50"/>
    <s v="F_4780962"/>
    <n v="5764467"/>
    <s v="5L"/>
    <n v="725"/>
    <s v="MORTGAGE"/>
    <n v="32"/>
    <s v="INDIVIDUAL"/>
    <n v="13.8"/>
    <s v="9.25"/>
    <n v="12"/>
    <n v="121"/>
    <s v="181"/>
    <s v="RANJEET MAHTO"/>
    <s v="SELFEMPLOYED"/>
    <s v="Yes"/>
    <s v="PAPER &amp; PULP"/>
    <s v="FLOATING"/>
    <s v="N"/>
    <n v="802427173"/>
    <s v="DELHI"/>
    <s v="METRO"/>
    <n v="107"/>
    <s v="13-175"/>
    <n v="139"/>
    <s v="PROPRIETORSHIP"/>
    <n v="6561400"/>
    <s v="Proxy-Fully Construc"/>
    <s v="LIP"/>
    <n v="50.404393599999999"/>
    <s v="65"/>
    <n v="0"/>
    <n v="94138"/>
    <d v="2022-05-04T00:00:00"/>
    <n v="120"/>
    <s v="2122_MICRO LAP_DEL_CONNAUGHT PLACE"/>
    <s v="Current"/>
    <n v="0"/>
    <n v="0"/>
    <n v="0"/>
    <n v="0"/>
    <n v="0"/>
    <n v="0"/>
    <n v="0"/>
    <n v="0"/>
    <n v="0"/>
    <s v="-"/>
    <s v="-"/>
    <n v="0"/>
    <n v="32"/>
    <s v="5"/>
    <d v="2022-04-30T00:00:00"/>
    <d v="2022-04-30T00:00:00"/>
    <n v="32.533333333333303"/>
    <s v="5"/>
    <d v="2033-11-04T00:00:00"/>
    <s v="LIP - LIQUID INCOME PROGRAM"/>
    <n v="3222000"/>
    <n v="2"/>
    <d v="2022-04-27T00:00:00"/>
    <s v="FULLERTON INDIA CREDIT CO. LTD/CP/APR/2022/51/RAVI RANJAN"/>
    <s v="Adroit Technical Service Pvt. Ltd."/>
    <s v="WAKA MAUJA SARAI KAWAJA TEHSIL DITT. ONE KITA TADATI 8 MAUJA KILA NO. 8 (3-0) 2 (0-2) 3 (0-7) MUNDRAJA KHEWAT KHATA NO. 28/29, FARIDABAD"/>
    <n v="242"/>
    <n v="28998"/>
    <n v="5000"/>
    <n v="1200"/>
    <n v="10"/>
    <n v="50"/>
    <n v="13017516"/>
    <n v="13145600"/>
    <n v="11715764"/>
    <n v="10414013"/>
    <m/>
    <x v="0"/>
    <n v="0.50404393587839647"/>
    <x v="0"/>
    <s v="FARIDABAD"/>
    <s v="HARYANA"/>
    <n v="121003"/>
    <n v="0"/>
    <s v="BUSINESS USE"/>
    <s v="RESIDENTIAL row HOUSE"/>
    <s v="INDUSTRIAL PROPERTY"/>
    <s v="ACH HSBC"/>
    <s v="NACH"/>
    <s v="PSL"/>
    <s v="UDYAM-HR-03-0009711"/>
    <s v="PSL : Micro Enterprises"/>
    <s v="10074205255089"/>
    <n v="200238086633"/>
    <n v="0"/>
    <n v="0"/>
    <n v="0"/>
    <n v="0"/>
    <n v="0"/>
    <n v="0"/>
    <n v="0"/>
    <n v="0"/>
    <n v="400061587056"/>
    <n v="0"/>
    <n v="0"/>
    <n v="0"/>
    <n v="0"/>
    <n v="0"/>
    <n v="0"/>
    <n v="0"/>
    <n v="0"/>
    <n v="200062259380"/>
    <n v="0"/>
    <n v="0"/>
    <n v="0"/>
    <n v="0"/>
    <n v="0"/>
    <n v="0"/>
    <n v="0"/>
    <n v="0"/>
  </r>
  <r>
    <n v="279"/>
    <d v="2024-12-01T00:00:00"/>
    <x v="262"/>
    <x v="263"/>
    <s v="APPROVED"/>
    <s v="Cersai Charge Created - BT"/>
    <d v="2024-07-22T00:00:00"/>
    <n v="5.4"/>
    <s v="5"/>
    <n v="1864543"/>
    <s v="5-50"/>
    <s v="F_7319939"/>
    <n v="1844598"/>
    <s v="5L"/>
    <n v="706"/>
    <s v="MORTGAGE"/>
    <n v="7"/>
    <s v="INDIVIDUAL"/>
    <n v="13.5"/>
    <s v="9.25"/>
    <n v="13.5"/>
    <n v="181"/>
    <s v="181"/>
    <s v="MANISH SINGLA"/>
    <s v="SELFEMPLOYED"/>
    <s v="Yes"/>
    <s v="FMCG"/>
    <s v="FLOATING"/>
    <s v="N"/>
    <n v="854804319450"/>
    <s v="DELHI"/>
    <s v="METRO"/>
    <n v="174"/>
    <s v="13-175"/>
    <n v="181"/>
    <s v="INDIVIDUAL"/>
    <n v="1864543"/>
    <s v="Proxy-Fully Construc"/>
    <s v="SAM"/>
    <n v="58.267551400000002"/>
    <s v="65"/>
    <n v="0"/>
    <n v="24208"/>
    <d v="2024-06-04T00:00:00"/>
    <n v="180"/>
    <s v="2122_MICRO LAP_DEL_CONNAUGHT PLACE"/>
    <s v="Current"/>
    <n v="0"/>
    <n v="0"/>
    <n v="0"/>
    <n v="0"/>
    <n v="0"/>
    <n v="0"/>
    <n v="0"/>
    <n v="0"/>
    <n v="0"/>
    <s v="-"/>
    <s v="-"/>
    <n v="0"/>
    <n v="7"/>
    <s v="5"/>
    <d v="2024-05-31T00:00:00"/>
    <d v="2024-05-31T00:00:00"/>
    <n v="7.1333333333333302"/>
    <s v="5"/>
    <d v="2039-06-04T00:00:00"/>
    <s v="SELF-ASSESSMENT METHOD"/>
    <n v="1999992"/>
    <m/>
    <d v="2024-05-25T00:00:00"/>
    <s v="EEPAC/SMFG IND/MAY/2024/129/AP/MB"/>
    <s v="EEPAC (INDIA) PVT. LTD."/>
    <s v="ONE SHOP ON GROUND FLOOR SHOP NO. 04 WITHOUT ROOF RIGHTS, KHASRA NO. 128, GALI NO. 7, VILLAGE - GHONDLI, RAJGARH COLONY, GANDHI NAGAR, IIIAQA - SHAHDARA, DELHI"/>
    <n v="0"/>
    <n v="0"/>
    <n v="96"/>
    <n v="33333"/>
    <n v="20"/>
    <n v="40"/>
    <n v="3199968"/>
    <n v="3199968"/>
    <n v="2879971"/>
    <n v="2559974"/>
    <m/>
    <x v="0"/>
    <n v="0.58267551425514252"/>
    <x v="0"/>
    <s v="NEW DELHI"/>
    <s v="DELHI"/>
    <n v="110031"/>
    <n v="0"/>
    <s v="ULAP - PURCHASE OF PROPERTY"/>
    <s v="COMMERCIAL SHOP"/>
    <s v="COMMERCIAL SHOP"/>
    <s v="HDFC ENACH"/>
    <s v="NACH"/>
    <s v="PSL"/>
    <s v="UDYAM-DL-02-0070493"/>
    <s v="PSL : Micro Enterprises"/>
    <s v="20019688286870"/>
    <n v="200314413137"/>
    <n v="0"/>
    <n v="0"/>
    <n v="0"/>
    <n v="0"/>
    <n v="0"/>
    <n v="0"/>
    <n v="0"/>
    <n v="0"/>
    <n v="400082095921"/>
    <n v="0"/>
    <n v="0"/>
    <n v="0"/>
    <n v="0"/>
    <n v="0"/>
    <n v="0"/>
    <n v="0"/>
    <n v="0"/>
    <n v="200083876697"/>
    <n v="0"/>
    <n v="0"/>
    <n v="0"/>
    <n v="0"/>
    <n v="0"/>
    <n v="0"/>
    <n v="0"/>
    <n v="0"/>
  </r>
  <r>
    <n v="280"/>
    <d v="2024-12-01T00:00:00"/>
    <x v="263"/>
    <x v="264"/>
    <s v="APPROVED"/>
    <s v="Cersai Charge Created - NON BT"/>
    <d v="2024-08-01T00:00:00"/>
    <n v="5.06666666666667"/>
    <s v="5"/>
    <n v="2778252"/>
    <s v="5-50"/>
    <s v="F_7528630"/>
    <n v="2695135"/>
    <s v="5L"/>
    <n v="733"/>
    <s v="MORTGAGE"/>
    <n v="5"/>
    <s v="CORPORATE"/>
    <n v="13"/>
    <s v="9.25"/>
    <n v="13"/>
    <n v="85"/>
    <s v="181"/>
    <s v="JAI BABA BALA DAS ENTERPRISES"/>
    <s v="SELFEMPLOYED"/>
    <s v="Yes"/>
    <s v="TRANSPORT LOGISTICS"/>
    <s v="FLOATING"/>
    <s v="N"/>
    <n v="854804274799"/>
    <s v="DELHI"/>
    <s v="METRO"/>
    <n v="80"/>
    <s v="13-175"/>
    <n v="85"/>
    <s v="PROPRIETORSHIP"/>
    <n v="2778252"/>
    <s v="Proxy-Fully Construc"/>
    <s v="SAM"/>
    <n v="58.181764899999997"/>
    <s v="65"/>
    <n v="0"/>
    <n v="50542"/>
    <d v="2024-08-04T00:00:00"/>
    <n v="84"/>
    <s v="2122_MICRO LAP_DEL_CONNAUGHT PLACE"/>
    <s v="Current"/>
    <n v="0"/>
    <n v="0"/>
    <n v="0"/>
    <n v="0"/>
    <n v="0"/>
    <n v="0"/>
    <n v="0"/>
    <n v="0"/>
    <n v="0"/>
    <s v="-"/>
    <s v="-"/>
    <n v="0"/>
    <n v="5"/>
    <s v="5"/>
    <d v="2024-07-25T00:00:00"/>
    <d v="2024-07-25T00:00:00"/>
    <n v="5.3"/>
    <s v="5"/>
    <d v="2031-08-04T00:00:00"/>
    <s v="SELF-ASSESSMENT METHOD"/>
    <n v="0"/>
    <m/>
    <d v="2024-05-11T00:00:00"/>
    <s v="NMA/SMFG/MAY-013/2024"/>
    <s v="MEHTA &amp; ASSOCIATES"/>
    <s v="PROPERTY, KHEWAT NO. 1931, KHATONI NO. 1969, MUST NO. 54, KILLA NO. 17/1/13, WAKA MAUJA SARAN, TEHSIL BADKHAL, DIST. FARIDABAD"/>
    <n v="90.75"/>
    <n v="37500"/>
    <n v="1372"/>
    <n v="1000"/>
    <n v="2"/>
    <n v="58"/>
    <n v="4775125"/>
    <n v="4775125"/>
    <n v="4297613"/>
    <n v="3820100"/>
    <m/>
    <x v="20"/>
    <m/>
    <x v="0"/>
    <s v="FARIDABAD"/>
    <s v="HARYANA"/>
    <n v="121005"/>
    <n v="0"/>
    <s v="ULAP - GENERAL BUSINESS PURPOSE"/>
    <s v="RESIDENTIAL row HOUSE"/>
    <s v="RESIDENTIAL ROW HOUSE"/>
    <s v="ACH HSBC"/>
    <s v="NACH"/>
    <s v="PSL"/>
    <s v="UDYAM-hr-05-0080347"/>
    <s v="PSL : Micro Enterprises"/>
    <s v="70032774233166"/>
    <n v="200315660321"/>
    <n v="0"/>
    <n v="0"/>
    <n v="0"/>
    <n v="0"/>
    <n v="0"/>
    <n v="0"/>
    <n v="0"/>
    <n v="0"/>
    <n v="400082387384"/>
    <n v="0"/>
    <n v="0"/>
    <n v="0"/>
    <n v="0"/>
    <n v="0"/>
    <n v="0"/>
    <n v="0"/>
    <n v="0"/>
    <n v="200084177251"/>
    <n v="0"/>
    <n v="0"/>
    <n v="0"/>
    <n v="0"/>
    <n v="0"/>
    <n v="0"/>
    <n v="0"/>
    <n v="0"/>
  </r>
  <r>
    <n v="281"/>
    <d v="2024-12-01T00:00:00"/>
    <x v="264"/>
    <x v="265"/>
    <s v="APPROVED"/>
    <s v="Cersai Charge Created - NON BT"/>
    <d v="2024-07-07T00:00:00"/>
    <n v="5.9"/>
    <s v="5"/>
    <n v="2820309"/>
    <s v="5-50"/>
    <s v="F_7403938"/>
    <n v="2794091"/>
    <s v="5L"/>
    <n v="719"/>
    <s v="MORTGAGE"/>
    <n v="6"/>
    <s v="CORPORATE"/>
    <n v="13"/>
    <s v="9.25"/>
    <n v="13"/>
    <n v="181"/>
    <s v="181"/>
    <s v="SHRI BALAJI MILK POINT"/>
    <s v="SELFEMPLOYED"/>
    <s v="Yes"/>
    <s v="MILK AND DAIRY PRODUCTS"/>
    <s v="FLOATING"/>
    <s v="N"/>
    <n v="854804564174"/>
    <s v="DELHI"/>
    <s v="METRO"/>
    <n v="175"/>
    <s v="13-175"/>
    <n v="181"/>
    <s v="PROPRIETORSHIP"/>
    <n v="2820309"/>
    <s v="Proxy-Fully Construc"/>
    <s v="SAM"/>
    <n v="53.8432417"/>
    <s v="65"/>
    <n v="0"/>
    <n v="35684"/>
    <d v="2024-07-04T00:00:00"/>
    <n v="180"/>
    <s v="2122_MICRO LAP_DEL_CONNAUGHT PLACE"/>
    <s v="Current"/>
    <n v="0"/>
    <n v="0"/>
    <n v="0"/>
    <n v="0"/>
    <n v="0"/>
    <n v="0"/>
    <n v="0"/>
    <n v="0"/>
    <n v="0"/>
    <s v="-"/>
    <s v="-"/>
    <n v="0"/>
    <n v="6"/>
    <s v="5"/>
    <d v="2024-06-30T00:00:00"/>
    <d v="2024-06-30T00:00:00"/>
    <n v="6.1333333333333302"/>
    <s v="5"/>
    <d v="2039-07-04T00:00:00"/>
    <s v="SELF-ASSESSMENT METHOD"/>
    <n v="0"/>
    <m/>
    <d v="2024-06-24T00:00:00"/>
    <n v="7403938"/>
    <s v="Formulaic Engineers PVt. Ltd."/>
    <s v="KHASRA NO. 726, GATA NO. 645, VILLAGE BAMWAD, TEHSIL DADRI, GAUTAM BUDH NAGAR"/>
    <n v="342"/>
    <n v="13000"/>
    <n v="1056"/>
    <n v="750"/>
    <n v="35"/>
    <n v="15"/>
    <n v="5238000"/>
    <n v="7453400"/>
    <n v="4714200"/>
    <n v="4190400"/>
    <m/>
    <x v="20"/>
    <m/>
    <x v="0"/>
    <s v="DADRI"/>
    <s v="UTTAR PRADESH"/>
    <n v="203207"/>
    <n v="0"/>
    <s v="ULAP - GENERAL BUSINESS PURPOSE"/>
    <s v="RESIDENTIAL row HOUSE"/>
    <s v="RESIDENTIAL ROW HOUSE"/>
    <s v="HDFC ENACH"/>
    <s v="NACH"/>
    <s v="PSL"/>
    <s v="UDYAM-UP-28-0083897"/>
    <s v="PSL : Micro Enterprises"/>
    <s v="80030074822686"/>
    <n v="200312877390"/>
    <n v="0"/>
    <n v="0"/>
    <n v="0"/>
    <n v="0"/>
    <n v="0"/>
    <n v="0"/>
    <n v="0"/>
    <n v="0"/>
    <n v="400081693178"/>
    <n v="0"/>
    <n v="0"/>
    <n v="0"/>
    <n v="0"/>
    <n v="0"/>
    <n v="0"/>
    <n v="0"/>
    <n v="0"/>
    <n v="200083463343"/>
    <n v="0"/>
    <n v="0"/>
    <n v="0"/>
    <n v="0"/>
    <n v="0"/>
    <n v="0"/>
    <n v="0"/>
    <n v="0"/>
  </r>
  <r>
    <n v="282"/>
    <d v="2024-12-01T00:00:00"/>
    <x v="265"/>
    <x v="266"/>
    <s v="APPROVED"/>
    <s v="Cersai Charge Created - NON BT"/>
    <d v="2024-07-07T00:00:00"/>
    <n v="5.9"/>
    <s v="5"/>
    <n v="4000000"/>
    <s v="5-50"/>
    <s v="F_7433321"/>
    <n v="3920976"/>
    <s v="5L"/>
    <n v="757"/>
    <s v="MORTGAGE"/>
    <n v="6"/>
    <s v="CORPORATE"/>
    <n v="14"/>
    <s v="9.25"/>
    <n v="14"/>
    <n v="121"/>
    <s v="181"/>
    <s v="LUCKY TRADING CORPORATION"/>
    <s v="SELFEMPLOYED"/>
    <s v="Yes"/>
    <s v="STATIONARY AND OTHER SUPPLIES"/>
    <s v="FLOATING"/>
    <s v="N"/>
    <n v="854804594822"/>
    <s v="DELHI"/>
    <s v="METRO"/>
    <n v="115"/>
    <s v="13-175"/>
    <n v="121"/>
    <s v="PROPRIETORSHIP"/>
    <n v="4000000"/>
    <s v="Proxy-Fully Construc"/>
    <s v="SAM"/>
    <n v="48.840048799999998"/>
    <s v="65"/>
    <n v="0"/>
    <n v="62107"/>
    <d v="2024-07-04T00:00:00"/>
    <n v="120"/>
    <s v="2122_MICRO LAP_DEL_CONNAUGHT PLACE"/>
    <s v="Current"/>
    <n v="0"/>
    <n v="0"/>
    <n v="0"/>
    <n v="0"/>
    <n v="0"/>
    <n v="0"/>
    <n v="0"/>
    <n v="0"/>
    <n v="0"/>
    <s v="-"/>
    <s v="-"/>
    <n v="0"/>
    <n v="6"/>
    <s v="5"/>
    <d v="2024-06-30T00:00:00"/>
    <d v="2024-06-30T00:00:00"/>
    <n v="6.1333333333333302"/>
    <s v="5"/>
    <d v="2034-07-04T00:00:00"/>
    <s v="SELF-ASSESSMENT METHOD"/>
    <n v="0"/>
    <m/>
    <d v="2024-06-28T00:00:00"/>
    <s v="EEPAC/SMFG/JUN/24/115/RM/MB"/>
    <s v="EEPAC (INDIA) PVT. LTD."/>
    <s v="PART OF PROPERTY MUNICIPAL NO. 222 ON ENTIRE THIRD FLOOR (WITHOUT ROOF RIGHTS) SITUATED AT CHAWRIBAZAR, WARD NO. IX, DELHI"/>
    <n v="0"/>
    <n v="0"/>
    <n v="630"/>
    <n v="13000"/>
    <n v="27"/>
    <n v="23"/>
    <n v="8190000"/>
    <n v="8190000"/>
    <n v="7371000"/>
    <n v="6552000"/>
    <m/>
    <x v="35"/>
    <m/>
    <x v="0"/>
    <s v="NEW DELHI"/>
    <s v="DELHI"/>
    <n v="110006"/>
    <n v="0"/>
    <s v="ULAP - GENERAL BUSINESS PURPOSE"/>
    <s v="RESIDENTIAL row HOUSE"/>
    <s v="COMMERCIAL SHOP"/>
    <s v="HDFC ENACH"/>
    <s v="NACH"/>
    <s v="PSL"/>
    <s v="UDYAM-DL-01-0008856"/>
    <s v="PSL : Micro Enterprises"/>
    <s v="80072954210330"/>
    <n v="200312877648"/>
    <n v="0"/>
    <n v="0"/>
    <n v="0"/>
    <n v="0"/>
    <n v="0"/>
    <n v="0"/>
    <n v="0"/>
    <n v="0"/>
    <n v="400081693277"/>
    <n v="0"/>
    <n v="0"/>
    <n v="0"/>
    <n v="0"/>
    <n v="0"/>
    <n v="0"/>
    <n v="0"/>
    <n v="0"/>
    <n v="200083463448"/>
    <n v="0"/>
    <n v="0"/>
    <n v="0"/>
    <n v="0"/>
    <n v="0"/>
    <n v="0"/>
    <n v="0"/>
    <n v="0"/>
  </r>
  <r>
    <n v="283"/>
    <d v="2024-12-01T00:00:00"/>
    <x v="266"/>
    <x v="267"/>
    <s v="APPROVED"/>
    <s v="Cersai Charge Created - NON BT"/>
    <d v="2024-07-07T00:00:00"/>
    <n v="5.9"/>
    <s v="5"/>
    <n v="2513118"/>
    <s v="5-50"/>
    <s v="F_7431221"/>
    <n v="2491882"/>
    <s v="5L"/>
    <n v="791"/>
    <s v="MORTGAGE"/>
    <n v="6"/>
    <s v="INDIVIDUAL"/>
    <n v="14"/>
    <s v="9.25"/>
    <n v="14"/>
    <n v="181"/>
    <s v="181"/>
    <s v="KASIF ALI"/>
    <s v="SELFEMPLOYED"/>
    <s v="Yes"/>
    <s v="MILK AND DAIRY PRODUCTS"/>
    <s v="FLOATING"/>
    <s v="N"/>
    <n v="854804618345"/>
    <s v="DELHI"/>
    <s v="METRO"/>
    <n v="175"/>
    <s v="13-175"/>
    <n v="181"/>
    <s v="INDIVIDUAL"/>
    <n v="2513118"/>
    <s v="Proxy-Fully Construc"/>
    <s v="SAM"/>
    <n v="47.416202400000003"/>
    <s v="65"/>
    <n v="0"/>
    <n v="33469"/>
    <d v="2024-07-04T00:00:00"/>
    <n v="180"/>
    <s v="2122_MICRO LAP_DEL_CONNAUGHT PLACE"/>
    <s v="Current"/>
    <n v="0"/>
    <n v="0"/>
    <n v="0"/>
    <n v="0"/>
    <n v="0"/>
    <n v="0"/>
    <n v="0"/>
    <n v="0"/>
    <n v="0"/>
    <s v="-"/>
    <s v="-"/>
    <n v="0"/>
    <n v="6"/>
    <s v="5"/>
    <d v="2024-06-30T00:00:00"/>
    <d v="2024-06-30T00:00:00"/>
    <n v="6.1333333333333302"/>
    <s v="5"/>
    <d v="2039-07-04T00:00:00"/>
    <s v="SELF-ASSESSMENT METHOD"/>
    <n v="540000"/>
    <m/>
    <d v="2024-06-28T00:00:00"/>
    <s v="EEPAC/SMFG/JUN/24/108/RM/MB"/>
    <s v="EEPAC (INDIA) PVT. LTD."/>
    <s v="PROPERTY NO. 156, KHASRA NO. 349K &amp; 356G, WARD NO. 5, RAJIV NAGAR, PARGANA AND TEHSIL GARHMUKTESHWAR, HAPUR, DISTRICT GHAZIABAD"/>
    <n v="375"/>
    <n v="13051"/>
    <n v="406"/>
    <n v="1000"/>
    <n v="4"/>
    <n v="56"/>
    <n v="5300125"/>
    <n v="5300125"/>
    <n v="4770113"/>
    <n v="4240100"/>
    <m/>
    <x v="20"/>
    <m/>
    <x v="0"/>
    <s v="GHAZIABAD"/>
    <s v="UTTAR PRADESH"/>
    <n v="245205"/>
    <n v="0"/>
    <s v="ULAP - GENERAL BUSINESS PURPOSE"/>
    <s v="RESIDENTIAL row HOUSE"/>
    <s v="RESIDENTIAL ROW HOUSE"/>
    <s v="ACH HSBC"/>
    <s v="NACH"/>
    <s v="PSL"/>
    <s v="UDYAM-UP-76-0024163"/>
    <s v="PSL : Micro Enterprises"/>
    <s v="10018357965550"/>
    <n v="200312877447"/>
    <n v="0"/>
    <n v="0"/>
    <n v="0"/>
    <n v="0"/>
    <n v="0"/>
    <n v="0"/>
    <n v="0"/>
    <n v="0"/>
    <n v="400081693199"/>
    <n v="0"/>
    <n v="0"/>
    <n v="0"/>
    <n v="0"/>
    <n v="0"/>
    <n v="0"/>
    <n v="0"/>
    <n v="0"/>
    <n v="200083463366"/>
    <n v="0"/>
    <n v="0"/>
    <n v="0"/>
    <n v="0"/>
    <n v="0"/>
    <n v="0"/>
    <n v="0"/>
    <n v="0"/>
  </r>
  <r>
    <n v="284"/>
    <d v="2024-12-01T00:00:00"/>
    <x v="267"/>
    <x v="268"/>
    <s v="APPROVED"/>
    <s v="Cersai Charge Created - NON BT"/>
    <d v="2024-07-07T00:00:00"/>
    <n v="5.9"/>
    <s v="5"/>
    <n v="3519341"/>
    <s v="5-50"/>
    <s v="F_7399024"/>
    <n v="3486626"/>
    <s v="5L"/>
    <n v="742"/>
    <s v="MORTGAGE"/>
    <n v="6"/>
    <s v="INDIVIDUAL"/>
    <n v="13"/>
    <s v="9.25"/>
    <n v="13"/>
    <n v="181"/>
    <s v="181"/>
    <s v="RAVI SINGH"/>
    <s v="SELFEMPLOYED"/>
    <s v="Yes"/>
    <s v="FMCG"/>
    <s v="FLOATING"/>
    <s v="N"/>
    <n v="854804570802"/>
    <s v="DELHI"/>
    <s v="METRO"/>
    <n v="175"/>
    <s v="13-175"/>
    <n v="181"/>
    <s v="INDIVIDUAL"/>
    <n v="3519341"/>
    <s v="Proxy-Fully Construc"/>
    <s v="SAM"/>
    <n v="50.270554799999999"/>
    <s v="65"/>
    <n v="0"/>
    <n v="44529"/>
    <d v="2024-07-04T00:00:00"/>
    <n v="180"/>
    <s v="2122_MICRO LAP_DEL_CONNAUGHT PLACE"/>
    <s v="Current"/>
    <n v="0"/>
    <n v="0"/>
    <n v="0"/>
    <n v="0"/>
    <n v="0"/>
    <n v="0"/>
    <n v="0"/>
    <n v="0"/>
    <n v="0"/>
    <s v="-"/>
    <s v="-"/>
    <n v="0"/>
    <n v="6"/>
    <s v="5"/>
    <d v="2024-06-30T00:00:00"/>
    <d v="2024-06-30T00:00:00"/>
    <n v="6.1333333333333302"/>
    <s v="5"/>
    <d v="2039-07-04T00:00:00"/>
    <s v="SELF-ASSESSMENT METHOD"/>
    <n v="624000"/>
    <m/>
    <d v="2024-06-28T00:00:00"/>
    <s v="NMA/SMFG/JUNE-040/2024"/>
    <s v="MEHTA &amp; ASSOCIATES"/>
    <s v="KHEWAT NO. 1, KHATONI NO. 24, MUST. NO. 6, KILLA NO. 24 95-2), MUST NO. 13, KILLA NO. 4 (7 -18), 5/1 (3-7), 6/3 (2-0), 7 (7-18), 13 (4 -7), 14 (8-18), 17 (5-3), 18 (8-13), WAKA MAUJA ISMAILPUR, TEHSIL &amp; DIST. FARIDABAD"/>
    <n v="150"/>
    <n v="40000"/>
    <n v="1112"/>
    <n v="900"/>
    <n v="20"/>
    <n v="40"/>
    <n v="7000800"/>
    <n v="7000800"/>
    <n v="6300720"/>
    <n v="5600640"/>
    <m/>
    <x v="20"/>
    <m/>
    <x v="0"/>
    <s v="FARIDABAD"/>
    <s v="HARYANA"/>
    <n v="121003"/>
    <n v="0"/>
    <s v="ULAP - GENERAL BUSINESS PURPOSE"/>
    <s v="RESIDENTIAL row HOUSE"/>
    <s v="RESIDENTIAL ROW HOUSE"/>
    <s v="HDFC ENACH"/>
    <s v="NACH"/>
    <s v="PSL"/>
    <s v="UDYAM-dl-08-0071858"/>
    <s v="PSL : Micro Enterprises"/>
    <s v="20047195922890"/>
    <n v="200312877160"/>
    <n v="0"/>
    <n v="0"/>
    <n v="0"/>
    <n v="0"/>
    <n v="0"/>
    <n v="0"/>
    <n v="0"/>
    <n v="0"/>
    <n v="400081693085"/>
    <n v="0"/>
    <n v="0"/>
    <n v="0"/>
    <n v="0"/>
    <n v="0"/>
    <n v="0"/>
    <n v="0"/>
    <n v="0"/>
    <n v="200083463249"/>
    <n v="0"/>
    <n v="0"/>
    <n v="0"/>
    <n v="0"/>
    <n v="0"/>
    <n v="0"/>
    <n v="0"/>
    <n v="0"/>
  </r>
  <r>
    <n v="285"/>
    <d v="2024-12-01T00:00:00"/>
    <x v="268"/>
    <x v="269"/>
    <s v="APPROVED"/>
    <s v="Cersai Charge Created - NON BT"/>
    <d v="2024-07-01T00:00:00"/>
    <n v="6.1"/>
    <s v="5"/>
    <n v="1014585"/>
    <s v="5-50"/>
    <s v="F_7380979"/>
    <n v="1006413"/>
    <s v="5L"/>
    <n v="-1"/>
    <s v="MORTGAGE"/>
    <n v="6"/>
    <s v="INDIVIDUAL"/>
    <n v="14.5"/>
    <s v="9.25"/>
    <n v="14.5"/>
    <n v="181"/>
    <s v="181"/>
    <s v="GAYYUR IMAMUDDIN"/>
    <s v="SELFEMPLOYED"/>
    <s v="Yes"/>
    <s v="PRINTING AND ADVERTISING"/>
    <s v="FLOATING"/>
    <s v="N"/>
    <n v="854804531866"/>
    <s v="DELHI"/>
    <s v="METRO"/>
    <n v="175"/>
    <s v="13-175"/>
    <n v="181"/>
    <s v="INDIVIDUAL"/>
    <n v="1014585"/>
    <s v="Proxy-Fully Construc"/>
    <s v="SAM"/>
    <n v="35.818152900000001"/>
    <s v="65"/>
    <n v="0"/>
    <n v="13855"/>
    <d v="2024-07-04T00:00:00"/>
    <n v="180"/>
    <s v="2122_MICRO LAP_DEL_CONNAUGHT PLACE"/>
    <s v="Current"/>
    <n v="0"/>
    <n v="0"/>
    <n v="0"/>
    <n v="0"/>
    <n v="0"/>
    <n v="0"/>
    <n v="0"/>
    <n v="0"/>
    <n v="0"/>
    <s v="-"/>
    <s v="-"/>
    <n v="0"/>
    <n v="6"/>
    <s v="5"/>
    <d v="2024-06-27T00:00:00"/>
    <d v="2024-06-27T00:00:00"/>
    <n v="6.2333333333333298"/>
    <s v="5"/>
    <d v="2039-07-04T00:00:00"/>
    <s v="SELF-ASSESSMENT METHOD"/>
    <n v="367999.92"/>
    <m/>
    <d v="2024-06-21T00:00:00"/>
    <s v="SMFG INDIA/2024/06/3543"/>
    <s v="BLACK OLIVE VENTURES PVT. LTD."/>
    <s v="PART OF PLOT NO. 26, OUT OF KHASRA NO. 1341/4 MIN, SITUATED IN BLOCK - E, TYAGI MARKET VILLAGE LONI PARGANA &amp; TEHSIL LONI, DISTRICT GHAZIABAD"/>
    <n v="69"/>
    <n v="27000"/>
    <n v="808"/>
    <n v="1200"/>
    <n v="15"/>
    <n v="45"/>
    <n v="2832600"/>
    <n v="2832600"/>
    <n v="2549340"/>
    <n v="2266080"/>
    <m/>
    <x v="20"/>
    <m/>
    <x v="0"/>
    <s v="LONI"/>
    <s v="UTTAR PRADESH"/>
    <n v="201102"/>
    <n v="28"/>
    <s v="ULAP - GENERAL BUSINESS PURPOSE"/>
    <s v="RESIDENTIAL row HOUSE"/>
    <s v="RESIDENTIAL ROW HOUSE"/>
    <s v="ACH HSBC"/>
    <s v="NACH"/>
    <s v="PSL"/>
    <s v="UDYAM-UP-29-0130005"/>
    <s v="PSL : Micro Enterprises"/>
    <s v="20084790918200"/>
    <n v="200312143136"/>
    <n v="0"/>
    <n v="0"/>
    <n v="0"/>
    <n v="0"/>
    <n v="0"/>
    <n v="0"/>
    <n v="0"/>
    <n v="0"/>
    <n v="400081453528"/>
    <n v="0"/>
    <n v="0"/>
    <n v="0"/>
    <n v="0"/>
    <n v="0"/>
    <n v="0"/>
    <n v="0"/>
    <n v="0"/>
    <n v="200083217100"/>
    <n v="0"/>
    <n v="0"/>
    <n v="0"/>
    <n v="0"/>
    <n v="0"/>
    <n v="0"/>
    <n v="0"/>
    <n v="0"/>
  </r>
  <r>
    <n v="286"/>
    <d v="2024-12-01T00:00:00"/>
    <x v="269"/>
    <x v="270"/>
    <s v="APPROVED"/>
    <s v="Cersai Charge Created - BT"/>
    <d v="2024-06-12T00:00:00"/>
    <n v="6.7333333333333298"/>
    <s v="5"/>
    <n v="1016886"/>
    <s v="5-50"/>
    <s v="F_7279772"/>
    <n v="1007465"/>
    <s v="5L"/>
    <n v="700"/>
    <s v="MORTGAGE"/>
    <n v="7"/>
    <s v="INDIVIDUAL"/>
    <n v="15"/>
    <s v="9.25"/>
    <n v="15"/>
    <n v="181"/>
    <s v="181"/>
    <s v="SATISH RAM SINGH"/>
    <s v="SELFEMPLOYED"/>
    <s v="Yes"/>
    <s v="FOOD AND BEVERAGE"/>
    <s v="FLOATING"/>
    <s v="N"/>
    <n v="854804343312"/>
    <s v="DELHI"/>
    <s v="METRO"/>
    <n v="174"/>
    <s v="13-175"/>
    <n v="181"/>
    <s v="INDIVIDUAL"/>
    <n v="1016886"/>
    <s v="Proxy-Fully Construc"/>
    <s v="SAM"/>
    <n v="50.338399099999997"/>
    <s v="65"/>
    <n v="0"/>
    <n v="14233"/>
    <d v="2024-06-04T00:00:00"/>
    <n v="180"/>
    <s v="2122_MICRO LAP_DEL_CONNAUGHT PLACE"/>
    <s v="Current"/>
    <n v="0"/>
    <n v="0"/>
    <n v="0"/>
    <n v="0"/>
    <n v="0"/>
    <n v="0"/>
    <n v="0"/>
    <n v="0"/>
    <n v="0"/>
    <s v="-"/>
    <s v="-"/>
    <n v="0"/>
    <n v="7"/>
    <s v="5"/>
    <d v="2024-05-31T00:00:00"/>
    <d v="2024-05-31T00:00:00"/>
    <n v="7.1333333333333302"/>
    <s v="5"/>
    <d v="2039-06-04T00:00:00"/>
    <s v="SELF-ASSESSMENT METHOD"/>
    <n v="360000"/>
    <m/>
    <d v="2024-05-24T00:00:00"/>
    <s v="EEPAC/SMFG/FEB/2024/103/MR/MB"/>
    <s v="EEPAC (INDIA) PVT. LTD."/>
    <s v="KHET NO. 196, VILLAGE HATEWA, PARGANA DANKAUR, TEHSIL &amp; DISTRICT GAUTAM BUDH NAGAR"/>
    <n v="80"/>
    <n v="13000"/>
    <n v="1089"/>
    <n v="900"/>
    <n v="10"/>
    <n v="40"/>
    <n v="2020100"/>
    <n v="2020100"/>
    <n v="1818090"/>
    <n v="1616080"/>
    <m/>
    <x v="20"/>
    <m/>
    <x v="0"/>
    <s v="DANKAUR"/>
    <s v="UTTAR PRADESH"/>
    <n v="203201"/>
    <n v="0"/>
    <s v="ULAP - BALANCE TRANSFER FOR BUSINESS PURPOSE"/>
    <s v="RESIDENTIAL row HOUSE"/>
    <s v="RESIDENTIAL ROW HOUSE"/>
    <s v="HDFC ENACH"/>
    <s v="NACH"/>
    <s v="PSL"/>
    <s v="UDYAM-UP-28-0114027"/>
    <s v="PSL : Micro Enterprises"/>
    <s v="60075945824834"/>
    <n v="200310069825"/>
    <n v="0"/>
    <n v="0"/>
    <n v="0"/>
    <n v="0"/>
    <n v="0"/>
    <n v="0"/>
    <n v="0"/>
    <n v="0"/>
    <n v="400080995856"/>
    <n v="0"/>
    <n v="0"/>
    <n v="0"/>
    <n v="0"/>
    <n v="0"/>
    <n v="0"/>
    <n v="0"/>
    <n v="0"/>
    <n v="200082744440"/>
    <n v="0"/>
    <n v="0"/>
    <n v="0"/>
    <n v="0"/>
    <n v="0"/>
    <n v="0"/>
    <n v="0"/>
    <n v="0"/>
  </r>
  <r>
    <n v="287"/>
    <d v="2024-12-01T00:00:00"/>
    <x v="270"/>
    <x v="271"/>
    <s v="APPROVED"/>
    <s v="Cersai Charge Created - NON BT"/>
    <d v="2024-06-05T00:00:00"/>
    <n v="6.9666666666666703"/>
    <s v="5"/>
    <n v="1671195"/>
    <s v="5-50"/>
    <s v="F_7317739"/>
    <n v="1653315"/>
    <s v="5L"/>
    <n v="732"/>
    <s v="MORTGAGE"/>
    <n v="7"/>
    <s v="INDIVIDUAL"/>
    <n v="13.5"/>
    <s v="9.25"/>
    <n v="13.5"/>
    <n v="181"/>
    <s v="181"/>
    <s v="SHAHNAWAZ PARVEZ"/>
    <s v="SELFEMPLOYED"/>
    <s v="Yes"/>
    <s v="TEXTILE READY MADE GARMENTS"/>
    <s v="FLOATING"/>
    <s v="N"/>
    <n v="854804408011"/>
    <s v="DELHI"/>
    <s v="METRO"/>
    <n v="174"/>
    <s v="13-175"/>
    <n v="181"/>
    <s v="INDIVIDUAL"/>
    <n v="1671195"/>
    <s v="Proxy-Fully Construc"/>
    <s v="SAM"/>
    <n v="55.712071199999997"/>
    <s v="65"/>
    <n v="0"/>
    <n v="21698"/>
    <d v="2024-06-04T00:00:00"/>
    <n v="180"/>
    <s v="2122_MICRO LAP_DEL_CONNAUGHT PLACE"/>
    <s v="Current"/>
    <n v="0"/>
    <n v="0"/>
    <n v="0"/>
    <n v="0"/>
    <n v="0"/>
    <n v="0"/>
    <n v="0"/>
    <n v="0"/>
    <n v="0"/>
    <s v="-"/>
    <s v="-"/>
    <n v="0"/>
    <n v="7"/>
    <s v="5"/>
    <d v="2024-05-31T00:00:00"/>
    <d v="2024-05-31T00:00:00"/>
    <n v="7.1333333333333302"/>
    <s v="5"/>
    <d v="2039-06-04T00:00:00"/>
    <s v="SELF-ASSESSMENT METHOD"/>
    <n v="1267999.92"/>
    <m/>
    <d v="2024-05-21T00:00:00"/>
    <s v="EEPAC/FULLERTON/MAY/24/85/IS/SU"/>
    <s v="EEPAC (INDIA) PVT. LTD."/>
    <s v="BUILT UP 3RD FLOOR, WITHOUT ROOF RIGHTS, BEARING PROPERTY NO. 4875-D, OLD PROPERTY NO. IX/4875, KHASRA NO. 698/442, VILLAGE SEELAMPUR, GALI NO. 01, EAST OLD SEELAMPURM ILLAWA SHAHDARA, DELHI"/>
    <n v="0"/>
    <n v="0"/>
    <n v="540"/>
    <n v="5555"/>
    <n v="32"/>
    <n v="28"/>
    <n v="2999700"/>
    <n v="2999700"/>
    <n v="2699730"/>
    <n v="2399760"/>
    <m/>
    <x v="35"/>
    <m/>
    <x v="0"/>
    <s v="NEW DELHI"/>
    <s v="DELHI"/>
    <n v="110016"/>
    <n v="0"/>
    <s v="ULAP - GENERAL BUSINESS PURPOSE"/>
    <s v="COMMERCIAL SHOP"/>
    <s v="SELF-OCCUPIED COMMERCIAL PROPERTY- WITHIN CITY LIMIT"/>
    <s v="HDFC ENACH"/>
    <s v="NACH"/>
    <s v="PSL"/>
    <s v="UDYAM-DL-02-0033995"/>
    <s v="PSL : Micro Enterprises"/>
    <s v="60001849714046"/>
    <n v="200309422780"/>
    <n v="0"/>
    <n v="0"/>
    <n v="0"/>
    <n v="0"/>
    <n v="0"/>
    <n v="0"/>
    <n v="0"/>
    <n v="0"/>
    <n v="400080828012"/>
    <n v="0"/>
    <n v="0"/>
    <n v="0"/>
    <n v="0"/>
    <n v="0"/>
    <n v="0"/>
    <n v="0"/>
    <n v="0"/>
    <n v="200082571475"/>
    <n v="0"/>
    <n v="0"/>
    <n v="0"/>
    <n v="0"/>
    <n v="0"/>
    <n v="0"/>
    <n v="0"/>
    <n v="0"/>
  </r>
  <r>
    <n v="288"/>
    <d v="2024-12-01T00:00:00"/>
    <x v="271"/>
    <x v="272"/>
    <s v="APPROVED"/>
    <s v="Cersai Charge Created - NON BT"/>
    <d v="2024-06-01T00:00:00"/>
    <n v="7.1"/>
    <s v="5"/>
    <n v="4105908"/>
    <s v="5-50"/>
    <s v="F_7296229"/>
    <n v="4064029"/>
    <s v="5L"/>
    <n v="718"/>
    <s v="MORTGAGE"/>
    <n v="7"/>
    <s v="INDIVIDUAL"/>
    <n v="14"/>
    <s v="9.25"/>
    <n v="14"/>
    <n v="181"/>
    <s v="181"/>
    <s v="DILIP KUMAR GAUTAM"/>
    <s v="SELFEMPLOYED"/>
    <s v="Yes"/>
    <s v="TRANSPORT AND LOGISTICS"/>
    <s v="FLOATING"/>
    <s v="N"/>
    <n v="854804382445"/>
    <s v="DELHI"/>
    <s v="METRO"/>
    <n v="174"/>
    <s v="13-175"/>
    <n v="181"/>
    <s v="INDIVIDUAL"/>
    <n v="4105908"/>
    <s v="Proxy-Fully Construc"/>
    <s v="SAM"/>
    <n v="44.281917999999997"/>
    <s v="65"/>
    <n v="0"/>
    <n v="54681"/>
    <d v="2024-06-04T00:00:00"/>
    <n v="180"/>
    <s v="2122_MICRO LAP_DEL_CONNAUGHT PLACE"/>
    <s v="Current"/>
    <n v="0"/>
    <n v="0"/>
    <n v="0"/>
    <n v="0"/>
    <n v="0"/>
    <n v="0"/>
    <n v="0"/>
    <n v="0"/>
    <n v="0"/>
    <s v="-"/>
    <s v="-"/>
    <n v="0"/>
    <n v="7"/>
    <s v="5"/>
    <d v="2024-05-28T00:00:00"/>
    <d v="2024-05-28T00:00:00"/>
    <n v="7.2333333333333298"/>
    <s v="5"/>
    <d v="2039-06-04T00:00:00"/>
    <s v="SELF-ASSESSMENT METHOD"/>
    <n v="672000"/>
    <m/>
    <d v="2024-04-27T00:00:00"/>
    <s v="USP/SMFG INDAI/745-04/2024"/>
    <s v="USP Valuation"/>
    <m/>
    <m/>
    <m/>
    <m/>
    <m/>
    <m/>
    <m/>
    <n v="0"/>
    <n v="9272200"/>
    <n v="0"/>
    <n v="0"/>
    <m/>
    <x v="96"/>
    <m/>
    <x v="1"/>
    <s v="HARIDWAR"/>
    <s v="UTTARAKHAND"/>
    <n v="249402"/>
    <n v="0"/>
    <s v="ULAP - GENERAL BUSINESS PURPOSE"/>
    <s v="RESIDENTIAL row HOUSE"/>
    <s v="RESIDENTIAL ROW HOUSE"/>
    <s v="ACH HSBC"/>
    <s v="NACH"/>
    <s v="PSL"/>
    <s v="UDYAM-UK-06-0045129"/>
    <s v="PSL : Micro Enterprises"/>
    <s v="10073047081629"/>
    <n v="200309000996"/>
    <n v="0"/>
    <n v="0"/>
    <n v="0"/>
    <n v="0"/>
    <n v="0"/>
    <n v="0"/>
    <n v="0"/>
    <n v="0"/>
    <n v="400080706447"/>
    <n v="0"/>
    <n v="0"/>
    <n v="0"/>
    <n v="0"/>
    <n v="0"/>
    <n v="0"/>
    <n v="0"/>
    <n v="0"/>
    <n v="200082446319"/>
    <n v="0"/>
    <n v="0"/>
    <n v="0"/>
    <n v="0"/>
    <n v="0"/>
    <n v="0"/>
    <n v="0"/>
    <n v="0"/>
  </r>
  <r>
    <n v="289"/>
    <d v="2024-12-01T00:00:00"/>
    <x v="272"/>
    <x v="273"/>
    <s v="APPROVED"/>
    <s v="Cersai Charge Created - NON BT"/>
    <d v="2024-05-28T00:00:00"/>
    <n v="7.2333333333333298"/>
    <s v="5"/>
    <n v="1337122"/>
    <s v="5-50"/>
    <s v="F_7288846"/>
    <n v="1322816"/>
    <s v="5L"/>
    <n v="711"/>
    <s v="MORTGAGE"/>
    <n v="7"/>
    <s v="INDIVIDUAL"/>
    <n v="13.5"/>
    <s v="9.25"/>
    <n v="13.5"/>
    <n v="181"/>
    <s v="181"/>
    <s v="YUSUF ALI"/>
    <s v="SELFEMPLOYED"/>
    <s v="Yes"/>
    <s v="ELECTRICAL EQUIPMENT AND COMPONENTS"/>
    <s v="FLOATING"/>
    <s v="N"/>
    <n v="854804355851"/>
    <s v="DELHI"/>
    <s v="METRO"/>
    <n v="174"/>
    <s v="13-175"/>
    <n v="181"/>
    <s v="INDIVIDUAL"/>
    <n v="1337122"/>
    <s v="Proxy-Fully Construc"/>
    <s v="SAM"/>
    <n v="49.618598800000001"/>
    <s v="65"/>
    <n v="0"/>
    <n v="17361"/>
    <d v="2024-06-04T00:00:00"/>
    <n v="180"/>
    <s v="2122_MICRO LAP_DEL_CONNAUGHT PLACE"/>
    <s v="Current"/>
    <n v="0"/>
    <n v="0"/>
    <n v="0"/>
    <n v="0"/>
    <n v="0"/>
    <n v="0"/>
    <n v="0"/>
    <n v="0"/>
    <n v="0"/>
    <s v="-"/>
    <s v="-"/>
    <n v="0"/>
    <n v="7"/>
    <s v="5"/>
    <d v="2024-05-24T00:00:00"/>
    <d v="2024-05-24T00:00:00"/>
    <n v="7.3666666666666698"/>
    <s v="5"/>
    <d v="2039-06-04T00:00:00"/>
    <s v="SELF-ASSESSMENT METHOD"/>
    <n v="828000"/>
    <m/>
    <d v="2024-03-15T00:00:00"/>
    <s v="EEPAC/SMFG/MARCH/24/17/AP/MB"/>
    <s v="EEPAC (INDIA) PVT. LTD."/>
    <s v="OUT OF KHASRA NO. 502, MAUJA AND GRAM -  GAUNA, TEHSIL - KHEKDA, JILLA - BAGHPAT"/>
    <n v="200.55"/>
    <n v="8000"/>
    <n v="1363"/>
    <n v="800"/>
    <n v="10"/>
    <n v="40"/>
    <n v="2694800"/>
    <n v="2694800"/>
    <n v="2425320"/>
    <n v="2155840"/>
    <m/>
    <x v="20"/>
    <m/>
    <x v="0"/>
    <s v="BAGHPAT"/>
    <s v="UTTAR PRADESH"/>
    <n v="250515"/>
    <n v="0"/>
    <s v="ULAP - GENERAL BUSINESS PURPOSE"/>
    <s v="RESIDENTIAL row HOUSE"/>
    <s v="RESIDENTIAL ROW HOUSE"/>
    <s v="HDFC ENACH"/>
    <s v="NACH"/>
    <s v="PSL"/>
    <s v="UDYAM-up-09-0020278"/>
    <s v="PSL : Micro Enterprises"/>
    <s v="10025080454995"/>
    <n v="200308430604"/>
    <n v="0"/>
    <n v="0"/>
    <n v="0"/>
    <n v="0"/>
    <n v="0"/>
    <n v="0"/>
    <n v="0"/>
    <n v="0"/>
    <n v="400080588066"/>
    <n v="0"/>
    <n v="0"/>
    <n v="0"/>
    <n v="0"/>
    <n v="0"/>
    <n v="0"/>
    <n v="0"/>
    <n v="0"/>
    <n v="200082323681"/>
    <n v="0"/>
    <n v="0"/>
    <n v="0"/>
    <n v="0"/>
    <n v="0"/>
    <n v="0"/>
    <n v="0"/>
    <n v="0"/>
  </r>
  <r>
    <n v="290"/>
    <d v="2024-12-01T00:00:00"/>
    <x v="273"/>
    <x v="274"/>
    <s v="APPROVED"/>
    <s v="Cersai Charge Created - NON BT"/>
    <d v="2024-07-22T00:00:00"/>
    <n v="5.4"/>
    <s v="5"/>
    <n v="7533775"/>
    <s v="5-50"/>
    <s v="F_7433179"/>
    <n v="7430845"/>
    <s v="5L"/>
    <n v="0"/>
    <s v="MORTGAGE"/>
    <n v="5"/>
    <s v="CORPORATE"/>
    <n v="11"/>
    <s v="9.25"/>
    <n v="11"/>
    <n v="145"/>
    <s v="181"/>
    <s v="NILACHAL COSMATIC"/>
    <s v="SELFEMPLOYED"/>
    <s v="Yes"/>
    <s v="CONSUMER GOODS AND SERVICES"/>
    <s v="FLOATING"/>
    <s v="N"/>
    <n v="854804389851"/>
    <s v="ODISHA"/>
    <s v="TIER 3"/>
    <n v="140"/>
    <s v="13-175"/>
    <n v="145"/>
    <s v="PROPRIETORSHIP"/>
    <n v="7533775"/>
    <s v="Proxy-Fully Construc"/>
    <s v="LLTV"/>
    <n v="26.324456000000001"/>
    <s v="65"/>
    <n v="0"/>
    <n v="94441"/>
    <d v="2024-08-04T00:00:00"/>
    <n v="144"/>
    <s v="1892_RETAIL MORTGAGE_ BHUBANESHWAR BRANCH"/>
    <s v="Current"/>
    <n v="0"/>
    <n v="0"/>
    <n v="0"/>
    <n v="0"/>
    <n v="0"/>
    <n v="0"/>
    <n v="0"/>
    <n v="0"/>
    <n v="0"/>
    <s v="-"/>
    <s v="-"/>
    <n v="0"/>
    <n v="5"/>
    <s v="5"/>
    <d v="2024-07-16T00:00:00"/>
    <d v="2024-07-16T00:00:00"/>
    <n v="5.6"/>
    <s v="5"/>
    <d v="2036-08-04T00:00:00"/>
    <s v="LOW LTV PROGRAM (LLTV)"/>
    <n v="0"/>
    <m/>
    <d v="2024-05-30T00:00:00"/>
    <s v="SMFG/86/24"/>
    <s v="M/S. PATNAIK CONSULTANCY PVT. LTD."/>
    <s v="C/o Sri. Basanta Kumar Bisoyei S/o Sri. Banamali Bisoyei Plot No- 1529, Badadanda Sahi Lingaraj Nagar, Old Town Po- Old Town, Ps- Lingaraj Police Station Bhubaneswar City, Dist- Khordha"/>
    <n v="3267"/>
    <n v="5000"/>
    <n v="6534"/>
    <n v="1900"/>
    <n v="7"/>
    <m/>
    <n v="29149600"/>
    <n v="28618920"/>
    <n v="26234640"/>
    <n v="23319680"/>
    <n v="20914600"/>
    <x v="97"/>
    <m/>
    <x v="0"/>
    <s v="BHUBANESWAR"/>
    <s v="ODISHA"/>
    <n v="751002"/>
    <n v="0"/>
    <s v="ULAP - PROPERTY CONSTRUCTION OR RENOVATION"/>
    <s v="RESIDENTIAL BUNGLOW"/>
    <s v="RESIDENTIAL BUNGLOW"/>
    <s v="HDFC ENACH"/>
    <s v="NACH"/>
    <s v="PSL"/>
    <s v="UDYAM-OD-19-0047314"/>
    <s v="PSL : Micro Enterprises"/>
    <s v="70027761300079"/>
    <n v="200314415160"/>
    <n v="0"/>
    <n v="0"/>
    <n v="0"/>
    <n v="0"/>
    <n v="0"/>
    <n v="0"/>
    <n v="0"/>
    <n v="0"/>
    <n v="400082096498"/>
    <n v="0"/>
    <n v="0"/>
    <n v="0"/>
    <n v="0"/>
    <n v="0"/>
    <n v="0"/>
    <n v="0"/>
    <n v="0"/>
    <n v="200083877285"/>
    <n v="0"/>
    <n v="0"/>
    <n v="0"/>
    <n v="0"/>
    <n v="0"/>
    <n v="0"/>
    <n v="0"/>
    <n v="0"/>
  </r>
  <r>
    <n v="291"/>
    <d v="2024-12-01T00:00:00"/>
    <x v="274"/>
    <x v="275"/>
    <s v="APPROVED"/>
    <s v="Cersai Charge Created - BT"/>
    <d v="2024-08-03T00:00:00"/>
    <n v="5"/>
    <s v="5"/>
    <n v="2122910"/>
    <s v="5-50"/>
    <s v="F_7278858"/>
    <n v="2100197"/>
    <s v="5L"/>
    <n v="742"/>
    <s v="MORTGAGE"/>
    <n v="7"/>
    <s v="INDIVIDUAL"/>
    <n v="13.5"/>
    <s v="9.25"/>
    <n v="13.5"/>
    <n v="181"/>
    <s v="181"/>
    <s v="SHYAM PAL SINGH"/>
    <s v="SELFEMPLOYED"/>
    <s v="Yes"/>
    <s v="SERVICE INDUSTRY"/>
    <s v="FLOATING"/>
    <s v="N"/>
    <n v="854804252904"/>
    <s v="DELHI"/>
    <s v="METRO"/>
    <n v="174"/>
    <s v="13-175"/>
    <n v="181"/>
    <s v="INDIVIDUAL"/>
    <n v="2122910"/>
    <s v="Proxy-Fully Construc"/>
    <s v="SAM"/>
    <n v="58.373020199999999"/>
    <s v="65"/>
    <n v="0"/>
    <n v="27563"/>
    <d v="2024-06-04T00:00:00"/>
    <n v="180"/>
    <s v="2122_MICRO LAP_DEL_CONNAUGHT PLACE"/>
    <s v="Current"/>
    <n v="0"/>
    <n v="0"/>
    <n v="0"/>
    <n v="0"/>
    <n v="0"/>
    <n v="0"/>
    <n v="0"/>
    <n v="0"/>
    <n v="0"/>
    <s v="-"/>
    <s v="-"/>
    <n v="0"/>
    <n v="7"/>
    <s v="5"/>
    <d v="2024-05-24T00:00:00"/>
    <d v="2024-05-24T00:00:00"/>
    <n v="7.3666666666666698"/>
    <s v="5"/>
    <d v="2039-06-04T00:00:00"/>
    <s v="SELF-ASSESSMENT METHOD"/>
    <n v="757500"/>
    <m/>
    <d v="2024-05-11T00:00:00"/>
    <s v="SMFG INDIA/2024/05/5323"/>
    <s v="BLACK OLIVE VENTURES PVT. LTD."/>
    <s v="PLOT NO. 81, SITUATED AT VILLAGE JAITPUR VASHPUR, PARGANA DADRI, TEHSIL / DISTRICT GAUTAM BUDH NAGAR"/>
    <n v="99"/>
    <n v="31000"/>
    <n v="668"/>
    <n v="850"/>
    <n v="20"/>
    <n v="30"/>
    <n v="3636800"/>
    <n v="3636800"/>
    <n v="3273120"/>
    <n v="2909440"/>
    <m/>
    <x v="20"/>
    <m/>
    <x v="0"/>
    <s v="GHAZIABAD"/>
    <s v="UTTAR PRADESH"/>
    <n v="201310"/>
    <n v="0"/>
    <s v="ULAP - DEBT CONSOLIDATION FOR BUSINESS PURPOSE"/>
    <s v="RESIDENTIAL row HOUSE"/>
    <s v="RESIDENTIAL ROW HOUSE"/>
    <s v="HDFC ENACH"/>
    <s v="NACH"/>
    <s v="PSL"/>
    <s v="UDYAM-UP-28-0019811"/>
    <s v="PSL : Micro Enterprises"/>
    <s v="30094468096295"/>
    <n v="200315916540"/>
    <n v="0"/>
    <n v="0"/>
    <n v="0"/>
    <n v="0"/>
    <n v="0"/>
    <n v="0"/>
    <n v="0"/>
    <n v="0"/>
    <n v="400082457393"/>
    <n v="0"/>
    <n v="0"/>
    <n v="0"/>
    <n v="0"/>
    <n v="0"/>
    <n v="0"/>
    <n v="0"/>
    <n v="0"/>
    <n v="200084249277"/>
    <n v="0"/>
    <n v="0"/>
    <n v="0"/>
    <n v="0"/>
    <n v="0"/>
    <n v="0"/>
    <n v="0"/>
    <n v="0"/>
  </r>
  <r>
    <n v="292"/>
    <d v="2024-12-01T00:00:00"/>
    <x v="275"/>
    <x v="276"/>
    <s v="APPROVED"/>
    <s v="Cersai Charge Created - NON BT"/>
    <d v="2024-05-04T00:00:00"/>
    <n v="8.0333333333333297"/>
    <s v="5"/>
    <n v="1004944"/>
    <s v="5-50"/>
    <s v="F_7189519"/>
    <n v="977618"/>
    <s v="5L"/>
    <n v="746"/>
    <s v="MORTGAGE"/>
    <n v="8"/>
    <s v="INDIVIDUAL"/>
    <n v="14.5"/>
    <s v="9.25"/>
    <n v="14.5"/>
    <n v="121"/>
    <s v="181"/>
    <s v="NARENDRA BRAHAM"/>
    <s v="SELFEMPLOYED"/>
    <s v="Yes"/>
    <s v="TEXTILE READY MADE GARMENTS"/>
    <s v="FLOATING"/>
    <s v="N"/>
    <n v="805960960"/>
    <s v="DELHI"/>
    <s v="METRO"/>
    <n v="113"/>
    <s v="13-175"/>
    <n v="121"/>
    <s v="INDIVIDUAL"/>
    <n v="1004944"/>
    <s v="Proxy-Fully Construc"/>
    <s v="SAM"/>
    <n v="33.831941800000003"/>
    <s v="65"/>
    <n v="0"/>
    <n v="15907"/>
    <d v="2024-05-04T00:00:00"/>
    <n v="120"/>
    <s v="2122_MICRO LAP_DEL_CONNAUGHT PLACE"/>
    <s v="Current"/>
    <n v="0"/>
    <n v="0"/>
    <n v="0"/>
    <n v="0"/>
    <n v="0"/>
    <n v="0"/>
    <n v="0"/>
    <n v="0"/>
    <n v="0"/>
    <s v="-"/>
    <s v="-"/>
    <n v="0"/>
    <n v="8"/>
    <s v="5"/>
    <d v="2024-04-30T00:00:00"/>
    <d v="2024-04-30T00:00:00"/>
    <n v="8.1666666666666696"/>
    <s v="5"/>
    <d v="2034-05-04T00:00:00"/>
    <s v="SELF-ASSESSMENT METHOD"/>
    <n v="626000.04"/>
    <m/>
    <d v="2024-04-19T00:00:00"/>
    <s v="SMFG INDIA/ 2024/04/2748"/>
    <s v="BLACK OLIVE VENTURES PVT. LTD."/>
    <s v="KHASRA NO. 516, VILLAGE BEEL AKBARPUR PARGANA &amp; TEHSIL DADRI, DISTRICT GAUTAM BUDH NAGAR"/>
    <n v="140"/>
    <n v="16000"/>
    <n v="913"/>
    <n v="800"/>
    <n v="16"/>
    <n v="44"/>
    <n v="2970400"/>
    <n v="2970400"/>
    <n v="2673360"/>
    <n v="2376320"/>
    <m/>
    <x v="20"/>
    <m/>
    <x v="0"/>
    <s v="DADRI"/>
    <s v="UTTAR PRADESH"/>
    <n v="203207"/>
    <n v="0"/>
    <s v="ULAP - GENERAL BUSINESS PURPOSE"/>
    <s v="RESIDENTIAL row HOUSE"/>
    <s v="RESIDENTIAL ROW HOUSE"/>
    <s v="HDFC ENACH"/>
    <s v="NACH"/>
    <s v="PSL"/>
    <s v="UDYAM-UP-28-0108623"/>
    <s v="PSL : Micro Enterprise"/>
    <s v="40070164847510"/>
    <n v="200305804000"/>
    <n v="0"/>
    <n v="0"/>
    <n v="0"/>
    <n v="0"/>
    <n v="0"/>
    <n v="0"/>
    <n v="0"/>
    <n v="0"/>
    <n v="400079758838"/>
    <n v="0"/>
    <n v="0"/>
    <n v="0"/>
    <n v="0"/>
    <n v="0"/>
    <n v="0"/>
    <n v="0"/>
    <n v="0"/>
    <n v="200081472041"/>
    <n v="0"/>
    <n v="0"/>
    <n v="0"/>
    <n v="0"/>
    <n v="0"/>
    <n v="0"/>
    <n v="0"/>
    <n v="0"/>
  </r>
  <r>
    <n v="293"/>
    <d v="2024-12-01T00:00:00"/>
    <x v="276"/>
    <x v="277"/>
    <s v="APPROVED"/>
    <s v="Cersai Charge Created - BT"/>
    <d v="2024-07-18T00:00:00"/>
    <n v="5.5333333333333297"/>
    <s v="5"/>
    <n v="1022825"/>
    <s v="5-50"/>
    <s v="F_7192186"/>
    <n v="994194"/>
    <s v="5L"/>
    <n v="738"/>
    <s v="MORTGAGE"/>
    <n v="8"/>
    <s v="INDIVIDUAL"/>
    <n v="14"/>
    <s v="9.25"/>
    <n v="14"/>
    <n v="121"/>
    <s v="181"/>
    <s v="RASEED KHAN"/>
    <s v="SELFEMPLOYED"/>
    <s v="Yes"/>
    <s v="ELECTRICAL EQUIPMENT AND COMPONENTS"/>
    <s v="FLOATING"/>
    <s v="N"/>
    <n v="854804174026"/>
    <s v="DELHI"/>
    <s v="METRO"/>
    <n v="113"/>
    <s v="13-175"/>
    <n v="121"/>
    <s v="INDIVIDUAL"/>
    <n v="1022825"/>
    <s v="Proxy-Fully Construc"/>
    <s v="SAM"/>
    <n v="61.828265700000003"/>
    <s v="65"/>
    <n v="0"/>
    <n v="15882"/>
    <d v="2024-05-04T00:00:00"/>
    <n v="120"/>
    <s v="2122_MICRO LAP_DEL_CONNAUGHT PLACE"/>
    <s v="Current"/>
    <n v="0"/>
    <n v="0"/>
    <n v="0"/>
    <n v="0"/>
    <n v="0"/>
    <n v="0"/>
    <n v="0"/>
    <n v="0"/>
    <n v="0"/>
    <s v="-"/>
    <s v="-"/>
    <n v="0"/>
    <n v="8"/>
    <s v="5"/>
    <d v="2024-04-29T00:00:00"/>
    <d v="2024-04-29T00:00:00"/>
    <n v="8.1999999999999993"/>
    <s v="5"/>
    <d v="2034-05-04T00:00:00"/>
    <s v="SELF-ASSESSMENT METHOD"/>
    <n v="952500"/>
    <m/>
    <d v="2024-04-09T00:00:00"/>
    <n v="7124891"/>
    <s v="Formulaic Engineers PVt. Ltd."/>
    <s v="KHASRA NO. 667, VILLAGE SADULLAPUR, PARGANA &amp; TEHSIL DADRI, DISTRICT GAUTAM BUDH NAGAR"/>
    <n v="50"/>
    <n v="12000"/>
    <n v="811"/>
    <n v="1300"/>
    <n v="4"/>
    <n v="56"/>
    <n v="1654300"/>
    <n v="1654300"/>
    <n v="1488870"/>
    <n v="1323440"/>
    <m/>
    <x v="20"/>
    <m/>
    <x v="0"/>
    <s v="DADRI"/>
    <s v="UTTAR PRADESH"/>
    <n v="203207"/>
    <n v="0"/>
    <s v="ULAP - DEBT CONSOLIDATION FOR BUSINESS PURPOSE"/>
    <s v="RESIDENTIAL row HOUSE"/>
    <s v="RESIDENTIAL ROW HOUSE"/>
    <s v="HDFC ENACH"/>
    <s v="NACH"/>
    <s v="PSL"/>
    <s v="UDYAM-UP-28-0069940"/>
    <s v="PSL : Micro Enterprise"/>
    <s v="30021933559125"/>
    <n v="200314021670"/>
    <n v="0"/>
    <n v="0"/>
    <n v="0"/>
    <n v="0"/>
    <n v="0"/>
    <n v="0"/>
    <n v="0"/>
    <n v="0"/>
    <n v="400082013117"/>
    <n v="0"/>
    <n v="0"/>
    <n v="0"/>
    <n v="0"/>
    <n v="0"/>
    <n v="0"/>
    <n v="0"/>
    <n v="0"/>
    <n v="200083791085"/>
    <n v="0"/>
    <n v="0"/>
    <n v="0"/>
    <n v="0"/>
    <n v="0"/>
    <n v="0"/>
    <n v="0"/>
    <n v="0"/>
  </r>
  <r>
    <n v="294"/>
    <d v="2024-12-01T00:00:00"/>
    <x v="277"/>
    <x v="278"/>
    <s v="APPROVED"/>
    <s v="Cersai Charge Created - BT"/>
    <d v="2024-07-18T00:00:00"/>
    <n v="5.5333333333333297"/>
    <s v="5"/>
    <n v="8170613"/>
    <s v="5-50"/>
    <s v="F_7321751"/>
    <n v="7994541"/>
    <s v="5L"/>
    <n v="0"/>
    <s v="MORTGAGE"/>
    <n v="6"/>
    <s v="CORPORATE"/>
    <n v="12.5"/>
    <s v="9.25"/>
    <n v="12.5"/>
    <n v="120"/>
    <s v="181"/>
    <s v="PHANSIDEWA LITTLE FLOWER SCHOOL"/>
    <s v="SELFEMPLOYED"/>
    <s v="Yes"/>
    <s v="EDUCATION"/>
    <s v="FLOATING"/>
    <s v="N"/>
    <n v="11107193"/>
    <s v="WEST BENGAL"/>
    <s v="TIER 4"/>
    <n v="115"/>
    <s v="13-175"/>
    <n v="121"/>
    <s v="PROPRIETORSHIP"/>
    <n v="8170613"/>
    <s v="Proxy-Fully Construc"/>
    <s v="LLTV"/>
    <n v="40.5946395"/>
    <s v="65"/>
    <n v="0"/>
    <n v="119599"/>
    <d v="2024-07-04T00:00:00"/>
    <n v="120"/>
    <s v="1895_RETAIL MORTGAGE_ SILIGURI BRANCH"/>
    <s v="Current"/>
    <n v="0"/>
    <n v="0"/>
    <n v="0"/>
    <n v="0"/>
    <n v="0"/>
    <n v="0"/>
    <n v="0"/>
    <n v="0"/>
    <n v="0"/>
    <s v="-"/>
    <s v="-"/>
    <n v="0"/>
    <n v="6"/>
    <s v="5"/>
    <d v="2024-06-29T00:00:00"/>
    <d v="2024-06-29T00:00:00"/>
    <n v="6.1666666666666696"/>
    <s v="5"/>
    <d v="2034-07-04T00:00:00"/>
    <s v="LOW LTV PROGRAM (LLTV)"/>
    <n v="0"/>
    <n v="2"/>
    <d v="2024-05-23T00:00:00"/>
    <s v="SMFG INDIA CREDIT COMPANY LIMITED/KOLKATA RASH BEHARI AVENUE/ MAY/24/19/SAYAN ROY/54272345"/>
    <s v="Adroit Technical Service Pvt. Ltd."/>
    <s v="MOUZA BANDARGACHH, J L NO. 94, R D=S KHAITAN NO. 487, L R KHAITAN NO. 1305, R S PLOT NO. 333, L R PLOT NO. 619, P S PHASIDEWA, A D S R O SILIGURI LII, DISTRICT DARJEELING"/>
    <n v="12784"/>
    <n v="855"/>
    <n v="5410"/>
    <n v="1700"/>
    <n v="4"/>
    <n v="76"/>
    <n v="20127320"/>
    <n v="20127320"/>
    <n v="18114588"/>
    <n v="16101856"/>
    <n v="5414706"/>
    <x v="8"/>
    <m/>
    <x v="0"/>
    <s v="SILIGURI"/>
    <s v="WEST BENGAL"/>
    <n v="734434"/>
    <n v="0"/>
    <s v="ULAP - BALANCE TRANSFER FOR BUSINESS PURPOSE"/>
    <s v="SELF-OCCUPIED COMMERCIAL PROPERTY- OUTSIDE CITY LIMIT"/>
    <s v="COMMERCIAL SHOP"/>
    <s v="ACH HSBC"/>
    <s v="NACH"/>
    <s v="PSL"/>
    <s v="UDYAM-WB-06-0032407"/>
    <s v="PSL : Micro Enterprises"/>
    <s v="70066369981266"/>
    <n v="200313922018"/>
    <n v="0"/>
    <n v="0"/>
    <n v="0"/>
    <n v="0"/>
    <n v="0"/>
    <n v="0"/>
    <n v="0"/>
    <n v="0"/>
    <n v="400081994917"/>
    <n v="0"/>
    <n v="0"/>
    <n v="0"/>
    <n v="0"/>
    <n v="0"/>
    <n v="0"/>
    <n v="0"/>
    <n v="0"/>
    <n v="200083772074"/>
    <n v="0"/>
    <n v="0"/>
    <n v="0"/>
    <n v="0"/>
    <n v="0"/>
    <n v="0"/>
    <n v="0"/>
    <n v="0"/>
  </r>
  <r>
    <n v="295"/>
    <d v="2024-12-01T00:00:00"/>
    <x v="278"/>
    <x v="279"/>
    <s v="APPROVED"/>
    <s v="Cersai Charge Created - BT"/>
    <d v="2024-07-27T00:00:00"/>
    <n v="5.2333333333333298"/>
    <s v="5"/>
    <n v="3580311"/>
    <s v="5-50"/>
    <s v="F_7167424"/>
    <n v="3535380"/>
    <s v="5L"/>
    <n v="735"/>
    <s v="MORTGAGE"/>
    <n v="8"/>
    <s v="INDIVIDUAL"/>
    <n v="13.5"/>
    <s v="9.25"/>
    <n v="13.5"/>
    <n v="181"/>
    <s v="181"/>
    <s v="SHASHI BHUSHAN"/>
    <s v="SELFEMPLOYED"/>
    <s v="Yes"/>
    <s v="AUTOMOTIVE"/>
    <s v="FLOATING"/>
    <s v="N"/>
    <n v="854804108522"/>
    <s v="DELHI"/>
    <s v="METRO"/>
    <n v="173"/>
    <s v="13-175"/>
    <n v="181"/>
    <s v="INDIVIDUAL"/>
    <n v="3580311"/>
    <s v="Proxy-Fully Construc"/>
    <s v="SAM"/>
    <n v="55.009771800000003"/>
    <s v="65"/>
    <n v="0"/>
    <n v="46484"/>
    <d v="2024-05-04T00:00:00"/>
    <n v="180"/>
    <s v="2122_MICRO LAP_DEL_CONNAUGHT PLACE"/>
    <s v="Current"/>
    <n v="0"/>
    <n v="0"/>
    <n v="0"/>
    <n v="0"/>
    <n v="0"/>
    <n v="0"/>
    <n v="0"/>
    <n v="0"/>
    <n v="0"/>
    <s v="-"/>
    <s v="-"/>
    <n v="0"/>
    <n v="8"/>
    <s v="5"/>
    <d v="2024-04-26T00:00:00"/>
    <d v="2024-04-26T00:00:00"/>
    <n v="8.3000000000000007"/>
    <s v="5"/>
    <d v="2039-05-04T00:00:00"/>
    <s v="SELF-ASSESSMENT METHOD"/>
    <n v="1506600"/>
    <m/>
    <d v="2024-03-28T00:00:00"/>
    <s v="USP/SMFG/412-03/2024"/>
    <s v="USP Valuation"/>
    <s v="OLD HOUSE NO 118, WARD NO 2, NEW HOUSE NO 423, SITUATED AT WORD NO 1, OPPCRR PLAZA, RAWAJI MARKET, RAVI GAUTAM WALI GALI, MOHLLA GAUTAMPURI, KASWA DADRI PARGANA &amp; TEHSIL DADRI DISTT-GAUTAM BUDH NAGAR"/>
    <n v="192"/>
    <n v="18000"/>
    <n v="2442"/>
    <n v="1250"/>
    <n v="30"/>
    <n v="30"/>
    <n v="6508500"/>
    <n v="6508500"/>
    <n v="5857650"/>
    <n v="5206800"/>
    <m/>
    <x v="20"/>
    <m/>
    <x v="0"/>
    <s v="DADRI"/>
    <s v="UTTAR PRADESH"/>
    <n v="203207"/>
    <n v="0"/>
    <s v="ULAP - GENERAL BUSINESS PURPOSE"/>
    <s v="RENTED RESIDENTIAL PROPERTY- WITHIN CITY LIMIT"/>
    <s v="RENTED RESIDENTIAL PROPERTY- WITHIN CITY LIMIT"/>
    <s v="HDFC ENACH"/>
    <s v="NACH"/>
    <s v="PSL"/>
    <s v="UDYAM-UP-28-0047145"/>
    <s v="PSL : Micro Enterprise"/>
    <s v="20074609609235"/>
    <n v="200315031597"/>
    <n v="0"/>
    <n v="0"/>
    <n v="0"/>
    <n v="0"/>
    <n v="0"/>
    <n v="0"/>
    <n v="0"/>
    <n v="0"/>
    <n v="400082253004"/>
    <n v="0"/>
    <n v="0"/>
    <n v="0"/>
    <n v="0"/>
    <n v="0"/>
    <n v="0"/>
    <n v="0"/>
    <n v="0"/>
    <n v="200084038688"/>
    <n v="0"/>
    <n v="0"/>
    <n v="0"/>
    <n v="0"/>
    <n v="0"/>
    <n v="0"/>
    <n v="0"/>
    <n v="0"/>
  </r>
  <r>
    <n v="296"/>
    <d v="2024-12-01T00:00:00"/>
    <x v="279"/>
    <x v="280"/>
    <s v="APPROVED"/>
    <s v="Cersai Charge Created - BT"/>
    <d v="2024-06-13T00:00:00"/>
    <n v="6.7"/>
    <s v="5"/>
    <n v="3558428"/>
    <s v="5-50"/>
    <s v="F_7066530"/>
    <n v="3438946"/>
    <s v="5L"/>
    <n v="781"/>
    <s v="MORTGAGE"/>
    <n v="9"/>
    <s v="INDIVIDUAL"/>
    <n v="13.25"/>
    <s v="9.25"/>
    <n v="13.25"/>
    <n v="121"/>
    <s v="181"/>
    <s v="MANOJ KUMAR"/>
    <s v="SELFEMPLOYED"/>
    <s v="Yes"/>
    <s v="SERVICE INDUSTRY"/>
    <s v="FLOATING"/>
    <s v="N"/>
    <n v="854803928220"/>
    <s v="DELHI"/>
    <s v="METRO"/>
    <n v="112"/>
    <s v="13-175"/>
    <n v="121"/>
    <s v="INDIVIDUAL"/>
    <n v="3558428"/>
    <s v="Proxy-Fully Construc"/>
    <s v="SAM"/>
    <n v="41.821545299999997"/>
    <s v="65"/>
    <n v="0"/>
    <n v="53658"/>
    <d v="2024-04-04T00:00:00"/>
    <n v="120"/>
    <s v="2122_MICRO LAP_DEL_CONNAUGHT PLACE"/>
    <s v="Current"/>
    <n v="0"/>
    <n v="0"/>
    <n v="0"/>
    <n v="0"/>
    <n v="0"/>
    <n v="0"/>
    <n v="0"/>
    <n v="0"/>
    <n v="0"/>
    <s v="-"/>
    <s v="-"/>
    <n v="0"/>
    <n v="9"/>
    <s v="5"/>
    <d v="2024-03-31T00:00:00"/>
    <d v="2024-03-31T00:00:00"/>
    <n v="9.1666666666666696"/>
    <s v="5"/>
    <d v="2034-04-04T00:00:00"/>
    <s v="SELF-ASSESSMENT METHOD"/>
    <n v="1800000"/>
    <m/>
    <d v="2024-03-26T00:00:00"/>
    <s v="NMA/SMFG/MAR-046/2024"/>
    <s v="MEHTA &amp; ASSOCIATES"/>
    <s v="PROPERTY NO. C - 12, MUST. NO. 33, KILLA NO. 22M WAKA MAUJA GAUNCHI (SANJAY COLONY), FARIDABAD"/>
    <n v="200"/>
    <n v="36000"/>
    <n v="1454"/>
    <n v="900"/>
    <n v="16"/>
    <n v="44"/>
    <n v="8508600"/>
    <n v="8508600"/>
    <n v="7657740"/>
    <n v="6806880"/>
    <m/>
    <x v="20"/>
    <m/>
    <x v="0"/>
    <s v="FARIDABAD"/>
    <s v="HARYANA"/>
    <n v="121005"/>
    <n v="0"/>
    <s v="BUSINESS USE"/>
    <s v="RESIDENTIAL row HOUSE"/>
    <s v="RESIDENTIAL ROW HOUSE"/>
    <s v="HDFC ENACH"/>
    <s v="NACH"/>
    <s v="PSL"/>
    <s v="UDYAM-HR-03-0084752"/>
    <s v="PSL : Micro Enterprise"/>
    <s v="30097496245890"/>
    <n v="200310173542"/>
    <n v="0"/>
    <n v="0"/>
    <n v="0"/>
    <n v="0"/>
    <n v="0"/>
    <n v="0"/>
    <n v="0"/>
    <n v="0"/>
    <n v="400081021957"/>
    <n v="0"/>
    <n v="0"/>
    <n v="0"/>
    <n v="0"/>
    <n v="0"/>
    <n v="0"/>
    <n v="0"/>
    <n v="0"/>
    <n v="200082771208"/>
    <n v="0"/>
    <n v="0"/>
    <n v="0"/>
    <n v="0"/>
    <n v="0"/>
    <n v="0"/>
    <n v="0"/>
    <n v="0"/>
  </r>
  <r>
    <n v="297"/>
    <d v="2024-12-01T00:00:00"/>
    <x v="280"/>
    <x v="281"/>
    <s v="APPROVED"/>
    <s v="Cersai Charge Created - NON BT"/>
    <d v="2024-04-06T00:00:00"/>
    <n v="8.9666666666666703"/>
    <s v="5"/>
    <n v="1388265"/>
    <s v="5-50"/>
    <s v="F_7066501"/>
    <n v="1367280"/>
    <s v="5L"/>
    <n v="760"/>
    <s v="MORTGAGE"/>
    <n v="9"/>
    <s v="INDIVIDUAL"/>
    <n v="13"/>
    <s v="9.25"/>
    <n v="13"/>
    <n v="181"/>
    <s v="181"/>
    <s v="OM NARAYAN SARASWAT"/>
    <s v="SELFEMPLOYED"/>
    <s v="Yes"/>
    <s v="TEXTILES"/>
    <s v="FLOATING"/>
    <s v="N"/>
    <n v="805689426"/>
    <s v="DELHI"/>
    <s v="METRO"/>
    <n v="172"/>
    <s v="13-175"/>
    <n v="181"/>
    <s v="INDIVIDUAL"/>
    <n v="1388265"/>
    <s v="Proxy-Fully Construc"/>
    <s v="SAM"/>
    <n v="55.175271299999999"/>
    <s v="65"/>
    <n v="0"/>
    <n v="17565"/>
    <d v="2024-04-04T00:00:00"/>
    <n v="180"/>
    <s v="2122_MICRO LAP_DEL_CONNAUGHT PLACE"/>
    <s v="Current"/>
    <n v="0"/>
    <n v="0"/>
    <n v="0"/>
    <n v="0"/>
    <n v="0"/>
    <n v="0"/>
    <n v="0"/>
    <n v="0"/>
    <n v="0"/>
    <s v="-"/>
    <s v="-"/>
    <n v="0"/>
    <n v="9"/>
    <s v="5"/>
    <d v="2024-03-31T00:00:00"/>
    <d v="2024-03-31T00:00:00"/>
    <n v="9.1666666666666696"/>
    <s v="5"/>
    <d v="2039-04-04T00:00:00"/>
    <s v="SELF-ASSESSMENT METHOD"/>
    <n v="660000"/>
    <m/>
    <d v="2024-03-26T00:00:00"/>
    <s v="SMFG INDIA CREDIT CO. LTD./CP/MAR/2024/004/SHIVAM"/>
    <s v="Adroit Technical Service Pvt. Ltd."/>
    <s v="KHASRA NO. 306, VILLAGE - CHHAPRAULA, DADRI, GAUR=TAM BUDDHA NAGAR"/>
    <n v="56.67"/>
    <n v="30000"/>
    <n v="816"/>
    <n v="1000"/>
    <n v="12"/>
    <n v="48"/>
    <n v="2516100"/>
    <n v="2516100"/>
    <n v="2264490"/>
    <n v="2012880"/>
    <m/>
    <x v="20"/>
    <m/>
    <x v="0"/>
    <s v="GHAZIABAD"/>
    <s v="UTTAR PRADESH"/>
    <n v="201009"/>
    <n v="0"/>
    <s v="BUSINESS USE"/>
    <s v="RESIDENTIAL row HOUSE"/>
    <s v="RESIDENTIAL ROW HOUSE"/>
    <s v="HDFC ENACH"/>
    <s v="NACH"/>
    <s v="PSL"/>
    <s v="UDYAM-UP-28-0051127"/>
    <s v="PSL : Micro Enterprise"/>
    <s v="10039933789441"/>
    <n v="200303355723"/>
    <n v="0"/>
    <n v="0"/>
    <n v="0"/>
    <n v="0"/>
    <n v="0"/>
    <n v="0"/>
    <n v="0"/>
    <n v="0"/>
    <n v="400079162153"/>
    <n v="0"/>
    <n v="0"/>
    <n v="0"/>
    <n v="0"/>
    <n v="0"/>
    <n v="0"/>
    <n v="0"/>
    <n v="0"/>
    <n v="200080851492"/>
    <n v="0"/>
    <n v="0"/>
    <n v="0"/>
    <n v="0"/>
    <n v="0"/>
    <n v="0"/>
    <n v="0"/>
    <n v="0"/>
  </r>
  <r>
    <n v="298"/>
    <d v="2024-12-01T00:00:00"/>
    <x v="281"/>
    <x v="282"/>
    <s v="APPROVED"/>
    <s v="Cersai Charge Created - BT"/>
    <d v="2024-07-05T00:00:00"/>
    <n v="5.9666666666666703"/>
    <s v="5"/>
    <n v="1675252"/>
    <s v="5-50"/>
    <s v="F_7068519"/>
    <n v="1618196"/>
    <s v="5L"/>
    <n v="734"/>
    <s v="MORTGAGE"/>
    <n v="9"/>
    <s v="INDIVIDUAL"/>
    <n v="13"/>
    <s v="9.25"/>
    <n v="13"/>
    <n v="121"/>
    <s v="181"/>
    <s v="SURENDRA SHARMA"/>
    <s v="SELFEMPLOYED"/>
    <s v="Yes"/>
    <s v="SERVICE INDUSTRY"/>
    <s v="FLOATING"/>
    <s v="N"/>
    <n v="854803943392"/>
    <s v="DELHI"/>
    <s v="METRO"/>
    <n v="112"/>
    <s v="13-175"/>
    <n v="121"/>
    <s v="INDIVIDUAL"/>
    <n v="1675252"/>
    <s v="Proxy-Fully Construc"/>
    <s v="SAM"/>
    <n v="49.192541499999997"/>
    <s v="65"/>
    <n v="0"/>
    <n v="25014"/>
    <d v="2024-04-04T00:00:00"/>
    <n v="120"/>
    <s v="2122_MICRO LAP_DEL_CONNAUGHT PLACE"/>
    <s v="Current"/>
    <n v="0"/>
    <n v="0"/>
    <n v="0"/>
    <n v="0"/>
    <n v="0"/>
    <n v="0"/>
    <n v="0"/>
    <n v="0"/>
    <n v="0"/>
    <s v="-"/>
    <s v="-"/>
    <n v="0"/>
    <n v="9"/>
    <s v="5"/>
    <d v="2024-03-29T00:00:00"/>
    <d v="2024-03-29T00:00:00"/>
    <n v="9.2333333333333307"/>
    <s v="5"/>
    <d v="2034-04-04T00:00:00"/>
    <s v="SELF-ASSESSMENT METHOD"/>
    <n v="1020000"/>
    <m/>
    <d v="2024-03-15T00:00:00"/>
    <n v="6986008"/>
    <s v="Formulaic Engineers PVt. Ltd."/>
    <s v="KHET NO. 32, KHATA NO. 000094, VILLAGE JAMALPUR, PARGANA SIKANDRABAD, TEHSIL &amp; DISTRICT GAUTAM BUDH NAGAR"/>
    <n v="124"/>
    <n v="15000"/>
    <n v="700"/>
    <n v="550"/>
    <n v="4"/>
    <n v="56"/>
    <n v="2245000"/>
    <n v="3405500"/>
    <n v="2020500"/>
    <n v="1796000"/>
    <m/>
    <x v="20"/>
    <m/>
    <x v="0"/>
    <s v="BULANDSHAHR"/>
    <s v="UTTAR PRADESH"/>
    <n v="203202"/>
    <n v="0"/>
    <s v="BUSINESS USE"/>
    <s v="RESIDENTIAL row HOUSE"/>
    <s v="RESIDENTIAL ROW HOUSE"/>
    <s v="HDFC ENACH"/>
    <s v="NACH"/>
    <s v="PSL"/>
    <s v="UDYAM-up-28-0080668"/>
    <s v="PSL : Micro Enterprise"/>
    <s v="30079209485424"/>
    <n v="200312679519"/>
    <n v="200312679647"/>
    <n v="0"/>
    <n v="0"/>
    <n v="0"/>
    <n v="0"/>
    <n v="0"/>
    <n v="0"/>
    <n v="0"/>
    <n v="400081604669"/>
    <n v="400081604725"/>
    <n v="0"/>
    <n v="0"/>
    <n v="0"/>
    <n v="0"/>
    <n v="0"/>
    <n v="0"/>
    <n v="0"/>
    <n v="200083373378"/>
    <n v="200083373435"/>
    <n v="0"/>
    <n v="0"/>
    <n v="0"/>
    <n v="0"/>
    <n v="0"/>
    <n v="0"/>
    <n v="0"/>
  </r>
  <r>
    <n v="299"/>
    <d v="2024-12-01T00:00:00"/>
    <x v="282"/>
    <x v="283"/>
    <s v="APPROVED"/>
    <s v="Cersai Charge Created - NON BT"/>
    <d v="2024-03-06T00:00:00"/>
    <n v="10"/>
    <s v="5"/>
    <n v="854389"/>
    <s v="5-50"/>
    <s v="F_6971384"/>
    <n v="841701"/>
    <s v="5L"/>
    <n v="694"/>
    <s v="MORTGAGE"/>
    <n v="10"/>
    <s v="INDIVIDUAL"/>
    <n v="14.5"/>
    <s v="9.25"/>
    <n v="14.5"/>
    <n v="181"/>
    <s v="181"/>
    <s v="TEJVEER SINGH"/>
    <s v="SELFEMPLOYED"/>
    <s v="Yes"/>
    <s v="TEXTILE READY MADE GARMENTS"/>
    <s v="FLOATING"/>
    <s v="N"/>
    <n v="854803734421"/>
    <s v="DELHI"/>
    <s v="METRO"/>
    <n v="171"/>
    <s v="13-175"/>
    <n v="181"/>
    <s v="INDIVIDUAL"/>
    <n v="854389"/>
    <s v="Proxy-Fully Construc"/>
    <s v="SAM"/>
    <n v="50.2345367"/>
    <s v="65"/>
    <n v="0"/>
    <n v="11667"/>
    <d v="2024-03-04T00:00:00"/>
    <n v="180"/>
    <s v="2122_MICRO LAP_DEL_CONNAUGHT PLACE"/>
    <s v="Current"/>
    <n v="0"/>
    <n v="0"/>
    <n v="0"/>
    <n v="0"/>
    <n v="0"/>
    <n v="0"/>
    <n v="0"/>
    <n v="0"/>
    <n v="0"/>
    <s v="-"/>
    <s v="-"/>
    <n v="0"/>
    <n v="10"/>
    <s v="5"/>
    <d v="2024-02-29T00:00:00"/>
    <d v="2024-02-29T00:00:00"/>
    <n v="10.199999999999999"/>
    <s v="5"/>
    <d v="2039-03-04T00:00:00"/>
    <s v="SELF-ASSESSMENT METHOD"/>
    <n v="540000"/>
    <m/>
    <d v="2024-02-16T00:00:00"/>
    <s v="SMFG INDIA/2024/02/3503"/>
    <s v="BLACK OLIVE VENTURES PVT. LTD."/>
    <s v="GATA / PLOT NO. 225, VILLAGE - KHANGODA, PARGANA DASNA, TEHSIL - DADRI, DISTRICT - GAUTAM BUDH NAGAR"/>
    <n v="160"/>
    <n v="5800"/>
    <n v="736"/>
    <n v="1050"/>
    <n v="16"/>
    <n v="44"/>
    <n v="1700800"/>
    <n v="1700800"/>
    <n v="1530720"/>
    <n v="1360640"/>
    <m/>
    <x v="20"/>
    <m/>
    <x v="0"/>
    <s v="GHAZIABAD"/>
    <s v="UTTAR PRADESH"/>
    <n v="201008"/>
    <n v="0"/>
    <s v="BUSINESS USE"/>
    <s v="RESIDENTIAL row HOUSE"/>
    <s v="RESIDENTIAL ROW HOUSE"/>
    <s v="HDFC ENACH"/>
    <s v="NACH"/>
    <s v="PSL"/>
    <s v="UDYAM-up-76-0020089"/>
    <s v="PSL : Micro Enterprise"/>
    <s v="20018616406270"/>
    <n v="200299511631"/>
    <n v="0"/>
    <n v="0"/>
    <n v="0"/>
    <n v="0"/>
    <n v="0"/>
    <n v="0"/>
    <n v="0"/>
    <n v="0"/>
    <n v="400078257413"/>
    <n v="0"/>
    <n v="0"/>
    <n v="0"/>
    <n v="0"/>
    <n v="0"/>
    <n v="0"/>
    <n v="0"/>
    <n v="0"/>
    <n v="200079908898"/>
    <n v="0"/>
    <n v="0"/>
    <n v="0"/>
    <n v="0"/>
    <n v="0"/>
    <n v="0"/>
    <n v="0"/>
    <n v="0"/>
  </r>
  <r>
    <n v="300"/>
    <d v="2024-12-01T00:00:00"/>
    <x v="283"/>
    <x v="284"/>
    <s v="APPROVED"/>
    <s v="Cersai Charge Created - NON BT"/>
    <d v="2024-03-06T00:00:00"/>
    <n v="10"/>
    <s v="5"/>
    <n v="1700000"/>
    <s v="5-50"/>
    <s v="F_6969107"/>
    <n v="1672250"/>
    <s v="5L"/>
    <n v="-1"/>
    <s v="MORTGAGE"/>
    <n v="10"/>
    <s v="INDIVIDUAL"/>
    <n v="13.5"/>
    <s v="9.25"/>
    <n v="13.5"/>
    <n v="181"/>
    <s v="181"/>
    <s v="EESHVAR SINGH"/>
    <s v="SELFEMPLOYED"/>
    <s v="Yes"/>
    <s v="FMCG"/>
    <s v="FLOATING"/>
    <s v="N"/>
    <n v="854803728378"/>
    <s v="DELHI"/>
    <s v="METRO"/>
    <n v="171"/>
    <s v="13-175"/>
    <n v="181"/>
    <s v="INDIVIDUAL"/>
    <n v="1700000"/>
    <s v="Proxy-Fully Construc"/>
    <s v="SAM"/>
    <n v="37.576534600000002"/>
    <s v="65"/>
    <n v="0"/>
    <n v="22072"/>
    <d v="2024-03-04T00:00:00"/>
    <n v="180"/>
    <s v="2122_MICRO LAP_DEL_CONNAUGHT PLACE"/>
    <s v="Current"/>
    <n v="0"/>
    <n v="0"/>
    <n v="0"/>
    <n v="0"/>
    <n v="0"/>
    <n v="0"/>
    <n v="0"/>
    <n v="0"/>
    <n v="0"/>
    <s v="-"/>
    <s v="-"/>
    <n v="0"/>
    <n v="10"/>
    <s v="5"/>
    <d v="2024-02-29T00:00:00"/>
    <d v="2024-02-29T00:00:00"/>
    <n v="10.199999999999999"/>
    <s v="5"/>
    <d v="2039-03-04T00:00:00"/>
    <s v="SELF-ASSESSMENT METHOD"/>
    <n v="464496"/>
    <m/>
    <d v="2024-02-13T00:00:00"/>
    <s v="NA"/>
    <s v="Formulaic Engineers PVt. Ltd."/>
    <s v="WEST PART OF PLOT NO. 16 &amp; 17, A RESIDENTIAL PROPERTY SITUATED AT MOHALAL SUBHASH NAGAR, WARD NO. 05, PARGANA &amp; TEHSIL HAPUR, DIST. GHAZIABAD"/>
    <n v="1707"/>
    <n v="1300"/>
    <n v="2305"/>
    <n v="1000"/>
    <n v="6"/>
    <n v="54"/>
    <n v="4524100"/>
    <n v="4524100"/>
    <n v="4071690"/>
    <n v="3619280"/>
    <s v="5500 / SQ. M."/>
    <x v="0"/>
    <n v="0.37576534559359875"/>
    <x v="0"/>
    <s v="HAPUR"/>
    <s v="UTTAR PRADESH"/>
    <n v="245101"/>
    <n v="0"/>
    <s v="BUSINESS USE"/>
    <s v="RESIDENTIAL row HOUSE"/>
    <s v="RESIDENTIAL ROW HOUSE"/>
    <s v="ACH HSBC"/>
    <s v="NACH"/>
    <s v="PSL"/>
    <s v="UDYAM-UP-76-0021935"/>
    <s v="PSL : Micro Enterprise"/>
    <s v="50079776772146"/>
    <n v="200299509059"/>
    <n v="200299509093"/>
    <n v="0"/>
    <n v="0"/>
    <n v="0"/>
    <n v="0"/>
    <n v="0"/>
    <n v="0"/>
    <n v="0"/>
    <n v="400078255697"/>
    <n v="400078255703"/>
    <n v="0"/>
    <n v="0"/>
    <n v="0"/>
    <n v="0"/>
    <n v="0"/>
    <n v="0"/>
    <n v="0"/>
    <n v="200079907135"/>
    <n v="200079907142"/>
    <n v="0"/>
    <n v="0"/>
    <n v="0"/>
    <n v="0"/>
    <n v="0"/>
    <n v="0"/>
    <n v="0"/>
  </r>
  <r>
    <n v="301"/>
    <d v="2024-12-01T00:00:00"/>
    <x v="284"/>
    <x v="285"/>
    <s v="APPROVED"/>
    <s v="Cersai Charge Created - BT"/>
    <d v="2024-07-18T00:00:00"/>
    <n v="5.5333333333333297"/>
    <s v="5"/>
    <n v="2515275"/>
    <s v="5-50"/>
    <s v="F_6959681"/>
    <n v="2468103"/>
    <s v="5L"/>
    <n v="781"/>
    <s v="MORTGAGE"/>
    <n v="10"/>
    <s v="INDIVIDUAL"/>
    <n v="12"/>
    <s v="9.25"/>
    <n v="12"/>
    <n v="181"/>
    <s v="181"/>
    <s v="MOHD RASHID"/>
    <s v="SELFEMPLOYED"/>
    <s v="Yes"/>
    <s v="AUTOMOTIVE"/>
    <s v="FLOATING"/>
    <s v="N"/>
    <n v="854803707862"/>
    <s v="DELHI"/>
    <s v="METRO"/>
    <n v="171"/>
    <s v="13-175"/>
    <n v="181"/>
    <s v="INDIVIDUAL"/>
    <n v="2515275"/>
    <s v="Proxy-Fully Construc"/>
    <s v="SAM"/>
    <n v="60.943860200000003"/>
    <s v="65"/>
    <n v="0"/>
    <n v="30188"/>
    <d v="2024-03-04T00:00:00"/>
    <n v="180"/>
    <s v="2122_MICRO LAP_DEL_CONNAUGHT PLACE"/>
    <s v="Current"/>
    <n v="0"/>
    <n v="0"/>
    <n v="0"/>
    <n v="0"/>
    <n v="0"/>
    <n v="0"/>
    <n v="0"/>
    <n v="0"/>
    <n v="0"/>
    <s v="-"/>
    <s v="-"/>
    <n v="0"/>
    <n v="10"/>
    <s v="5"/>
    <d v="2024-02-27T00:00:00"/>
    <d v="2024-02-27T00:00:00"/>
    <n v="10.266666666666699"/>
    <s v="5"/>
    <d v="2039-03-04T00:00:00"/>
    <s v="SELF-ASSESSMENT METHOD"/>
    <n v="1022004"/>
    <m/>
    <d v="2024-02-19T00:00:00"/>
    <s v="2045 / 2024"/>
    <s v="A. K. ASSOCIATES"/>
    <s v="PART OF PLOT NO. G - 14, SECTOR - 2 &amp; 3, TYAGI MARKET COLONY VILLAGE - LONI, PARGANA &amp; TEHSIL - LONI, GHAZIABAD"/>
    <n v="67"/>
    <n v="40000"/>
    <n v="1206"/>
    <n v="1200"/>
    <n v="1"/>
    <s v="MORE THAN 20 YEARS"/>
    <n v="4127200"/>
    <n v="4127200"/>
    <n v="3714480"/>
    <n v="3301760"/>
    <n v="2632940"/>
    <x v="20"/>
    <m/>
    <x v="0"/>
    <s v="LONI"/>
    <s v="UTTAR PRADESH"/>
    <n v="201102"/>
    <n v="0"/>
    <s v="BUSINESS USE"/>
    <s v="RESIDENTIAL row HOUSE"/>
    <s v="RESIDENTIAL ROW HOUSE"/>
    <s v="ACH HSBC"/>
    <s v="NACH"/>
    <s v="PSL"/>
    <s v="UDYAM-up-29-0058106"/>
    <s v="PSL : Micro Enterprise"/>
    <s v="30028810113207"/>
    <n v="200313916095"/>
    <n v="0"/>
    <n v="0"/>
    <n v="0"/>
    <n v="0"/>
    <n v="0"/>
    <n v="0"/>
    <n v="0"/>
    <n v="0"/>
    <n v="400081993545"/>
    <n v="0"/>
    <n v="0"/>
    <n v="0"/>
    <n v="0"/>
    <n v="0"/>
    <n v="0"/>
    <n v="0"/>
    <n v="0"/>
    <n v="200083770684"/>
    <n v="0"/>
    <n v="0"/>
    <n v="0"/>
    <n v="0"/>
    <n v="0"/>
    <n v="0"/>
    <n v="0"/>
    <n v="0"/>
  </r>
  <r>
    <n v="302"/>
    <d v="2024-12-01T00:00:00"/>
    <x v="285"/>
    <x v="286"/>
    <s v="APPROVED"/>
    <s v="Cersai Charge Created - NON BT"/>
    <d v="2024-03-06T00:00:00"/>
    <n v="10"/>
    <s v="5"/>
    <n v="16000000"/>
    <s v="5-50"/>
    <s v="F_6941559"/>
    <n v="15632734"/>
    <s v="5L"/>
    <n v="662"/>
    <s v="MORTGAGE"/>
    <n v="10"/>
    <s v="CORPORATE"/>
    <n v="9.75"/>
    <s v="9.25"/>
    <n v="9.75"/>
    <n v="181"/>
    <s v="181"/>
    <s v="SUNIL SINGH AND CO"/>
    <s v="SELFEMPLOYED"/>
    <s v="Yes"/>
    <s v="OTHERS"/>
    <s v="FLOATING"/>
    <s v="N"/>
    <n v="803774511"/>
    <s v="UTTAR PRADESH"/>
    <s v="TIER 2"/>
    <n v="171"/>
    <s v="13-175"/>
    <n v="181"/>
    <s v="PARTNERSHIP"/>
    <n v="16000000"/>
    <s v="Proxy-Fully Construc"/>
    <s v="BKP"/>
    <n v="56.112786700000001"/>
    <s v="65"/>
    <n v="0"/>
    <n v="169499"/>
    <d v="2024-03-04T00:00:00"/>
    <n v="180"/>
    <s v="1911_MASS LAP_UP_LUC_SAPRUMARG"/>
    <s v="Current"/>
    <n v="0"/>
    <n v="0"/>
    <n v="0"/>
    <n v="0"/>
    <n v="0"/>
    <n v="0"/>
    <n v="0"/>
    <n v="0"/>
    <n v="0"/>
    <s v="-"/>
    <s v="-"/>
    <n v="0"/>
    <n v="10"/>
    <s v="5"/>
    <d v="2024-02-29T00:00:00"/>
    <d v="2024-02-29T00:00:00"/>
    <n v="10.199999999999999"/>
    <s v="5"/>
    <d v="2039-03-04T00:00:00"/>
    <s v="BKP - BANKING PRODUCT"/>
    <n v="0"/>
    <n v="2"/>
    <d v="2024-02-14T00:00:00"/>
    <n v="6883288"/>
    <s v="STHAYITVA "/>
    <s v="PLOT NO. B2/64, MOHALLA - VIBHUTI KHAND, GOMTI NAGAR YOJANA, WARD - CHINHAT, DIST - LUCKNOW"/>
    <n v="1453"/>
    <n v="17000"/>
    <n v="2542"/>
    <n v="1500"/>
    <m/>
    <m/>
    <n v="28514000"/>
    <n v="28514000"/>
    <n v="25662600"/>
    <n v="22811200"/>
    <m/>
    <x v="98"/>
    <m/>
    <x v="1"/>
    <s v="LUCKNOW"/>
    <s v="UTTAR PRADESH"/>
    <n v="226010"/>
    <n v="0"/>
    <s v="BUSINESS USE"/>
    <s v="COMMERCIAL SHOP"/>
    <s v="COMMERCIAL SHOP"/>
    <s v="HDFC ENACH"/>
    <s v="NACH"/>
    <s v="PSL"/>
    <s v="UDYAM-UP-50-0033674"/>
    <s v="PSL : Micro Enterprise"/>
    <s v="90025298751245"/>
    <n v="200299494097"/>
    <n v="0"/>
    <n v="0"/>
    <n v="0"/>
    <n v="0"/>
    <n v="0"/>
    <n v="0"/>
    <n v="0"/>
    <n v="0"/>
    <n v="400078252140"/>
    <n v="0"/>
    <n v="0"/>
    <n v="0"/>
    <n v="0"/>
    <n v="0"/>
    <n v="0"/>
    <n v="0"/>
    <n v="0"/>
    <n v="200079903239"/>
    <n v="0"/>
    <n v="0"/>
    <n v="0"/>
    <n v="0"/>
    <n v="0"/>
    <n v="0"/>
    <n v="0"/>
    <n v="0"/>
  </r>
  <r>
    <n v="303"/>
    <d v="2024-12-01T00:00:00"/>
    <x v="286"/>
    <x v="287"/>
    <s v="APPROVED"/>
    <s v="Cersai Charge Created - BT"/>
    <d v="2024-04-24T00:00:00"/>
    <n v="8.3666666666666707"/>
    <s v="5"/>
    <n v="8894050"/>
    <s v="5-50"/>
    <s v="F_6952301"/>
    <n v="8708087"/>
    <s v="5L"/>
    <n v="759"/>
    <s v="MORTGAGE"/>
    <n v="10"/>
    <s v="CORPORATE"/>
    <n v="10.8"/>
    <s v="9.25"/>
    <n v="10.8"/>
    <n v="181"/>
    <s v="181"/>
    <s v="MS OMKAR MAL VIMAL KUMAR"/>
    <s v="SELFEMPLOYED"/>
    <s v="Yes"/>
    <s v="OTHERS"/>
    <s v="FLOATING"/>
    <s v="N"/>
    <n v="854803691869"/>
    <s v="UTTAR PRADESH"/>
    <s v="TIER 2"/>
    <n v="171"/>
    <s v="13-175"/>
    <n v="181"/>
    <s v="PROPRIETORSHIP"/>
    <n v="8894050"/>
    <s v="Proxy-Fully Construc"/>
    <s v="BKP"/>
    <n v="61.115730300000003"/>
    <s v="65"/>
    <n v="0"/>
    <n v="99976"/>
    <d v="2024-03-04T00:00:00"/>
    <n v="180"/>
    <s v="1911_MASS LAP_UP_LUC_SAPRUMARG"/>
    <s v="Current"/>
    <n v="0"/>
    <n v="0"/>
    <n v="0"/>
    <n v="0"/>
    <n v="0"/>
    <n v="0"/>
    <n v="0"/>
    <n v="0"/>
    <n v="0"/>
    <s v="-"/>
    <s v="-"/>
    <n v="0"/>
    <n v="10"/>
    <s v="5"/>
    <d v="2024-02-29T00:00:00"/>
    <d v="2024-02-29T00:00:00"/>
    <n v="10.199999999999999"/>
    <s v="5"/>
    <d v="2039-03-04T00:00:00"/>
    <s v="BKP - BANKING PRODUCT"/>
    <n v="0"/>
    <n v="2"/>
    <d v="2024-02-21T00:00:00"/>
    <n v="6883505"/>
    <s v="STHAYITVA "/>
    <s v="HOUSE NO. 240/1-2, VILLAGE - MUTUZA HUSAIN ROAD, WARD - YAHIYAGANJ, DISTT/ LUCKNOW"/>
    <n v="955"/>
    <n v="13000"/>
    <n v="1527"/>
    <n v="1400"/>
    <n v="16"/>
    <n v="44"/>
    <n v="14552800"/>
    <n v="14687500"/>
    <n v="13097520"/>
    <n v="11642240"/>
    <m/>
    <x v="8"/>
    <m/>
    <x v="0"/>
    <s v="LUCKNOW"/>
    <s v="UTTAR PRADESH"/>
    <n v="226001"/>
    <n v="0"/>
    <s v="BUSINESS USE"/>
    <s v="RESIDENTIAL row HOUSE"/>
    <s v="MIXED USE- SELF OCCUPIED PROPERTY"/>
    <s v="ACH HSBC"/>
    <s v="NACH"/>
    <s v="PSL"/>
    <s v="UDYAM-UP-50-0110998"/>
    <s v="PSL : Micro Enterprise"/>
    <s v="90033352795532"/>
    <n v="200304723138"/>
    <n v="0"/>
    <n v="0"/>
    <n v="0"/>
    <n v="0"/>
    <n v="0"/>
    <n v="0"/>
    <n v="0"/>
    <n v="0"/>
    <n v="400079523910"/>
    <n v="0"/>
    <n v="0"/>
    <n v="0"/>
    <n v="0"/>
    <n v="0"/>
    <n v="0"/>
    <n v="0"/>
    <n v="0"/>
    <n v="200081227342"/>
    <n v="0"/>
    <n v="0"/>
    <n v="0"/>
    <n v="0"/>
    <n v="0"/>
    <n v="0"/>
    <n v="0"/>
    <n v="0"/>
  </r>
  <r>
    <n v="304"/>
    <d v="2024-12-01T00:00:00"/>
    <x v="287"/>
    <x v="288"/>
    <s v="APPROVED"/>
    <s v="Cersai Charge Created - NON BT"/>
    <d v="2024-04-03T00:00:00"/>
    <n v="9.06666666666667"/>
    <s v="5"/>
    <n v="8716685"/>
    <s v="5-50"/>
    <s v="F_7052811"/>
    <n v="8565338"/>
    <s v="5L"/>
    <n v="753"/>
    <s v="MORTGAGE"/>
    <n v="9"/>
    <s v="CORPORATE"/>
    <n v="11.5"/>
    <s v="9.25"/>
    <n v="11.5"/>
    <n v="181"/>
    <s v="181"/>
    <s v="KHUSHI ENTERPRISES"/>
    <s v="SELFEMPLOYED"/>
    <s v="Yes"/>
    <s v="IMITATION JEWELLERY"/>
    <s v="FLOATING"/>
    <s v="N"/>
    <n v="19669359"/>
    <s v="UTTAR PRADESH"/>
    <s v="TIER 2"/>
    <n v="172"/>
    <s v="13-175"/>
    <n v="181"/>
    <s v="PROPRIETORSHIP"/>
    <n v="8716685"/>
    <s v="Proxy-Fully Construc"/>
    <s v="BKP"/>
    <n v="60.448578400000002"/>
    <s v="65"/>
    <n v="0"/>
    <n v="101828"/>
    <d v="2024-04-04T00:00:00"/>
    <n v="180"/>
    <s v="1911_MASS LAP_UP_LUC_SAPRUMARG"/>
    <s v="Current"/>
    <n v="0"/>
    <n v="0"/>
    <n v="0"/>
    <n v="0"/>
    <n v="0"/>
    <n v="0"/>
    <n v="0"/>
    <n v="0"/>
    <n v="0"/>
    <s v="-"/>
    <s v="-"/>
    <n v="0"/>
    <n v="9"/>
    <s v="5"/>
    <d v="2024-03-30T00:00:00"/>
    <d v="2024-03-30T00:00:00"/>
    <n v="9.1999999999999993"/>
    <s v="5"/>
    <d v="2039-04-04T00:00:00"/>
    <s v="BKP - BANKING PRODUCT"/>
    <n v="9999999.9996000007"/>
    <n v="2"/>
    <d v="2024-03-24T00:00:00"/>
    <n v="7052811"/>
    <s v="FORMULAC ENGINEERS PVT. LTD"/>
    <s v="PROPERTY BUILT ON PLOT NO 51, 51B, 52, 53, 54 PART OF KHASRA NO 62SA SITUATED AT RAHIMNAGAR DUDAULI WARD FAIZULLAGANJ LUCKNOW"/>
    <n v="6600"/>
    <n v="1600"/>
    <n v="1800"/>
    <n v="900"/>
    <n v="8"/>
    <n v="52"/>
    <n v="12180000"/>
    <n v="12231000"/>
    <n v="10962000"/>
    <n v="9744000"/>
    <n v="0"/>
    <x v="0"/>
    <n v="0.71565558292282427"/>
    <x v="0"/>
    <s v="LUCKNOW"/>
    <s v="UTTAR PRADESH"/>
    <n v="226020"/>
    <n v="0"/>
    <s v="ULAP - BALANCE TRANSFER FOR BUSINESS PURPOSE"/>
    <s v="RESIDENTIAL row HOUSE"/>
    <s v="SELF-OCCUPIED COMMERCIAL PROPERTY- WITHIN CITY LIMIT"/>
    <s v="HDFC ENACH"/>
    <s v="NACH"/>
    <s v="PSL"/>
    <s v="UDYAM-up-50-0005116"/>
    <s v="PSL : Micro Enterprise"/>
    <s v="70058010520807"/>
    <m/>
    <m/>
    <m/>
    <m/>
    <m/>
    <m/>
    <m/>
    <m/>
    <m/>
    <m/>
    <m/>
    <m/>
    <m/>
    <m/>
    <m/>
    <m/>
    <m/>
    <m/>
    <m/>
    <m/>
    <m/>
    <m/>
    <m/>
    <m/>
    <m/>
    <m/>
    <m/>
  </r>
  <r>
    <n v="305"/>
    <d v="2024-12-01T00:00:00"/>
    <x v="287"/>
    <x v="288"/>
    <s v="APPROVED"/>
    <s v="Cersai Charge Created - NON BT"/>
    <d v="2024-04-03T00:00:00"/>
    <n v="9.06666666666667"/>
    <s v="5"/>
    <n v="8716685"/>
    <s v="5-50"/>
    <s v="F_7052811"/>
    <n v="8565338"/>
    <s v="5L"/>
    <n v="753"/>
    <s v="MORTGAGE"/>
    <n v="9"/>
    <s v="CORPORATE"/>
    <n v="11.5"/>
    <s v="9.25"/>
    <n v="11.5"/>
    <n v="181"/>
    <s v="181"/>
    <s v="KHUSHI ENTERPRISES"/>
    <s v="SELFEMPLOYED"/>
    <s v="Yes"/>
    <s v="IMITATION JEWELLERY"/>
    <s v="FLOATING"/>
    <s v="N"/>
    <n v="19669359"/>
    <s v="UTTAR PRADESH"/>
    <s v="TIER 2"/>
    <n v="172"/>
    <s v="13-175"/>
    <n v="181"/>
    <s v="PROPRIETORSHIP"/>
    <n v="8716685"/>
    <s v="Proxy-Fully Construc"/>
    <s v="BKP"/>
    <n v="60.448578400000002"/>
    <s v="65"/>
    <n v="0"/>
    <n v="101828"/>
    <d v="2024-04-04T00:00:00"/>
    <n v="180"/>
    <s v="1911_MASS LAP_UP_LUC_SAPRUMARG"/>
    <s v="Current"/>
    <n v="0"/>
    <n v="0"/>
    <n v="0"/>
    <n v="0"/>
    <n v="0"/>
    <n v="0"/>
    <n v="0"/>
    <n v="0"/>
    <n v="0"/>
    <s v="-"/>
    <s v="-"/>
    <n v="0"/>
    <n v="9"/>
    <s v="5"/>
    <d v="2024-03-30T00:00:00"/>
    <d v="2024-03-30T00:00:00"/>
    <n v="9.1999999999999993"/>
    <s v="5"/>
    <d v="2039-04-04T00:00:00"/>
    <s v="BKP - BANKING PRODUCT"/>
    <n v="9999999.9996000007"/>
    <n v="2"/>
    <d v="2024-03-23T00:00:00"/>
    <n v="7052811"/>
    <s v="FORMULAC ENGINEERS PVT. LTD"/>
    <s v="PROPERTY SITUATED ON PLOT NO 21, PART OF KHASR NO 62S, YOJANA ANTARGAT, RAHIM NAGAR, DADAULI WARD - FAIZULLAGANJ, LUKHNOW"/>
    <n v="1400"/>
    <n v="1600"/>
    <n v="0"/>
    <n v="0"/>
    <n v="0"/>
    <s v="60 AFTER 100% COMPLETION"/>
    <n v="2240000"/>
    <n v="0"/>
    <n v="2016000"/>
    <n v="1792000"/>
    <m/>
    <x v="0"/>
    <n v="3.8913772321428572"/>
    <x v="0"/>
    <s v="LUCKNOW"/>
    <s v="UTTAR PRADESH"/>
    <n v="226020"/>
    <n v="0"/>
    <s v="ULAP - BALANCE TRANSFER FOR BUSINESS PURPOSE"/>
    <s v="RESIDENTIAL row HOUSE"/>
    <s v="SELF-OCCUPIED COMMERCIAL PROPERTY- WITHIN CITY LIMIT"/>
    <s v="HDFC ENACH"/>
    <s v="NACH"/>
    <s v="PSL"/>
    <s v="UDYAM-up-50-0005116"/>
    <s v="PSL : Micro Enterprise"/>
    <s v="70058010520807"/>
    <m/>
    <m/>
    <m/>
    <m/>
    <m/>
    <m/>
    <m/>
    <m/>
    <m/>
    <m/>
    <m/>
    <m/>
    <m/>
    <m/>
    <m/>
    <m/>
    <m/>
    <m/>
    <m/>
    <m/>
    <m/>
    <m/>
    <m/>
    <m/>
    <m/>
    <m/>
    <m/>
  </r>
  <r>
    <n v="306"/>
    <d v="2024-12-01T00:00:00"/>
    <x v="288"/>
    <x v="289"/>
    <s v="APPROVED"/>
    <s v="Cersai Charge Created - NON BT"/>
    <d v="2024-04-06T00:00:00"/>
    <n v="8.9666666666666703"/>
    <s v="5"/>
    <n v="25000000"/>
    <s v="5-50"/>
    <s v="F_7087880"/>
    <n v="24503140"/>
    <s v="5L"/>
    <n v="704"/>
    <s v="MORTGAGE"/>
    <n v="9"/>
    <s v="CORPORATE"/>
    <n v="10"/>
    <s v="9.25"/>
    <n v="10"/>
    <n v="181"/>
    <s v="181"/>
    <s v="RISHI ENTERPRISES"/>
    <s v="SELFEMPLOYED"/>
    <s v="Yes"/>
    <s v="GEMS AND JEWELLRY"/>
    <s v="FLOATING"/>
    <s v="N"/>
    <n v="805261025"/>
    <s v="UTTAR PRADESH"/>
    <s v="TIER 2"/>
    <n v="172"/>
    <s v="13-175"/>
    <n v="181"/>
    <s v="PROPRIETORSHIP"/>
    <n v="25000000"/>
    <s v="Proxy-Fully Construc"/>
    <s v="BKP"/>
    <n v="42.424869800000003"/>
    <s v="65"/>
    <n v="0"/>
    <n v="268652"/>
    <d v="2024-04-04T00:00:00"/>
    <n v="180"/>
    <s v="1911_MASS LAP_UP_LUC_SAPRUMARG"/>
    <s v="Current"/>
    <n v="0"/>
    <n v="0"/>
    <n v="0"/>
    <n v="0"/>
    <n v="0"/>
    <n v="0"/>
    <n v="0"/>
    <n v="0"/>
    <n v="0"/>
    <s v="-"/>
    <s v="-"/>
    <n v="0"/>
    <n v="9"/>
    <s v="5"/>
    <d v="2024-03-31T00:00:00"/>
    <d v="2024-03-31T00:00:00"/>
    <n v="9.1666666666666696"/>
    <s v="5"/>
    <d v="2039-04-04T00:00:00"/>
    <s v="BKP - BANKING PRODUCT"/>
    <n v="50000000.000399999"/>
    <n v="2"/>
    <d v="2024-03-24T00:00:00"/>
    <n v="6630696"/>
    <s v="FORMULAC ENGINEERS PVT. LTD"/>
    <s v="COMMERCIAL GODOWN BUILT ON PLOT NO B-1/198 SITUATED AT VINEET KHAND GOMATI NAGAR WARD RAJIV GANDHI LUCKNOW "/>
    <n v="4753"/>
    <n v="12000"/>
    <n v="3604"/>
    <n v="524.88909999999998"/>
    <n v="12"/>
    <n v="48"/>
    <n v="58927700.316399999"/>
    <n v="62418000"/>
    <n v="53034930"/>
    <n v="47142160"/>
    <n v="0"/>
    <x v="99"/>
    <m/>
    <x v="0"/>
    <s v="LUCKNOW"/>
    <s v="UTTAR PRADESH"/>
    <n v="226010"/>
    <n v="0"/>
    <s v="BUSINESS USE"/>
    <s v="COMMERCIAL SHOP"/>
    <s v="COMMERCIAL SHOP"/>
    <s v="DDIPRD-BOB"/>
    <s v="DDM"/>
    <s v="PSL"/>
    <s v="UDYAM-UP-50-0003399"/>
    <s v="PSL : Small Enterprise"/>
    <s v="90098441619539"/>
    <m/>
    <m/>
    <m/>
    <m/>
    <m/>
    <m/>
    <m/>
    <m/>
    <m/>
    <m/>
    <m/>
    <m/>
    <m/>
    <m/>
    <m/>
    <m/>
    <m/>
    <m/>
    <m/>
    <m/>
    <m/>
    <m/>
    <m/>
    <m/>
    <m/>
    <m/>
    <m/>
  </r>
  <r>
    <n v="307"/>
    <d v="2024-12-01T00:00:00"/>
    <x v="289"/>
    <x v="290"/>
    <s v="APPROVED"/>
    <s v="Cersai Charge Created - BT"/>
    <d v="2024-06-18T00:00:00"/>
    <n v="6.5333333333333297"/>
    <s v="5"/>
    <n v="5114415"/>
    <s v="5-50"/>
    <s v="F_7152689"/>
    <n v="5059707"/>
    <s v="5L"/>
    <n v="755"/>
    <s v="MORTGAGE"/>
    <n v="8"/>
    <s v="CORPORATE"/>
    <n v="11.5"/>
    <s v="9.25"/>
    <n v="11.5"/>
    <n v="180"/>
    <s v="181"/>
    <s v="RIA COLLECTION"/>
    <s v="SELFEMPLOYED"/>
    <s v="Yes"/>
    <s v="CONSUMER GOODS AND SERVICES"/>
    <s v="FLOATING"/>
    <s v="N"/>
    <n v="854804092865"/>
    <s v="UTTAR PRADESH"/>
    <s v="TIER 2"/>
    <n v="175"/>
    <s v="13-175"/>
    <n v="183"/>
    <s v="PROPRIETORSHIP"/>
    <n v="5114415"/>
    <s v="Proxy-Fully Construc"/>
    <s v="BKP"/>
    <n v="60.028345100000003"/>
    <s v="65"/>
    <n v="0"/>
    <n v="59747"/>
    <d v="2024-05-04T00:00:00"/>
    <n v="180"/>
    <s v="1911_MASS LAP_UP_LUC_SAPRUMARG"/>
    <s v="Current"/>
    <n v="0"/>
    <n v="0"/>
    <n v="0"/>
    <n v="0"/>
    <n v="0"/>
    <n v="0"/>
    <n v="0"/>
    <n v="0"/>
    <n v="0"/>
    <s v="-"/>
    <s v="-"/>
    <n v="0"/>
    <n v="8"/>
    <s v="5"/>
    <d v="2024-04-26T00:00:00"/>
    <d v="2024-06-21T00:00:00"/>
    <n v="6.43333333333333"/>
    <s v="5"/>
    <d v="2039-07-04T00:00:00"/>
    <s v="BKP - BANKING PRODUCT"/>
    <n v="9999999.9996000007"/>
    <n v="3"/>
    <d v="2024-03-27T00:00:00"/>
    <n v="7053543"/>
    <s v="STHAYITVA, ARCHITECTS "/>
    <s v="SHOP NO 69, F IN BUILDING PRAGATI KENDRA BLOCK NO 3, KAPOORTHALA ALIGANJ LUCKNOW"/>
    <n v="0"/>
    <n v="0"/>
    <n v="142"/>
    <n v="60000"/>
    <n v="29"/>
    <n v="31"/>
    <n v="8520000"/>
    <n v="9002800"/>
    <n v="7668000"/>
    <n v="6816000"/>
    <n v="0"/>
    <x v="0"/>
    <n v="0.6002834507042254"/>
    <x v="0"/>
    <s v="LUCKNOW"/>
    <s v="UTTAR PRADESH"/>
    <n v="226001"/>
    <n v="0"/>
    <s v="ULAP - DEBT CONSOLIDATION FOR BUSINESS PURPOSE"/>
    <s v="COMMERCIAL SHOP"/>
    <s v="COMMERCIAL SHOP"/>
    <s v="HDFC ENACH"/>
    <s v="NACH"/>
    <s v="PSL"/>
    <s v="UDYAM-up-50-0028122"/>
    <s v="PSL : Micro Enterprise"/>
    <s v="80050765610010"/>
    <m/>
    <m/>
    <m/>
    <m/>
    <m/>
    <m/>
    <m/>
    <m/>
    <m/>
    <m/>
    <m/>
    <m/>
    <m/>
    <m/>
    <m/>
    <m/>
    <m/>
    <m/>
    <m/>
    <m/>
    <m/>
    <m/>
    <m/>
    <m/>
    <m/>
    <m/>
    <m/>
  </r>
  <r>
    <n v="308"/>
    <d v="2024-12-01T00:00:00"/>
    <x v="290"/>
    <x v="291"/>
    <s v="APPROVED"/>
    <s v="Cersai Charge Created - NON BT"/>
    <d v="2024-05-03T00:00:00"/>
    <n v="8.06666666666667"/>
    <s v="5"/>
    <n v="12000000"/>
    <s v="5-50"/>
    <s v="F_7187882"/>
    <n v="11795878"/>
    <s v="5L"/>
    <n v="746"/>
    <s v="MORTGAGE"/>
    <n v="8"/>
    <s v="CORPORATE"/>
    <n v="10.199999999999999"/>
    <s v="9.25"/>
    <n v="10.199999999999999"/>
    <n v="181"/>
    <s v="181"/>
    <s v="MS MANSA SAREES"/>
    <s v="SELFEMPLOYED"/>
    <s v="Yes"/>
    <s v="TEXTILE READY MADE GARMENTS"/>
    <s v="FLOATING"/>
    <s v="N"/>
    <n v="807466620"/>
    <s v="UTTAR PRADESH"/>
    <s v="TIER 2"/>
    <n v="173"/>
    <s v="13-175"/>
    <n v="181"/>
    <s v="PROPRIETORSHIP"/>
    <n v="12000000"/>
    <s v="Proxy-Fully Construc"/>
    <s v="BKP"/>
    <n v="51.012816999999998"/>
    <s v="65"/>
    <n v="0"/>
    <n v="130425"/>
    <d v="2024-05-04T00:00:00"/>
    <n v="180"/>
    <s v="1911_MASS LAP_UP_LUC_SAPRUMARG"/>
    <s v="Current"/>
    <n v="0"/>
    <n v="0"/>
    <n v="0"/>
    <n v="0"/>
    <n v="0"/>
    <n v="0"/>
    <n v="0"/>
    <n v="0"/>
    <n v="0"/>
    <s v="-"/>
    <s v="-"/>
    <n v="0"/>
    <n v="8"/>
    <s v="5"/>
    <d v="2024-04-29T00:00:00"/>
    <d v="2024-04-29T00:00:00"/>
    <n v="8.1999999999999993"/>
    <s v="5"/>
    <d v="2039-05-04T00:00:00"/>
    <s v="BKP - BANKING PRODUCT"/>
    <n v="0"/>
    <n v="2"/>
    <d v="2024-04-12T00:00:00"/>
    <n v="5619907"/>
    <s v="FORMULAC ENGINEERS PVT. LTD"/>
    <s v="HOUSE NO 1/274 IS SITUATED AT MOHALLA VIKRAM KHAND, GOMTI NAGAR, WARD - RAJIV GANDHI, TEH  DIST - LUCKNOW"/>
    <n v="1243"/>
    <n v="17000"/>
    <n v="2175"/>
    <n v="1100"/>
    <n v="1.5"/>
    <n v="58.5"/>
    <n v="23523500"/>
    <n v="23523500"/>
    <n v="21171150"/>
    <n v="18818800"/>
    <n v="0"/>
    <x v="100"/>
    <m/>
    <x v="0"/>
    <s v="LUCKNOW"/>
    <s v="UTTAR PRADESH"/>
    <n v="226010"/>
    <n v="0"/>
    <s v="ULAP - GENERAL BUSINESS PURPOSE"/>
    <s v="COMMERCIAL SHOP"/>
    <s v="RESIDENTIAL ROW HOUSE"/>
    <s v="HDFC ENACH"/>
    <s v="NACH"/>
    <s v="PSL"/>
    <s v="UDYAM-UP-50-0046992"/>
    <s v="PSL : Micro Enterprise"/>
    <s v="90020218730100"/>
    <m/>
    <m/>
    <m/>
    <m/>
    <m/>
    <m/>
    <m/>
    <m/>
    <m/>
    <m/>
    <m/>
    <m/>
    <m/>
    <m/>
    <m/>
    <m/>
    <m/>
    <m/>
    <m/>
    <m/>
    <m/>
    <m/>
    <m/>
    <m/>
    <m/>
    <m/>
    <m/>
  </r>
  <r>
    <n v="309"/>
    <d v="2024-12-01T00:00:00"/>
    <x v="291"/>
    <x v="292"/>
    <s v="APPROVED"/>
    <s v="Cersai Charge Created - NON BT"/>
    <d v="2024-02-06T00:00:00"/>
    <n v="10.966666666666701"/>
    <s v="5"/>
    <n v="1105207"/>
    <s v="5-50"/>
    <s v="F_6847388"/>
    <n v="1085965"/>
    <s v="5L"/>
    <n v="691"/>
    <s v="MORTGAGE"/>
    <n v="11"/>
    <s v="INDIVIDUAL"/>
    <n v="14"/>
    <s v="9.25"/>
    <n v="14"/>
    <n v="181"/>
    <s v="181"/>
    <s v="AMIT GAUTAM"/>
    <s v="SELFEMPLOYED"/>
    <s v="Yes"/>
    <s v="WOOD AND WOOD PRODUCTS"/>
    <s v="FLOATING"/>
    <s v="N"/>
    <n v="854803502610"/>
    <s v="DELHI"/>
    <s v="METRO"/>
    <n v="170"/>
    <s v="13-175"/>
    <n v="181"/>
    <s v="INDIVIDUAL"/>
    <n v="1105207"/>
    <s v="Proxy-Fully Construc"/>
    <s v="SAM"/>
    <n v="55.538040199999998"/>
    <s v="65"/>
    <n v="0"/>
    <n v="14719"/>
    <d v="2024-02-04T00:00:00"/>
    <n v="180"/>
    <s v="2122_MICRO LAP_DEL_CONNAUGHT PLACE"/>
    <s v="Current"/>
    <n v="0"/>
    <n v="0"/>
    <n v="0"/>
    <n v="0"/>
    <n v="0"/>
    <n v="0"/>
    <n v="0"/>
    <n v="0"/>
    <n v="0"/>
    <s v="-"/>
    <s v="-"/>
    <n v="0"/>
    <n v="11"/>
    <s v="5"/>
    <d v="2024-01-31T00:00:00"/>
    <d v="2024-01-31T00:00:00"/>
    <n v="11.1666666666667"/>
    <s v="5"/>
    <d v="2039-02-04T00:00:00"/>
    <s v="SELF-ASSESSMENT METHOD"/>
    <n v="712992"/>
    <n v="1"/>
    <d v="2024-01-19T00:00:00"/>
    <s v="EEPAC/SMFG IND/ JAN/24/063/PP/MB"/>
    <s v="EEPAC INDIA PVT LTD"/>
    <s v="KHASRA NO 74 VILLAGE PATNA, KIRPAL VATIKA, PARGANA &amp; TEHSIL  DIST HAPUR"/>
    <n v="125"/>
    <n v="11600"/>
    <n v="675"/>
    <n v="800"/>
    <n v="5"/>
    <n v="45"/>
    <n v="1990000"/>
    <n v="1990000"/>
    <n v="1791000"/>
    <n v="1592000"/>
    <n v="0"/>
    <x v="101"/>
    <m/>
    <x v="0"/>
    <s v="HAPUR"/>
    <s v="UTTAR PRADESH"/>
    <n v="245101"/>
    <n v="0"/>
    <s v="BUSINESS USE"/>
    <s v="RESIDENTIAL row HOUSE"/>
    <s v="RESIDENTIAL ROW HOUSE"/>
    <s v="ACH HSBC"/>
    <s v="NACH"/>
    <s v="PSL"/>
    <s v="UDYAM-UP-29-0097882"/>
    <s v="PSL : Micro Enterprises"/>
    <s v="20020463293714"/>
    <m/>
    <m/>
    <m/>
    <m/>
    <m/>
    <m/>
    <m/>
    <m/>
    <m/>
    <m/>
    <m/>
    <m/>
    <m/>
    <m/>
    <m/>
    <m/>
    <m/>
    <m/>
    <m/>
    <m/>
    <m/>
    <m/>
    <m/>
    <m/>
    <m/>
    <m/>
    <m/>
  </r>
  <r>
    <n v="310"/>
    <d v="2024-12-01T00:00:00"/>
    <x v="292"/>
    <x v="293"/>
    <s v="APPROVED"/>
    <s v="Cersai Charge Created - NON BT"/>
    <d v="2024-02-02T00:00:00"/>
    <n v="11.1"/>
    <s v="5"/>
    <n v="2018538"/>
    <s v="5-50"/>
    <s v="F_6816339"/>
    <n v="1983403"/>
    <s v="5L"/>
    <n v="736"/>
    <s v="MORTGAGE"/>
    <n v="11"/>
    <s v="INDIVIDUAL"/>
    <n v="14"/>
    <s v="9.25"/>
    <n v="14"/>
    <n v="181"/>
    <s v="181"/>
    <s v="HARI MOHAN"/>
    <s v="SELFEMPLOYED"/>
    <s v="Yes"/>
    <s v="IT AND COMMUNICATION"/>
    <s v="FLOATING"/>
    <s v="N"/>
    <n v="854803479600"/>
    <s v="DELHI"/>
    <s v="METRO"/>
    <n v="170"/>
    <s v="13-175"/>
    <n v="181"/>
    <s v="INDIVIDUAL"/>
    <n v="2018538"/>
    <s v="Proxy-Fully Construc"/>
    <s v="SAM"/>
    <n v="36.045321399999999"/>
    <s v="65"/>
    <n v="0"/>
    <n v="26882"/>
    <d v="2024-02-04T00:00:00"/>
    <n v="180"/>
    <s v="2122_MICRO LAP_DEL_CONNAUGHT PLACE"/>
    <s v="Current"/>
    <n v="0"/>
    <n v="0"/>
    <n v="0"/>
    <n v="0"/>
    <n v="0"/>
    <n v="0"/>
    <n v="0"/>
    <n v="0"/>
    <n v="0"/>
    <s v="-"/>
    <s v="-"/>
    <n v="0"/>
    <n v="11"/>
    <s v="5"/>
    <d v="2024-01-29T00:00:00"/>
    <d v="2024-01-29T00:00:00"/>
    <n v="11.233333333333301"/>
    <s v="5"/>
    <d v="2039-02-04T00:00:00"/>
    <s v="SELF-ASSESSMENT METHOD"/>
    <n v="768000"/>
    <n v="1"/>
    <d v="2024-01-12T00:00:00"/>
    <s v="SMFG INDIA/2024/01/2220"/>
    <s v="BLACK OLIVE VENTURES"/>
    <s v="KHET NO 73D, VILLAGE HABIBPUR PARGANA DADRI, TEHSIL &amp; DIST GAUTAM BUDH NAGAR"/>
    <n v="200"/>
    <n v="28000"/>
    <n v="0"/>
    <n v="0"/>
    <n v="5"/>
    <n v="55"/>
    <n v="5600000"/>
    <n v="5600000"/>
    <n v="5040000"/>
    <n v="4480000"/>
    <n v="0"/>
    <x v="101"/>
    <m/>
    <x v="0"/>
    <s v="GHAZIABAD"/>
    <s v="UTTAR PRADESH"/>
    <n v="201306"/>
    <n v="0"/>
    <s v="BUSINESS USE"/>
    <s v="SELF-OCCUPIED RESIDENTIAL PROPERTY- WITHIN CITY LIMIT"/>
    <s v="RESIDENTIAL ROW HOUSE"/>
    <s v="HDFC ENACH"/>
    <s v="NACH"/>
    <s v="PSL"/>
    <s v="UDYAM-UP-28-0090022"/>
    <s v="PSL : Micro Enterprises"/>
    <s v="10062933554970"/>
    <m/>
    <m/>
    <m/>
    <m/>
    <m/>
    <m/>
    <m/>
    <m/>
    <m/>
    <m/>
    <m/>
    <m/>
    <m/>
    <m/>
    <m/>
    <m/>
    <m/>
    <m/>
    <m/>
    <m/>
    <m/>
    <m/>
    <m/>
    <m/>
    <m/>
    <m/>
    <m/>
  </r>
  <r>
    <n v="311"/>
    <d v="2024-12-01T00:00:00"/>
    <x v="293"/>
    <x v="294"/>
    <s v="APPROVED"/>
    <s v="Cersai Charge Created - NON BT"/>
    <d v="2024-01-25T00:00:00"/>
    <n v="11.366666666666699"/>
    <s v="5"/>
    <n v="1000000"/>
    <s v="5-50"/>
    <s v="F_6780966"/>
    <n v="956956"/>
    <s v="5L"/>
    <n v="-1"/>
    <s v="MORTGAGE"/>
    <n v="11"/>
    <s v="INDIVIDUAL"/>
    <n v="13"/>
    <s v="9.25"/>
    <n v="13"/>
    <n v="121"/>
    <s v="181"/>
    <s v="DHARMVEER PAIMA"/>
    <s v="SELFEMPLOYED"/>
    <s v="Yes"/>
    <s v="CONSTRUCTION REAL ESTATE AND INDUSTRIAL"/>
    <s v="FLOATING"/>
    <s v="N"/>
    <n v="854803371502"/>
    <s v="DELHI"/>
    <s v="METRO"/>
    <n v="110"/>
    <s v="13-175"/>
    <n v="121"/>
    <s v="INDIVIDUAL"/>
    <n v="1000000"/>
    <s v="Proxy-Fully Construc"/>
    <s v="SAM"/>
    <n v="50.0500501"/>
    <s v="65"/>
    <n v="0"/>
    <n v="14932"/>
    <d v="2024-02-04T00:00:00"/>
    <n v="120"/>
    <s v="2122_MICRO LAP_DEL_CONNAUGHT PLACE"/>
    <s v="Current"/>
    <n v="0"/>
    <n v="0"/>
    <n v="0"/>
    <n v="0"/>
    <n v="0"/>
    <n v="0"/>
    <n v="0"/>
    <n v="0"/>
    <n v="0"/>
    <s v="-"/>
    <s v="-"/>
    <n v="0"/>
    <n v="11"/>
    <s v="5"/>
    <d v="2024-01-18T00:00:00"/>
    <d v="2024-01-18T00:00:00"/>
    <n v="11.6"/>
    <s v="5"/>
    <d v="2034-02-04T00:00:00"/>
    <s v="SELF-ASSESSMENT METHOD"/>
    <n v="513000"/>
    <n v="1"/>
    <d v="2023-12-15T00:00:00"/>
    <s v="EEPAC/SMFG/DECEMBER/2023/29/DC/MB"/>
    <s v="EEPAC INDIA PVT LTD"/>
    <s v="KHATA NO 133, KHASRA NO 387, VILLAGE LUHARI, PARGANA POOTH, TEHSIL GARH MUKTESHWAR"/>
    <n v="150"/>
    <n v="5000"/>
    <n v="1248"/>
    <n v="1000"/>
    <n v="7"/>
    <n v="53"/>
    <n v="1998000"/>
    <n v="1998000"/>
    <n v="1798200"/>
    <n v="1598400"/>
    <n v="0"/>
    <x v="102"/>
    <m/>
    <x v="0"/>
    <s v="GHAZIABAD"/>
    <s v="UTTAR PRADESH"/>
    <n v="245205"/>
    <n v="0"/>
    <s v="BUSINESS USE"/>
    <s v="RESIDENTIAL row HOUSE"/>
    <s v="RESIDENTIAL ROW HOUSE"/>
    <s v="HDFC ENACH"/>
    <s v="NACH"/>
    <s v="PSL"/>
    <s v="UDYAM-up-76-0020380"/>
    <s v="PSL : Micro Enterprises"/>
    <s v="10022317655893"/>
    <m/>
    <m/>
    <m/>
    <m/>
    <m/>
    <m/>
    <m/>
    <m/>
    <m/>
    <m/>
    <m/>
    <m/>
    <m/>
    <m/>
    <m/>
    <m/>
    <m/>
    <m/>
    <m/>
    <m/>
    <m/>
    <m/>
    <m/>
    <m/>
    <m/>
    <m/>
    <m/>
  </r>
  <r>
    <n v="312"/>
    <d v="2024-12-01T00:00:00"/>
    <x v="294"/>
    <x v="295"/>
    <s v="APPROVED"/>
    <s v="Cersai Charge Created - NON BT"/>
    <d v="2024-01-09T00:00:00"/>
    <n v="11.9"/>
    <s v="5"/>
    <n v="4417165"/>
    <s v="5-50"/>
    <s v="F_6691195"/>
    <n v="4206907"/>
    <s v="5L"/>
    <n v="787"/>
    <s v="MORTGAGE"/>
    <n v="12"/>
    <s v="INDIVIDUAL"/>
    <n v="13"/>
    <s v="9.25"/>
    <n v="13"/>
    <n v="121"/>
    <s v="181"/>
    <s v="MITHLESH PATHAK"/>
    <s v="SELFEMPLOYED"/>
    <s v="Yes"/>
    <s v="TEXTILE READY MADE GARMENTS"/>
    <s v="FLOATING"/>
    <s v="N"/>
    <n v="802092615"/>
    <s v="DELHI"/>
    <s v="METRO"/>
    <n v="109"/>
    <s v="13-175"/>
    <n v="121"/>
    <s v="INDIVIDUAL"/>
    <n v="4417165"/>
    <s v="Proxy-Fully Construc"/>
    <s v="BKP"/>
    <n v="48.9057241"/>
    <s v="65"/>
    <n v="0"/>
    <n v="65954"/>
    <d v="2024-01-04T00:00:00"/>
    <n v="120"/>
    <s v="2122_MICRO LAP_DEL_CONNAUGHT PLACE"/>
    <s v="Current"/>
    <n v="0"/>
    <n v="0"/>
    <n v="0"/>
    <n v="0"/>
    <n v="0"/>
    <n v="0"/>
    <n v="0"/>
    <n v="0"/>
    <n v="0"/>
    <s v="-"/>
    <s v="-"/>
    <n v="0"/>
    <n v="12"/>
    <s v="5"/>
    <d v="2023-12-31T00:00:00"/>
    <d v="2023-12-31T00:00:00"/>
    <n v="12.2"/>
    <s v="5"/>
    <d v="2034-01-04T00:00:00"/>
    <s v="BKP - BANKING PRODUCT"/>
    <n v="600000"/>
    <n v="1"/>
    <d v="2023-12-25T00:00:00"/>
    <s v="SMFGINDIA/2023/12/4073"/>
    <s v="BLACK OLIVE VENTURES"/>
    <s v="KHET NO 1644, VILLAGE KAKOD, PARGANA  TEHSIL - SIKANDARABAD, DISTRICT - BULANDSHAHAR"/>
    <n v="400"/>
    <n v="20000"/>
    <n v="1290"/>
    <n v="800"/>
    <n v="9"/>
    <n v="51"/>
    <n v="9032000"/>
    <n v="9032000"/>
    <n v="8128800"/>
    <n v="7225600"/>
    <n v="0"/>
    <x v="102"/>
    <m/>
    <x v="0"/>
    <s v="BULANDSHAHR"/>
    <s v="UTTAR PRADESH"/>
    <n v="203203"/>
    <n v="0"/>
    <s v="BUSINESS USE"/>
    <s v="COMMERCIAL SHOP"/>
    <s v="COMMERCIAL SHOP"/>
    <s v="ACH HSBC"/>
    <s v="NACH"/>
    <s v="PSL"/>
    <s v="UDYAM-UP-18-0011068"/>
    <s v="PSL: Micro Enterprises"/>
    <s v="20009550894949"/>
    <m/>
    <m/>
    <m/>
    <m/>
    <m/>
    <m/>
    <m/>
    <m/>
    <m/>
    <m/>
    <m/>
    <m/>
    <m/>
    <m/>
    <m/>
    <m/>
    <m/>
    <m/>
    <m/>
    <m/>
    <m/>
    <m/>
    <m/>
    <m/>
    <m/>
    <m/>
    <m/>
  </r>
  <r>
    <n v="313"/>
    <d v="2024-12-01T00:00:00"/>
    <x v="295"/>
    <x v="296"/>
    <s v="APPROVED"/>
    <s v="Cersai Charge Created - NON BT"/>
    <d v="2023-12-24T00:00:00"/>
    <n v="12.4333333333333"/>
    <s v="5"/>
    <n v="2517671"/>
    <s v="5-50"/>
    <s v="F_6644907"/>
    <n v="2466872"/>
    <s v="5L"/>
    <n v="-1"/>
    <s v="MORTGAGE"/>
    <n v="12"/>
    <s v="INDIVIDUAL"/>
    <n v="13.5"/>
    <s v="9.25"/>
    <n v="13.5"/>
    <n v="181"/>
    <s v="181"/>
    <s v="MUKAMUDDEEN YAHAYA"/>
    <s v="SELFEMPLOYED"/>
    <s v="Yes"/>
    <s v="PROFESSIONAL SERVICES"/>
    <s v="FLOATING"/>
    <s v="N"/>
    <n v="854803082664"/>
    <s v="DELHI"/>
    <s v="METRO"/>
    <n v="169"/>
    <s v="13-175"/>
    <n v="181"/>
    <s v="INDIVIDUAL"/>
    <n v="2517671"/>
    <s v="Proxy-Fully Construc"/>
    <s v="SAM"/>
    <n v="64.203371200000007"/>
    <s v="65"/>
    <n v="0"/>
    <n v="32688"/>
    <d v="2024-01-04T00:00:00"/>
    <n v="180"/>
    <s v="2122_MICRO LAP_DEL_CONNAUGHT PLACE"/>
    <s v="Current"/>
    <n v="0"/>
    <n v="0"/>
    <n v="0"/>
    <n v="0"/>
    <n v="0"/>
    <n v="0"/>
    <n v="0"/>
    <n v="0"/>
    <n v="0"/>
    <s v="-"/>
    <s v="-"/>
    <n v="0"/>
    <n v="12"/>
    <s v="5"/>
    <d v="2023-12-16T00:00:00"/>
    <d v="2023-12-16T00:00:00"/>
    <n v="12.7"/>
    <s v="5"/>
    <d v="2039-01-04T00:00:00"/>
    <s v="SELF-ASSESSMENT METHOD"/>
    <n v="738000"/>
    <n v="1"/>
    <d v="2023-11-26T00:00:00"/>
    <s v="NA"/>
    <s v="FORMULAC ENGINEERS PVT. LTD"/>
    <s v="KHASRA NO 503, A RESIDENTIAL PLOT SITUATED AT VILLAGE LUHARA, TEH  DIST - BAGHPAT"/>
    <n v="1072"/>
    <n v="2300"/>
    <n v="1004"/>
    <n v="1450"/>
    <n v="2"/>
    <n v="59"/>
    <n v="3921400"/>
    <n v="3921400"/>
    <n v="3529260"/>
    <n v="3137120"/>
    <n v="0"/>
    <x v="0"/>
    <n v="0.64203371244963536"/>
    <x v="0"/>
    <s v="BAGHPAT"/>
    <s v="UTTAR PRADESH"/>
    <n v="250609"/>
    <n v="0"/>
    <s v="BUSINESS USE"/>
    <s v="RESIDENTIAL row HOUSE"/>
    <s v="RESIDENTIAL ROW HOUSE"/>
    <s v="ACH HSBC"/>
    <s v="NACH"/>
    <s v="PSL"/>
    <s v="UDYAM-UP-09-0020098"/>
    <s v="PSL: Micro Enterprises"/>
    <s v="50072823690838"/>
    <m/>
    <m/>
    <m/>
    <m/>
    <m/>
    <m/>
    <m/>
    <m/>
    <m/>
    <m/>
    <m/>
    <m/>
    <m/>
    <m/>
    <m/>
    <m/>
    <m/>
    <m/>
    <m/>
    <m/>
    <m/>
    <m/>
    <m/>
    <m/>
    <m/>
    <m/>
    <m/>
  </r>
  <r>
    <n v="314"/>
    <d v="2024-12-01T00:00:00"/>
    <x v="296"/>
    <x v="297"/>
    <s v="APPROVED"/>
    <s v="Cersai Charge created"/>
    <d v="2023-02-11T00:00:00"/>
    <n v="22.966666666666701"/>
    <s v="5"/>
    <n v="12009900"/>
    <s v="5-50"/>
    <s v="F_5582570"/>
    <n v="11379222"/>
    <s v="5L"/>
    <n v="767"/>
    <s v="MORTGAGE"/>
    <n v="24"/>
    <s v="CORPORATE"/>
    <n v="10.4"/>
    <s v="9.25"/>
    <n v="10"/>
    <n v="180"/>
    <s v="181"/>
    <s v="S K JEWELLERS"/>
    <s v="SELFEMPLOYED"/>
    <s v="Yes"/>
    <s v="GEMS AND JEWELLRY"/>
    <s v="FLOATING"/>
    <s v="N"/>
    <n v="806666717"/>
    <s v="CHANDIGARH"/>
    <s v="TIER 2"/>
    <n v="168"/>
    <s v="13-175"/>
    <n v="192"/>
    <s v="PROPRIETORSHIP"/>
    <n v="12009900"/>
    <s v="Proxy-Fully Construc"/>
    <s v="GTP"/>
    <n v="59.971135699999998"/>
    <s v="65"/>
    <n v="0"/>
    <n v="129060"/>
    <d v="2023-01-04T00:00:00"/>
    <n v="180"/>
    <s v="1912_LAP RETAIL_CDG_MADHYAMARG"/>
    <s v="Current"/>
    <n v="0"/>
    <n v="0"/>
    <n v="0"/>
    <n v="0"/>
    <n v="0"/>
    <n v="0"/>
    <n v="0"/>
    <n v="0"/>
    <n v="0"/>
    <s v="-"/>
    <s v="-"/>
    <n v="0"/>
    <n v="24"/>
    <s v="5"/>
    <d v="2022-12-24T00:00:00"/>
    <d v="2023-02-11T00:00:00"/>
    <n v="22.966666666666701"/>
    <s v="5"/>
    <d v="2038-12-04T00:00:00"/>
    <s v="GTP - GROSS TURNOVER PRODUCT"/>
    <n v="0"/>
    <n v="2"/>
    <d v="2022-12-13T00:00:00"/>
    <n v="5582570"/>
    <s v="AR. RAKESH KUMAR BANSAL"/>
    <s v="BOOTH NO 182, SECTOR NO 35-D, CHANDIGARH"/>
    <n v="148.77000000000001"/>
    <n v="133000"/>
    <n v="199.77"/>
    <n v="1200"/>
    <n v="35"/>
    <n v="25"/>
    <n v="20026134"/>
    <n v="20026134"/>
    <n v="18023521"/>
    <n v="16020907"/>
    <m/>
    <x v="0"/>
    <n v="0.59971135716958646"/>
    <x v="0"/>
    <s v="CHANDIGARH"/>
    <s v="CHANDIGARH"/>
    <n v="160022"/>
    <n v="0"/>
    <s v="BUSINESS USE"/>
    <s v="COMMERCIAL SHOP"/>
    <s v="COMMERCIAL SHOP"/>
    <s v="HDFC ENACH"/>
    <s v="NACH"/>
    <s v="PSL"/>
    <s v="UDYAM-CH-01-0014216"/>
    <s v="PSL : Micro Enterprises"/>
    <s v="80022633994725"/>
    <m/>
    <m/>
    <m/>
    <m/>
    <m/>
    <m/>
    <m/>
    <m/>
    <m/>
    <m/>
    <m/>
    <m/>
    <m/>
    <m/>
    <m/>
    <m/>
    <m/>
    <m/>
    <m/>
    <m/>
    <m/>
    <m/>
    <m/>
    <m/>
    <m/>
    <m/>
    <m/>
  </r>
  <r>
    <n v="315"/>
    <d v="2024-12-01T00:00:00"/>
    <x v="297"/>
    <x v="298"/>
    <s v="APPROVED"/>
    <s v="Cersai Charge created"/>
    <d v="2022-12-31T00:00:00"/>
    <n v="24.366666666666699"/>
    <s v="5"/>
    <n v="8326500"/>
    <s v="5-50"/>
    <s v="F_5658373"/>
    <n v="7851510"/>
    <s v="5L"/>
    <n v="795"/>
    <s v="MORTGAGE"/>
    <n v="24"/>
    <s v="CORPORATE"/>
    <n v="10.65"/>
    <s v="9.25"/>
    <n v="10.25"/>
    <n v="181"/>
    <s v="181"/>
    <s v="RAGHAV OVERSEAS"/>
    <s v="SELFEMPLOYED"/>
    <s v="Yes"/>
    <s v="OTHERS"/>
    <s v="FLOATING"/>
    <s v="N"/>
    <n v="806015101"/>
    <s v="CHANDIGARH"/>
    <s v="TIER 2"/>
    <n v="166"/>
    <s v="13-175"/>
    <n v="190"/>
    <s v="PROPRIETORSHIP"/>
    <n v="8326500"/>
    <s v="Proxy-Fully Construc"/>
    <s v="BKP"/>
    <n v="44.992105500000001"/>
    <s v="65"/>
    <n v="0"/>
    <n v="90755"/>
    <d v="2023-01-04T00:00:00"/>
    <n v="180"/>
    <s v="1912_LAP RETAIL_CDG_MADHYAMARG"/>
    <s v="Current"/>
    <n v="0"/>
    <n v="0"/>
    <n v="0"/>
    <n v="0"/>
    <n v="0"/>
    <n v="0"/>
    <n v="0"/>
    <n v="0"/>
    <n v="0"/>
    <s v="-"/>
    <s v="-"/>
    <n v="0"/>
    <n v="24"/>
    <s v="5"/>
    <d v="2022-12-31T00:00:00"/>
    <d v="2022-12-31T00:00:00"/>
    <n v="24.366666666666699"/>
    <s v="5"/>
    <d v="2038-10-04T00:00:00"/>
    <s v="BKP - BANKING PRODUCT"/>
    <n v="0"/>
    <n v="2"/>
    <d v="2022-12-20T00:00:00"/>
    <n v="5588073"/>
    <s v="AR. RAKESH KUMAR BANSAL"/>
    <s v="House NO 199, EKTA VIHAR, VILLAGE BALTANA, MC &amp; SUB - TEHSIL ZIRAKPUR, DIST - SAS NAGAR MOHALI"/>
    <n v="2214"/>
    <n v="6120"/>
    <n v="3813"/>
    <n v="1300"/>
    <n v="7"/>
    <n v="53"/>
    <n v="18506580"/>
    <n v="18506580"/>
    <n v="16655922"/>
    <n v="14805264"/>
    <n v="0"/>
    <x v="103"/>
    <m/>
    <x v="0"/>
    <s v="DERA BASSI"/>
    <s v="PUNJAB"/>
    <n v="140507"/>
    <n v="0"/>
    <s v="BUSINESS USE"/>
    <s v="COMMERCIAL SHOP"/>
    <s v="COMMERCIAL SHOP"/>
    <s v="ACH HSBC"/>
    <s v="NACH"/>
    <s v="PSL"/>
    <s v="UDYAM-PB-20-0035101"/>
    <s v="PSL : Micro Enterprises"/>
    <s v="90016961367655"/>
    <m/>
    <m/>
    <m/>
    <m/>
    <m/>
    <m/>
    <m/>
    <m/>
    <m/>
    <m/>
    <m/>
    <m/>
    <m/>
    <m/>
    <m/>
    <m/>
    <m/>
    <m/>
    <m/>
    <m/>
    <m/>
    <m/>
    <m/>
    <m/>
    <m/>
    <m/>
    <m/>
  </r>
  <r>
    <n v="316"/>
    <d v="2024-12-01T00:00:00"/>
    <x v="298"/>
    <x v="299"/>
    <s v="APPROVED"/>
    <s v="Cersai Charge Created - NON BT"/>
    <d v="2023-11-08T00:00:00"/>
    <n v="13.966666666666701"/>
    <s v="5"/>
    <n v="1126500"/>
    <s v="5-50"/>
    <s v="F_6484345"/>
    <n v="1099092"/>
    <s v="5L"/>
    <n v="708"/>
    <s v="MORTGAGE"/>
    <n v="14"/>
    <s v="INDIVIDUAL"/>
    <n v="14.4"/>
    <s v="9.25"/>
    <n v="14"/>
    <n v="169"/>
    <s v="181"/>
    <s v="NASEEM ALAM"/>
    <s v="SELFEMPLOYED"/>
    <s v="Yes"/>
    <s v="HEALTHCARE AND HEALTHCARE PROVIDERS"/>
    <s v="FLOATING"/>
    <s v="N"/>
    <n v="854802126095"/>
    <s v="DELHI"/>
    <s v="METRO"/>
    <n v="166"/>
    <s v="13-175"/>
    <n v="180"/>
    <s v="INDIVIDUAL"/>
    <n v="1126500"/>
    <s v="Proxy-Fully Construc"/>
    <s v="RNP"/>
    <n v="56.239235200000003"/>
    <s v="65"/>
    <n v="0"/>
    <n v="15326"/>
    <d v="2023-11-04T00:00:00"/>
    <n v="168"/>
    <s v="2122_MICRO LAP_DEL_CONNAUGHT PLACE"/>
    <s v="Current"/>
    <n v="0"/>
    <n v="0"/>
    <n v="0"/>
    <n v="0"/>
    <n v="0"/>
    <n v="0"/>
    <n v="0"/>
    <n v="0"/>
    <n v="0"/>
    <s v="-"/>
    <s v="-"/>
    <n v="0"/>
    <n v="14"/>
    <s v="5"/>
    <d v="2023-10-28T00:00:00"/>
    <d v="2023-10-28T00:00:00"/>
    <n v="14.3333333333333"/>
    <s v="5"/>
    <d v="2038-10-04T00:00:00"/>
    <s v="RNP 44 AD"/>
    <n v="590472"/>
    <n v="1"/>
    <d v="2023-10-14T00:00:00"/>
    <s v="SMFG INDIA/2023/10/2088"/>
    <s v="BLACK OLIVE VENTURES"/>
    <s v="PROPERTY NO R-304 &amp; OLD NO 229, 2ND FLOOR RECT NO 57, KILLA NO 17(57/17) 3 EXTENSION KNOWN AS RAMESH PARK, LAXMI NAGAR, VILLAGE KHUREJI KHAS, ILLAQA SHAHDARA "/>
    <n v="51"/>
    <n v="0"/>
    <n v="413"/>
    <n v="4850"/>
    <n v="10"/>
    <n v="50"/>
    <n v="2003050"/>
    <n v="2003050"/>
    <n v="1802745"/>
    <n v="1602440"/>
    <n v="0"/>
    <x v="0"/>
    <n v="0.56239235166371282"/>
    <x v="0"/>
    <s v="NEW DELHI"/>
    <s v="DELHI"/>
    <n v="110092"/>
    <n v="0"/>
    <s v="BUSINESS USE"/>
    <s v="RESIDENTIAL FLAT"/>
    <s v="RESIDENTIAL FLAT"/>
    <s v="ACH HSBC"/>
    <s v="NACH"/>
    <s v="PSL"/>
    <s v="UDYAM-DL-03-0037459"/>
    <s v="PSL : Micro Enterprises"/>
    <s v="40051327968582"/>
    <m/>
    <m/>
    <m/>
    <m/>
    <m/>
    <m/>
    <m/>
    <m/>
    <m/>
    <m/>
    <m/>
    <m/>
    <m/>
    <m/>
    <m/>
    <m/>
    <m/>
    <m/>
    <m/>
    <m/>
    <m/>
    <m/>
    <m/>
    <m/>
    <m/>
    <m/>
    <m/>
  </r>
  <r>
    <n v="317"/>
    <d v="2024-12-01T00:00:00"/>
    <x v="299"/>
    <x v="300"/>
    <s v="APPROVED"/>
    <s v="Cersai Charge Created - BT"/>
    <d v="2024-05-08T00:00:00"/>
    <n v="7.9"/>
    <s v="5"/>
    <n v="15000000"/>
    <s v="5-50"/>
    <s v="F_7106849"/>
    <n v="14714903"/>
    <s v="5L"/>
    <n v="734"/>
    <s v="MORTGAGE"/>
    <n v="9"/>
    <s v="INDIVIDUAL"/>
    <n v="10.5"/>
    <s v="9.25"/>
    <n v="10.5"/>
    <n v="181"/>
    <s v="181"/>
    <s v="MANMEET SINGH"/>
    <s v="SELFEMPLOYED"/>
    <s v="Yes"/>
    <s v="OTHERS"/>
    <s v="FLOATING"/>
    <s v="N"/>
    <n v="854803997959"/>
    <s v="CHANDIGARH"/>
    <s v="TIER 2"/>
    <n v="172"/>
    <s v="13-175"/>
    <n v="181"/>
    <s v="INDIVIDUAL"/>
    <n v="15000000"/>
    <s v="Proxy-Fully Construc"/>
    <s v="BKP"/>
    <n v="37.5"/>
    <s v="65"/>
    <n v="0"/>
    <n v="165810"/>
    <d v="2024-04-04T00:00:00"/>
    <n v="180"/>
    <s v="1912_MASS LAP_CDG_MADHYAMARG"/>
    <s v="Current"/>
    <n v="0"/>
    <n v="0"/>
    <n v="0"/>
    <n v="0"/>
    <n v="0"/>
    <n v="0"/>
    <n v="0"/>
    <n v="0"/>
    <n v="0"/>
    <s v="-"/>
    <s v="-"/>
    <n v="0"/>
    <n v="9"/>
    <s v="5"/>
    <d v="2024-03-31T00:00:00"/>
    <d v="2024-03-31T00:00:00"/>
    <n v="9.1666666666666696"/>
    <s v="5"/>
    <d v="2039-04-04T00:00:00"/>
    <s v="BKP - BANKING PRODUCT"/>
    <n v="600000"/>
    <n v="2"/>
    <d v="2024-03-07T00:00:00"/>
    <s v="ADR-2024/MAR/07"/>
    <s v="ADROIT VALUATION"/>
    <s v="COMMERCIAL DCO/PLOT NO 1133, TDI CITY SOUTH EX - 1, SECTOR 118, MOHALI, DISTRICT SAS NAGAR MOHALI"/>
    <n v="200"/>
    <n v="200000"/>
    <n v="0"/>
    <n v="0"/>
    <n v="0"/>
    <n v="0"/>
    <n v="40000000"/>
    <n v="40050000"/>
    <n v="36000000"/>
    <n v="32000000"/>
    <s v="40000 PER SQ. YARDS"/>
    <x v="102"/>
    <m/>
    <x v="0"/>
    <s v="MOHALI"/>
    <s v="PUNJAB"/>
    <n v="140501"/>
    <n v="0"/>
    <s v="BUSINESS USE"/>
    <s v="COMMERCIAL SHOP"/>
    <s v="COMMERCIAL SHOP"/>
    <s v="HDFC ENACH"/>
    <s v="NACH"/>
    <s v="PSL"/>
    <s v="UDYAM-CH-01-0025259"/>
    <s v="PSL : Micro Enterprise"/>
    <s v="60065071176906"/>
    <m/>
    <m/>
    <m/>
    <m/>
    <m/>
    <m/>
    <m/>
    <m/>
    <m/>
    <m/>
    <m/>
    <m/>
    <m/>
    <m/>
    <m/>
    <m/>
    <m/>
    <m/>
    <m/>
    <m/>
    <m/>
    <m/>
    <m/>
    <m/>
    <m/>
    <m/>
    <m/>
  </r>
  <r>
    <n v="318"/>
    <d v="2024-12-01T00:00:00"/>
    <x v="300"/>
    <x v="301"/>
    <s v="APPROVED"/>
    <s v="Cersai Charge Created - NON BT"/>
    <d v="2024-04-06T00:00:00"/>
    <n v="8.9666666666666703"/>
    <s v="5"/>
    <n v="20000000"/>
    <s v="5-50"/>
    <s v="F_7045607"/>
    <n v="19206618"/>
    <s v="5L"/>
    <n v="753"/>
    <s v="MORTGAGE"/>
    <n v="9"/>
    <s v="CORPORATE"/>
    <n v="10.25"/>
    <s v="9.25"/>
    <n v="10.25"/>
    <n v="121"/>
    <s v="181"/>
    <s v="HAPPY ELECTRONICS"/>
    <s v="SELFEMPLOYED"/>
    <s v="Yes"/>
    <s v="UTILITY SERVICES"/>
    <s v="FLOATING"/>
    <s v="N"/>
    <n v="803004568"/>
    <s v="CHANDIGARH"/>
    <s v="TIER 2"/>
    <n v="112"/>
    <s v="13-175"/>
    <n v="121"/>
    <s v="PROPRIETORSHIP"/>
    <n v="20000000"/>
    <s v="Proxy-Fully Construc"/>
    <s v="BKP"/>
    <n v="60.039778200000001"/>
    <s v="65"/>
    <n v="0"/>
    <n v="267079"/>
    <d v="2024-04-04T00:00:00"/>
    <n v="120"/>
    <s v="1912_MASS LAP_CDG_MADHYAMARG"/>
    <s v="Current"/>
    <n v="0"/>
    <n v="0"/>
    <n v="0"/>
    <n v="0"/>
    <n v="0"/>
    <n v="0"/>
    <n v="0"/>
    <n v="0"/>
    <n v="0"/>
    <s v="-"/>
    <s v="-"/>
    <n v="0"/>
    <n v="9"/>
    <s v="5"/>
    <d v="2024-03-31T00:00:00"/>
    <d v="2024-03-31T00:00:00"/>
    <n v="9.1666666666666696"/>
    <s v="5"/>
    <d v="2034-04-04T00:00:00"/>
    <s v="BKP - BANKING PRODUCT"/>
    <n v="0"/>
    <n v="1"/>
    <d v="2024-03-24T00:00:00"/>
    <n v="7045607"/>
    <s v="AR.RAKESH KUMAR BANSAL"/>
    <s v="KHEWAT NO 438/668, KHASRA NO 15/22/1(9-18), 13/3(4-9), 17/2(4-4), 18(7-0), 19(6-12), 21(6-16), 23(5-14), 13/1/2(0-19), 24(8-0) PLOT NO 35, DESHMESH COLONY LOHGARGH, HADBAST NO 46, SUB TEHSIL ZIRAKPUR DIST NAGAR MOHALI"/>
    <n v="480"/>
    <n v="13000"/>
    <n v="1080"/>
    <n v="1400"/>
    <n v="10"/>
    <n v="50"/>
    <n v="7752000"/>
    <n v="7001000"/>
    <n v="6976800"/>
    <n v="6201600"/>
    <n v="0"/>
    <x v="0"/>
    <n v="2.5799793601651189"/>
    <x v="0"/>
    <s v="MOHALI"/>
    <s v="PUNJAB"/>
    <n v="160071"/>
    <n v="0"/>
    <s v="BUSINESS USE"/>
    <s v="COMMERCIAL SHOP"/>
    <s v="COMMERCIAL SHOP"/>
    <s v="ACH HSBC"/>
    <s v="NACH"/>
    <s v="PSL"/>
    <s v="UDYAM-pb-20-0002040"/>
    <s v="PSL : Micro Enterprise"/>
    <s v="90083866179769"/>
    <m/>
    <m/>
    <m/>
    <m/>
    <m/>
    <m/>
    <m/>
    <m/>
    <m/>
    <m/>
    <m/>
    <m/>
    <m/>
    <m/>
    <m/>
    <m/>
    <m/>
    <m/>
    <m/>
    <m/>
    <m/>
    <m/>
    <m/>
    <m/>
    <m/>
    <m/>
    <m/>
  </r>
  <r>
    <n v="319"/>
    <d v="2024-12-01T00:00:00"/>
    <x v="300"/>
    <x v="301"/>
    <s v="APPROVED"/>
    <s v="Cersai Charge Created - NON BT"/>
    <d v="2024-04-06T00:00:00"/>
    <n v="8.9666666666666703"/>
    <s v="5"/>
    <n v="20000000"/>
    <s v="5-50"/>
    <s v="F_7045607"/>
    <n v="19206618"/>
    <s v="5L"/>
    <n v="753"/>
    <s v="MORTGAGE"/>
    <n v="9"/>
    <s v="CORPORATE"/>
    <n v="10.25"/>
    <s v="9.25"/>
    <n v="10.25"/>
    <n v="121"/>
    <s v="181"/>
    <s v="HAPPY ELECTRONICS"/>
    <m/>
    <m/>
    <m/>
    <m/>
    <m/>
    <m/>
    <m/>
    <m/>
    <m/>
    <m/>
    <m/>
    <m/>
    <m/>
    <m/>
    <m/>
    <m/>
    <m/>
    <m/>
    <m/>
    <m/>
    <m/>
    <m/>
    <m/>
    <m/>
    <m/>
    <m/>
    <m/>
    <m/>
    <m/>
    <m/>
    <m/>
    <m/>
    <m/>
    <m/>
    <m/>
    <m/>
    <m/>
    <m/>
    <m/>
    <m/>
    <m/>
    <m/>
    <m/>
    <m/>
    <n v="1"/>
    <d v="2024-03-24T00:00:00"/>
    <n v="7045607"/>
    <s v="AR.RAKESH KUMAR BANSAL"/>
    <s v="KHEWAT NO 442/663, KHASRA NO 8/9/3(2-7), 12/2(0-19), 18/1(3-0), 18/2/2(2-12), 23/2(1-2), 23/3(0-8), &amp; KHEWAT NO. 128/143, KHASRA NO 17/5/2(2-3), 18/1/1(3-8), 10/1/(4-81), 9/4/(0-13), 10/1(0-15) SCO NO 1 GREEN PARK COLONY LOHGARH ROARD, ZIRAKPUR, TEHSIL DERABASSI"/>
    <n v="1125"/>
    <n v="14850"/>
    <n v="2223"/>
    <n v="2500"/>
    <n v="6"/>
    <n v="54"/>
    <n v="22263750"/>
    <m/>
    <n v="20037375"/>
    <n v="17811000"/>
    <n v="0"/>
    <x v="103"/>
    <m/>
    <x v="0"/>
    <s v="MOHALI"/>
    <s v="PUNJAB"/>
    <n v="160071"/>
    <n v="0"/>
    <s v="BUSINESS USE"/>
    <s v="COMMERCIAL SHOP"/>
    <s v="COMMERCIAL SHOP"/>
    <s v="ACH HSBC"/>
    <s v="NACH"/>
    <s v="PSL"/>
    <s v="UDYAM-pb-20-0002040"/>
    <s v="PSL : Micro Enterprise"/>
    <s v="90083866179769"/>
    <m/>
    <m/>
    <m/>
    <m/>
    <m/>
    <m/>
    <m/>
    <m/>
    <m/>
    <m/>
    <m/>
    <m/>
    <m/>
    <m/>
    <m/>
    <m/>
    <m/>
    <m/>
    <m/>
    <m/>
    <m/>
    <m/>
    <m/>
    <m/>
    <m/>
    <m/>
    <m/>
  </r>
  <r>
    <n v="320"/>
    <d v="2024-12-01T00:00:00"/>
    <x v="300"/>
    <x v="301"/>
    <s v="APPROVED"/>
    <s v="Cersai Charge Created - NON BT"/>
    <d v="2024-04-06T00:00:00"/>
    <n v="8.9666666666666703"/>
    <s v="5"/>
    <n v="20000000"/>
    <s v="5-50"/>
    <s v="F_7045607"/>
    <n v="19206618"/>
    <s v="5L"/>
    <n v="753"/>
    <s v="MORTGAGE"/>
    <n v="9"/>
    <s v="CORPORATE"/>
    <n v="10.25"/>
    <s v="9.25"/>
    <n v="10.25"/>
    <n v="121"/>
    <s v="181"/>
    <s v="HAPPY ELECTRONICS"/>
    <m/>
    <m/>
    <m/>
    <m/>
    <m/>
    <m/>
    <m/>
    <m/>
    <m/>
    <m/>
    <m/>
    <m/>
    <m/>
    <m/>
    <m/>
    <m/>
    <m/>
    <m/>
    <m/>
    <m/>
    <m/>
    <m/>
    <m/>
    <m/>
    <m/>
    <m/>
    <m/>
    <m/>
    <m/>
    <m/>
    <m/>
    <m/>
    <m/>
    <m/>
    <m/>
    <m/>
    <m/>
    <m/>
    <m/>
    <m/>
    <m/>
    <m/>
    <m/>
    <m/>
    <n v="1"/>
    <d v="2024-03-26T00:00:00"/>
    <n v="7045607"/>
    <s v="AR.RAKESH KUMAR BANSAL"/>
    <s v="KHATA NO 554/802, KHASRA NO 18/12/3(6-13), 18/3(2-3), 19/1(3-12), SHOP NO 11, GREEN ENCLAVE, LOHGARH ROAD, OPPOSITE DEFENCE ENCLAVE, LOHGARH MC ZIRAKPUR, TEHSIL DERABASSI, NAGAR MOHALI"/>
    <n v="540"/>
    <n v="13500"/>
    <n v="810"/>
    <n v="1500"/>
    <n v="11"/>
    <n v="49"/>
    <n v="8505000"/>
    <m/>
    <n v="7654500"/>
    <n v="6804000"/>
    <m/>
    <x v="0"/>
    <n v="2.3515579071134627"/>
    <x v="0"/>
    <s v="MOHALI"/>
    <s v="PUNJAB"/>
    <n v="160071"/>
    <n v="0"/>
    <s v="BUSINESS USE"/>
    <s v="COMMERCIAL SHOP"/>
    <s v="COMMERCIAL SHOP"/>
    <s v="ACH HSBC"/>
    <s v="NACH"/>
    <s v="PSL"/>
    <s v="UDYAM-pb-20-0002040"/>
    <s v="PSL : Micro Enterprise"/>
    <s v="90083866179769"/>
    <m/>
    <m/>
    <m/>
    <m/>
    <m/>
    <m/>
    <m/>
    <m/>
    <m/>
    <m/>
    <m/>
    <m/>
    <m/>
    <m/>
    <m/>
    <m/>
    <m/>
    <m/>
    <m/>
    <m/>
    <m/>
    <m/>
    <m/>
    <m/>
    <m/>
    <m/>
    <m/>
  </r>
  <r>
    <n v="321"/>
    <d v="2024-12-01T00:00:00"/>
    <x v="300"/>
    <x v="301"/>
    <s v="APPROVED"/>
    <s v="Cersai Charge Created - NON BT"/>
    <d v="2024-04-06T00:00:00"/>
    <n v="8.9666666666666703"/>
    <s v="5"/>
    <n v="20000000"/>
    <s v="5-50"/>
    <s v="F_7045607"/>
    <n v="19206618"/>
    <s v="5L"/>
    <n v="753"/>
    <s v="MORTGAGE"/>
    <n v="9"/>
    <s v="CORPORATE"/>
    <n v="10.25"/>
    <s v="9.25"/>
    <n v="10.25"/>
    <n v="121"/>
    <s v="181"/>
    <s v="HAPPY ELECTRONICS"/>
    <m/>
    <m/>
    <m/>
    <m/>
    <m/>
    <m/>
    <m/>
    <m/>
    <m/>
    <m/>
    <m/>
    <m/>
    <m/>
    <m/>
    <m/>
    <m/>
    <m/>
    <m/>
    <m/>
    <m/>
    <m/>
    <m/>
    <m/>
    <m/>
    <m/>
    <m/>
    <m/>
    <m/>
    <m/>
    <m/>
    <m/>
    <m/>
    <m/>
    <m/>
    <m/>
    <m/>
    <m/>
    <m/>
    <m/>
    <m/>
    <m/>
    <m/>
    <m/>
    <m/>
    <n v="1"/>
    <d v="2024-03-27T00:00:00"/>
    <s v="ADR-2024/MAR/02"/>
    <s v="ADROIT VALUATION"/>
    <s v="SCO NO 35, DESHMESH COLONY, LOHGARH ZIRAKPUR"/>
    <n v="125"/>
    <n v="135000"/>
    <n v="2223"/>
    <n v="2500"/>
    <n v="2"/>
    <n v="58"/>
    <n v="22432500"/>
    <m/>
    <n v="20189250"/>
    <n v="17946000"/>
    <s v="14487 PER MARLE"/>
    <x v="102"/>
    <m/>
    <x v="0"/>
    <s v="MOHALI"/>
    <s v="PUNJAB"/>
    <n v="160071"/>
    <n v="0"/>
    <s v="BUSINESS USE"/>
    <s v="COMMERCIAL SHOP"/>
    <s v="COMMERCIAL SHOP"/>
    <s v="ACH HSBC"/>
    <s v="NACH"/>
    <s v="PSL"/>
    <s v="UDYAM-pb-20-0002040"/>
    <s v="PSL : Micro Enterprise"/>
    <s v="90083866179769"/>
    <m/>
    <m/>
    <m/>
    <m/>
    <m/>
    <m/>
    <m/>
    <m/>
    <m/>
    <m/>
    <m/>
    <m/>
    <m/>
    <m/>
    <m/>
    <m/>
    <m/>
    <m/>
    <m/>
    <m/>
    <m/>
    <m/>
    <m/>
    <m/>
    <m/>
    <m/>
    <m/>
  </r>
  <r>
    <n v="322"/>
    <d v="2024-12-01T00:00:00"/>
    <x v="300"/>
    <x v="301"/>
    <s v="APPROVED"/>
    <s v="Cersai Charge Created - NON BT"/>
    <d v="2024-04-06T00:00:00"/>
    <n v="8.9666666666666703"/>
    <s v="5"/>
    <n v="20000000"/>
    <s v="5-50"/>
    <s v="F_7045607"/>
    <n v="19206618"/>
    <s v="5L"/>
    <n v="753"/>
    <s v="MORTGAGE"/>
    <n v="9"/>
    <s v="CORPORATE"/>
    <n v="10.25"/>
    <s v="9.25"/>
    <n v="10.25"/>
    <n v="121"/>
    <s v="181"/>
    <s v="HAPPY ELECTRONICS"/>
    <m/>
    <m/>
    <m/>
    <m/>
    <m/>
    <m/>
    <m/>
    <m/>
    <m/>
    <m/>
    <m/>
    <m/>
    <m/>
    <m/>
    <m/>
    <m/>
    <m/>
    <m/>
    <m/>
    <m/>
    <m/>
    <m/>
    <m/>
    <m/>
    <m/>
    <m/>
    <m/>
    <m/>
    <m/>
    <m/>
    <m/>
    <m/>
    <m/>
    <m/>
    <m/>
    <m/>
    <m/>
    <m/>
    <m/>
    <m/>
    <m/>
    <m/>
    <m/>
    <m/>
    <n v="1"/>
    <d v="2024-03-27T00:00:00"/>
    <s v="ADR-2019/JUNE/108"/>
    <s v="ADROIT VALUATION"/>
    <s v="SCO NO 11, GREEN ENCLAVE, LOHGARH ZIRAKPUR"/>
    <n v="60"/>
    <n v="120000"/>
    <n v="1215"/>
    <n v="1500"/>
    <n v="9"/>
    <n v="51"/>
    <n v="9022500"/>
    <m/>
    <n v="8120250"/>
    <n v="7218000"/>
    <s v="8500 PER SQ. YARDS"/>
    <x v="102"/>
    <m/>
    <x v="0"/>
    <s v="MOHALI"/>
    <s v="PUNJAB"/>
    <n v="160071"/>
    <n v="0"/>
    <s v="BUSINESS USE"/>
    <s v="COMMERCIAL SHOP"/>
    <s v="COMMERCIAL SHOP"/>
    <s v="ACH HSBC"/>
    <s v="NACH"/>
    <s v="PSL"/>
    <s v="UDYAM-pb-20-0002040"/>
    <s v="PSL : Micro Enterprise"/>
    <s v="90083866179769"/>
    <m/>
    <m/>
    <m/>
    <m/>
    <m/>
    <m/>
    <m/>
    <m/>
    <m/>
    <m/>
    <m/>
    <m/>
    <m/>
    <m/>
    <m/>
    <m/>
    <m/>
    <m/>
    <m/>
    <m/>
    <m/>
    <m/>
    <m/>
    <m/>
    <m/>
    <m/>
    <m/>
  </r>
  <r>
    <n v="323"/>
    <d v="2024-12-01T00:00:00"/>
    <x v="301"/>
    <x v="302"/>
    <s v="APPROVED"/>
    <s v="Cersai Charge created"/>
    <d v="2023-01-30T00:00:00"/>
    <n v="23.366666666666699"/>
    <s v="5"/>
    <n v="927285"/>
    <s v="5-50"/>
    <s v="F_5763026"/>
    <n v="840447"/>
    <s v="5L"/>
    <n v="677"/>
    <s v="MORTGAGE"/>
    <n v="23"/>
    <s v="INDIVIDUAL"/>
    <n v="14.4"/>
    <s v="9.25"/>
    <n v="14"/>
    <n v="121"/>
    <s v="181"/>
    <s v="SANDEEP KUMAR"/>
    <s v="SELFEMPLOYED"/>
    <s v="Yes"/>
    <s v="FMCG"/>
    <s v="FLOATING"/>
    <s v="N"/>
    <n v="807441504"/>
    <s v="DELHI"/>
    <s v="METRO"/>
    <n v="102"/>
    <s v="13-175"/>
    <n v="125"/>
    <s v="INDIVIDUAL"/>
    <n v="927285"/>
    <s v="Proxy-Fully Construc"/>
    <s v="SAM"/>
    <n v="61.589067499999999"/>
    <s v="65"/>
    <n v="0"/>
    <n v="14398"/>
    <d v="2023-02-04T00:00:00"/>
    <n v="120"/>
    <s v="2122_MICRO LAP_DEL_CONNAUGHT PLACE"/>
    <s v="Current"/>
    <n v="0"/>
    <n v="0"/>
    <n v="0"/>
    <n v="0"/>
    <n v="0"/>
    <n v="0"/>
    <n v="0"/>
    <n v="0"/>
    <n v="0"/>
    <s v="-"/>
    <s v="-"/>
    <n v="0"/>
    <n v="23"/>
    <s v="5"/>
    <d v="2023-01-30T00:00:00"/>
    <d v="2023-01-30T00:00:00"/>
    <n v="23.366666666666699"/>
    <s v="5"/>
    <d v="2033-06-04T00:00:00"/>
    <s v="SELF-ASSESSMENT METHOD"/>
    <n v="648000"/>
    <n v="1"/>
    <d v="2023-01-25T00:00:00"/>
    <n v="5678245"/>
    <s v="FORMULAC ENGINEERS PVT. LTD"/>
    <s v="KHASRA NO 863, VILLAGE CHHAPRAULA, PARGANA &amp; TAHSIL DADRI, DISTRICT GAUTAM BUDDHA NAGAR"/>
    <n v="50"/>
    <n v="22000"/>
    <n v="338"/>
    <n v="1200"/>
    <n v="3"/>
    <n v="57"/>
    <n v="1505600"/>
    <n v="1505600"/>
    <n v="1355040"/>
    <n v="1204480"/>
    <n v="0"/>
    <x v="102"/>
    <m/>
    <x v="0"/>
    <s v="DADRI"/>
    <s v="UTTAR PRADESH"/>
    <n v="203207"/>
    <n v="0"/>
    <s v="BUSINESS USE"/>
    <s v="RESIDENTIAL row HOUSE"/>
    <s v="RESIDENTIAL ROW HOUSE"/>
    <s v="ACH HSBC"/>
    <s v="NACH"/>
    <s v="PSL"/>
    <s v="UDYAM-UP-28-0060298"/>
    <s v="PSL : Micro Enterprises"/>
    <s v="40042228127270"/>
    <m/>
    <m/>
    <m/>
    <m/>
    <m/>
    <m/>
    <m/>
    <m/>
    <m/>
    <m/>
    <m/>
    <m/>
    <m/>
    <m/>
    <m/>
    <m/>
    <m/>
    <m/>
    <m/>
    <m/>
    <m/>
    <m/>
    <m/>
    <m/>
    <m/>
    <m/>
    <m/>
  </r>
  <r>
    <n v="324"/>
    <d v="2024-12-01T00:00:00"/>
    <x v="302"/>
    <x v="303"/>
    <s v="APPROVED"/>
    <s v="Cersai Charge created"/>
    <d v="2023-03-16T00:00:00"/>
    <n v="21.866666666666699"/>
    <s v="5"/>
    <n v="2019000"/>
    <s v="5-50"/>
    <s v="F_5637696"/>
    <n v="1932687.75"/>
    <s v="5L"/>
    <n v="758"/>
    <s v="MORTGAGE"/>
    <n v="24"/>
    <s v="CORPORATE"/>
    <n v="13.9"/>
    <s v="9.25"/>
    <n v="13.5"/>
    <n v="180"/>
    <s v="181"/>
    <s v="SUNNY ELECTRICALS"/>
    <s v="SELFEMPLOYED"/>
    <s v="Yes"/>
    <s v="ELECTRICAL EQUIPMENT AND COMPONENTS"/>
    <s v="FLOATING"/>
    <s v="N"/>
    <n v="806902000"/>
    <s v="DELHI"/>
    <s v="METRO"/>
    <n v="167"/>
    <s v="13-175"/>
    <n v="191"/>
    <s v="PROPRIETORSHIP"/>
    <n v="2019000"/>
    <s v="Proxy-Fully Construc"/>
    <s v="SAM"/>
    <n v="57.253856599999999"/>
    <s v="65"/>
    <n v="0"/>
    <n v="26235"/>
    <d v="2023-01-04T00:00:00"/>
    <n v="180"/>
    <s v="2122_MICRO LAP_DEL_CONNAUGHT PLACE"/>
    <s v="Current"/>
    <n v="0"/>
    <n v="0"/>
    <n v="0"/>
    <n v="0"/>
    <n v="0"/>
    <n v="0"/>
    <n v="0"/>
    <n v="0"/>
    <n v="0"/>
    <s v="-"/>
    <s v="-"/>
    <n v="0"/>
    <n v="24"/>
    <s v="5"/>
    <d v="2022-12-31T00:00:00"/>
    <d v="2023-04-29T00:00:00"/>
    <n v="20.399999999999999"/>
    <s v="5"/>
    <d v="2038-11-04T00:00:00"/>
    <s v="SELF-ASSESSMENT METHOD"/>
    <n v="0"/>
    <n v="1"/>
    <d v="2022-12-27T00:00:00"/>
    <s v="NMA/FULLERTON/DEC-033/2022"/>
    <s v="MEHTA &amp; ASSOCIATES / NMA"/>
    <s v="PROPERTY NO A-19, ENTIRE UPPER GROUN FLOOR OUT OF KHASRA NO 1876/71, GALLI NO 2, OLD ARJUN NAGAR, VILLAGE KARKARDOOMA, ILLAQA SHAHDARA, DELHI"/>
    <n v="75"/>
    <n v="0"/>
    <n v="608"/>
    <n v="5800"/>
    <n v="12"/>
    <n v="48"/>
    <n v="3526400"/>
    <n v="3526400"/>
    <n v="3173760"/>
    <n v="2821120"/>
    <n v="0"/>
    <x v="0"/>
    <n v="0.57253856624319421"/>
    <x v="0"/>
    <s v="NEW DELHI"/>
    <s v="DELHI"/>
    <n v="110051"/>
    <n v="28"/>
    <s v="BUSINESS USE"/>
    <s v="RESIDENTIAL FLAT"/>
    <s v="RESIDENTIAL ROW HOUSE"/>
    <s v="HDFC ENACH"/>
    <s v="NACH"/>
    <s v="PSL"/>
    <s v="UDYAM-DL-02-0039619"/>
    <s v="PSL : Micro Enterprises"/>
    <s v="80069897881584"/>
    <m/>
    <m/>
    <m/>
    <m/>
    <m/>
    <m/>
    <m/>
    <m/>
    <m/>
    <m/>
    <m/>
    <m/>
    <m/>
    <m/>
    <m/>
    <m/>
    <m/>
    <m/>
    <m/>
    <m/>
    <m/>
    <m/>
    <m/>
    <m/>
    <m/>
    <m/>
    <m/>
  </r>
  <r>
    <n v="325"/>
    <d v="2024-12-01T00:00:00"/>
    <x v="303"/>
    <x v="304"/>
    <s v="APPROVED"/>
    <s v="Cersai Charge created"/>
    <d v="2022-12-31T00:00:00"/>
    <n v="24.366666666666699"/>
    <s v="5"/>
    <n v="5063788"/>
    <s v="5-50"/>
    <s v="F_5628275"/>
    <n v="4816442"/>
    <s v="5L"/>
    <n v="752"/>
    <s v="MORTGAGE"/>
    <n v="24"/>
    <s v="CORPORATE"/>
    <n v="12.4"/>
    <s v="9.25"/>
    <n v="12"/>
    <n v="181"/>
    <s v="181"/>
    <s v="ROHIT COMMUNICATION"/>
    <s v="SELFEMPLOYED"/>
    <s v="Yes"/>
    <s v="COMMUNICATION"/>
    <s v="FLOATING"/>
    <s v="N"/>
    <n v="806959263"/>
    <s v="DELHI"/>
    <s v="METRO"/>
    <n v="167"/>
    <s v="13-175"/>
    <n v="191"/>
    <s v="PROPRIETORSHIP"/>
    <n v="5063788"/>
    <s v="Proxy-Fully Construc"/>
    <s v="BKP"/>
    <n v="59.395092400000003"/>
    <s v="65"/>
    <n v="0"/>
    <n v="60774"/>
    <d v="2023-01-04T00:00:00"/>
    <n v="180"/>
    <s v="2122_MICRO LAP_DEL_CONNAUGHT PLACE"/>
    <s v="Current"/>
    <n v="0"/>
    <n v="0"/>
    <n v="0"/>
    <n v="0"/>
    <n v="0"/>
    <n v="0"/>
    <n v="0"/>
    <n v="0"/>
    <n v="0"/>
    <s v="-"/>
    <s v="-"/>
    <n v="0"/>
    <n v="24"/>
    <s v="5"/>
    <d v="2022-12-31T00:00:00"/>
    <d v="2022-12-31T00:00:00"/>
    <n v="24.366666666666699"/>
    <s v="5"/>
    <d v="2038-11-04T00:00:00"/>
    <s v="BKP - BANKING PRODUCT"/>
    <n v="0"/>
    <n v="1"/>
    <d v="2022-12-25T00:00:00"/>
    <s v="FULLERTON INDIA/2022/12/4853"/>
    <s v="BLACK OLIVE VENTURES"/>
    <s v="KHATA NO 00008, KHASRA NO 111 (0.1140), VILLAGE AMNABAD, PARGANA  &amp; TAHSIL DADRI, DISTRICT GAUTAM BUDH NAGAR"/>
    <n v="250"/>
    <n v="26000"/>
    <n v="1688"/>
    <n v="1200"/>
    <n v="3"/>
    <n v="57"/>
    <n v="8525600"/>
    <n v="8525600"/>
    <n v="7673040"/>
    <n v="6820480"/>
    <n v="0"/>
    <x v="104"/>
    <m/>
    <x v="0"/>
    <s v="GREATER NOIDA"/>
    <s v="UTTAR PRADESH"/>
    <n v="201308"/>
    <n v="0"/>
    <s v="BUSINESS USE"/>
    <s v="RESIDENTIAL row HOUSE"/>
    <s v="RESIDENTIAL ROW HOUSE"/>
    <s v="ACH HSBC"/>
    <s v="NACH"/>
    <s v="PSL"/>
    <s v="UDYAM-UP-28-0058998"/>
    <s v="PSL : Micro Enterprises"/>
    <s v="70032504662489"/>
    <m/>
    <m/>
    <m/>
    <m/>
    <m/>
    <m/>
    <m/>
    <m/>
    <m/>
    <m/>
    <m/>
    <m/>
    <m/>
    <m/>
    <m/>
    <m/>
    <m/>
    <m/>
    <m/>
    <m/>
    <m/>
    <m/>
    <m/>
    <m/>
    <m/>
    <m/>
    <m/>
  </r>
  <r>
    <n v="326"/>
    <d v="2024-12-01T00:00:00"/>
    <x v="304"/>
    <x v="305"/>
    <s v="APPROVED"/>
    <s v="Cersai Charge created"/>
    <d v="2023-05-01T00:00:00"/>
    <n v="20.3333333333333"/>
    <s v="5"/>
    <n v="5537778"/>
    <s v="5-50"/>
    <s v="F_5887162"/>
    <n v="5304821"/>
    <s v="5L"/>
    <n v="785"/>
    <s v="MORTGAGE"/>
    <n v="21"/>
    <s v="CORPORATE"/>
    <n v="10.9"/>
    <s v="9.25"/>
    <n v="10.5"/>
    <n v="180"/>
    <s v="181"/>
    <s v="HARSHA TEXTILES"/>
    <s v="SELFEMPLOYED"/>
    <s v="Yes"/>
    <s v="TEXTILE HOME FURNISHING"/>
    <s v="FLOATING"/>
    <s v="N"/>
    <n v="808016078"/>
    <s v="HARYANA"/>
    <s v="TIER 4"/>
    <n v="172"/>
    <s v="13-175"/>
    <n v="193"/>
    <s v="PROPRIETORSHIP"/>
    <n v="5537778"/>
    <s v="Proxy-Fully Construc"/>
    <s v="GTP"/>
    <n v="43.105612200000003"/>
    <s v="65"/>
    <n v="0"/>
    <n v="61215"/>
    <d v="2023-04-04T00:00:00"/>
    <n v="180"/>
    <s v="1913_LAP RETAIL_PANIPAT"/>
    <s v="Current"/>
    <n v="0"/>
    <n v="0"/>
    <n v="0"/>
    <n v="0"/>
    <n v="0"/>
    <n v="0"/>
    <n v="0"/>
    <n v="0"/>
    <n v="0"/>
    <s v="-"/>
    <s v="-"/>
    <n v="0"/>
    <n v="21"/>
    <s v="5"/>
    <d v="2023-03-21T00:00:00"/>
    <d v="2023-05-19T00:00:00"/>
    <n v="19.733333333333299"/>
    <s v="5"/>
    <d v="2039-04-04T00:00:00"/>
    <s v="GTP - GROSS TURNOVER PRODUCT"/>
    <n v="0"/>
    <n v="2"/>
    <d v="2023-03-09T00:00:00"/>
    <s v="NA"/>
    <s v="RAJESH GOYAL"/>
    <s v="HOUSE NO 355, SECTOR - 6, HUDA PANIPAT"/>
    <n v="191.24"/>
    <n v="50000"/>
    <n v="2190"/>
    <n v="1500"/>
    <n v="20"/>
    <s v="45-50 YEARS"/>
    <n v="12847000"/>
    <n v="12847000"/>
    <n v="11562300"/>
    <n v="10277600"/>
    <s v="15000 PER SQ YARDS"/>
    <x v="101"/>
    <m/>
    <x v="0"/>
    <s v="PANIPAT"/>
    <s v="HARYANA"/>
    <n v="132103"/>
    <n v="28"/>
    <s v="BUSINESS USE"/>
    <s v="RESIDENTIAL row HOUSE"/>
    <s v="RESIDENTIAL ROW HOUSE"/>
    <s v="ACH HSBC"/>
    <s v="NACH"/>
    <s v="PSL"/>
    <s v="UDYAM-HR-14-0016978"/>
    <s v="PSL : Micro Enterprises"/>
    <n v="70027467809630"/>
    <m/>
    <m/>
    <m/>
    <m/>
    <m/>
    <m/>
    <m/>
    <m/>
    <m/>
    <m/>
    <m/>
    <m/>
    <m/>
    <m/>
    <m/>
    <m/>
    <m/>
    <m/>
    <m/>
    <m/>
    <m/>
    <m/>
    <m/>
    <m/>
    <m/>
    <m/>
    <m/>
  </r>
  <r>
    <n v="327"/>
    <d v="2024-12-01T00:00:00"/>
    <x v="305"/>
    <x v="306"/>
    <s v="APPROVED"/>
    <s v="Cersai Charge Created - NON BT"/>
    <d v="2024-05-24T00:00:00"/>
    <n v="7.3666666666666698"/>
    <s v="5"/>
    <n v="4072605"/>
    <s v="5-50"/>
    <s v="F_7272832"/>
    <n v="4026929"/>
    <s v="5L"/>
    <n v="770"/>
    <s v="MORTGAGE"/>
    <n v="7"/>
    <s v="CORPORATE"/>
    <n v="13"/>
    <s v="9.25"/>
    <n v="13"/>
    <n v="181"/>
    <s v="181"/>
    <s v="VENKATA KRISHNA  ENGINEERING WORKS"/>
    <s v="SELFEMPLOYED"/>
    <s v="Yes"/>
    <s v="ENGINEERING WORK"/>
    <s v="FLOATING"/>
    <s v="N"/>
    <n v="854804147563"/>
    <s v="ANDHRA PRADESH"/>
    <s v="TIER 2"/>
    <n v="174"/>
    <s v="13-175"/>
    <n v="181"/>
    <s v="PROPRIETORSHIP"/>
    <n v="4072605"/>
    <s v="Proxy-Fully Construc"/>
    <s v="SAM"/>
    <n v="44.5765745"/>
    <s v="65"/>
    <n v="0"/>
    <n v="51529"/>
    <d v="2024-06-04T00:00:00"/>
    <n v="180"/>
    <s v="2121_MICRO LAP_AP_VIJ_LABBIPET"/>
    <s v="Current"/>
    <n v="0"/>
    <n v="0"/>
    <n v="0"/>
    <n v="0"/>
    <n v="0"/>
    <n v="0"/>
    <n v="0"/>
    <n v="0"/>
    <n v="0"/>
    <s v="-"/>
    <s v="-"/>
    <n v="0"/>
    <n v="7"/>
    <s v="5"/>
    <d v="2024-05-21T00:00:00"/>
    <d v="2024-05-21T00:00:00"/>
    <n v="7.4666666666666703"/>
    <s v="5"/>
    <d v="2039-06-04T00:00:00"/>
    <s v="SELF-ASSESSMENT METHOD"/>
    <n v="2000000.0004"/>
    <n v="1"/>
    <d v="2024-04-27T00:00:00"/>
    <s v="140_VJY_SMFL_APR"/>
    <s v="H.E.M. ASSOCIATES"/>
    <s v="DOOR NO 12-12-53, TS NO 12, OLD ASST NO 9431, NBEW ASST NO. 65481, MUNICIPALTY WARD NO 12A, REVENUE WARD NO 5, BLOCK NO 1, PADI VADHI GANDHINAGAR, VIJAYWADA MUNICIPLA CORPORATION, VIJAYEWADA"/>
    <n v="60.6"/>
    <n v="150000"/>
    <n v="462"/>
    <n v="100"/>
    <n v="69"/>
    <s v="COMPLETED"/>
    <n v="9136200"/>
    <n v="9136200"/>
    <n v="8222580"/>
    <n v="7308960"/>
    <n v="0"/>
    <x v="102"/>
    <m/>
    <x v="0"/>
    <s v="VIJAYAWADA"/>
    <s v="ANDHRA PRADESH"/>
    <n v="520001"/>
    <n v="0"/>
    <s v="ULAP - GENERAL BUSINESS PURPOSE"/>
    <s v="SELF-OCCUPIED COMMERCIAL PROPERTY- WITHIN CITY LIMIT"/>
    <s v="SELF-OCCUPIED COMMERCIAL PROPERTY- WITHIN CITY LIMIT"/>
    <s v="ACH HSBC"/>
    <s v="NACH"/>
    <s v="PSL"/>
    <s v="UDYAM-AP-20-0003532"/>
    <s v="PSL : Micro Enterprises"/>
    <s v="70084649572442"/>
    <m/>
    <m/>
    <m/>
    <m/>
    <m/>
    <m/>
    <m/>
    <m/>
    <m/>
    <m/>
    <m/>
    <m/>
    <m/>
    <m/>
    <m/>
    <m/>
    <m/>
    <m/>
    <m/>
    <m/>
    <m/>
    <m/>
    <m/>
    <m/>
    <m/>
    <m/>
    <m/>
  </r>
  <r>
    <n v="328"/>
    <d v="2024-12-01T00:00:00"/>
    <x v="306"/>
    <x v="307"/>
    <s v="APPROVED"/>
    <s v="Cersai Charge Created - NON BT"/>
    <d v="2024-01-31T00:00:00"/>
    <n v="11.1666666666667"/>
    <s v="5"/>
    <n v="6693543"/>
    <s v="5-50"/>
    <s v="F_6801217"/>
    <n v="6354248"/>
    <s v="5L"/>
    <n v="782"/>
    <s v="MORTGAGE"/>
    <n v="11"/>
    <s v="CORPORATE"/>
    <n v="10"/>
    <s v="9.25"/>
    <n v="10"/>
    <n v="121"/>
    <s v="181"/>
    <s v="HINDUSTAN TIMBER"/>
    <s v="SELFEMPLOYED"/>
    <s v="Yes"/>
    <s v="WOOD AND WOOD PRODUCTS"/>
    <s v="FLOATING"/>
    <s v="N"/>
    <n v="18213844"/>
    <s v="HARYANA"/>
    <s v="TIER 4"/>
    <n v="110"/>
    <s v="13-175"/>
    <n v="121"/>
    <s v="PROPRIETORSHIP"/>
    <n v="6693543"/>
    <s v="Proxy-Fully Construc"/>
    <s v="LIP"/>
    <n v="49.267219699999998"/>
    <s v="65"/>
    <n v="0"/>
    <n v="88456"/>
    <d v="2024-02-04T00:00:00"/>
    <n v="120"/>
    <s v="1913_LAP RETAIL_PANIPAT"/>
    <s v="Current"/>
    <n v="0"/>
    <n v="0"/>
    <n v="0"/>
    <n v="0"/>
    <n v="0"/>
    <n v="0"/>
    <n v="0"/>
    <n v="0"/>
    <n v="0"/>
    <s v="-"/>
    <s v="-"/>
    <n v="0"/>
    <n v="11"/>
    <s v="5"/>
    <d v="2024-01-28T00:00:00"/>
    <d v="2024-01-28T00:00:00"/>
    <n v="11.266666666666699"/>
    <s v="5"/>
    <d v="2034-02-04T00:00:00"/>
    <s v="LIP - LIQUID INCOME PROGRAM"/>
    <n v="2499999.9996000002"/>
    <n v="1"/>
    <d v="2024-01-09T00:00:00"/>
    <n v="6698725"/>
    <s v="R. BAJAJ &amp; ASSOCIATES"/>
    <s v="MEW PROPERTY ID 1GP59TY6 &amp; OLD PROPERTY ID P03703020236, KHEWAT NO 640, KHASRA NO 5160/2/2 (2-7), 5160/2/4 (1-10) WAKA PATTI INSAR, UNDER NAGAR NIGAM PANIPAT"/>
    <n v="99"/>
    <n v="128500"/>
    <n v="1514"/>
    <n v="850"/>
    <s v="5-6 YEARS"/>
    <n v="40"/>
    <n v="14008400"/>
    <n v="14008400"/>
    <n v="12607560"/>
    <n v="11206720"/>
    <n v="0"/>
    <x v="102"/>
    <m/>
    <x v="0"/>
    <s v="PANIPAT"/>
    <s v="HARYANA"/>
    <n v="132103"/>
    <n v="0"/>
    <s v="COMMERCIAL PROPERTY"/>
    <s v="RESIDENTIAL row HOUSE"/>
    <s v="RESIDENTIAL ROW HOUSE"/>
    <s v="ACH HSBC"/>
    <s v="NACH"/>
    <s v="PSL"/>
    <s v="UDYAM-hr-14-0032697"/>
    <s v="PSL : Micro Enterprises"/>
    <s v="80016192303959"/>
    <m/>
    <m/>
    <m/>
    <m/>
    <m/>
    <m/>
    <m/>
    <m/>
    <m/>
    <m/>
    <m/>
    <m/>
    <m/>
    <m/>
    <m/>
    <m/>
    <m/>
    <m/>
    <m/>
    <m/>
    <m/>
    <m/>
    <m/>
    <m/>
    <m/>
    <m/>
    <m/>
  </r>
  <r>
    <n v="329"/>
    <d v="2024-12-01T00:00:00"/>
    <x v="307"/>
    <x v="308"/>
    <s v="APPROVED"/>
    <s v="Cersai Charge Created - NON BT"/>
    <d v="2024-07-22T00:00:00"/>
    <n v="5.4"/>
    <s v="5"/>
    <n v="4052200"/>
    <s v="5-50"/>
    <s v="F_7453470"/>
    <n v="3985863"/>
    <s v="5L"/>
    <n v="786"/>
    <s v="MORTGAGE"/>
    <n v="5"/>
    <s v="INDIVIDUAL"/>
    <n v="13.3"/>
    <s v="9.25"/>
    <n v="13.3"/>
    <n v="121"/>
    <s v="181"/>
    <s v="MUSHRAF AIJAZ HAKIM"/>
    <s v="SELFEMPLOYED"/>
    <s v="Yes"/>
    <s v="CONSTRUCTION REAL ESTATE AND INDUSTRIAL"/>
    <s v="FLOATING"/>
    <s v="N"/>
    <n v="854804384900"/>
    <s v="KARNATAKA"/>
    <s v="TIER 4"/>
    <n v="116"/>
    <s v="13-175"/>
    <n v="121"/>
    <s v="INDIVIDUAL"/>
    <n v="4052200"/>
    <s v="Proxy-Fully Construc"/>
    <s v="SAM"/>
    <n v="58.727536200000003"/>
    <s v="65"/>
    <n v="0"/>
    <n v="61223"/>
    <d v="2024-08-04T00:00:00"/>
    <n v="120"/>
    <s v="2115_MASS LAP_KRN_BELGAUM"/>
    <s v="Current"/>
    <n v="0"/>
    <n v="0"/>
    <n v="0"/>
    <n v="0"/>
    <n v="0"/>
    <n v="0"/>
    <n v="0"/>
    <n v="0"/>
    <n v="0"/>
    <s v="-"/>
    <s v="-"/>
    <n v="0"/>
    <n v="5"/>
    <s v="5"/>
    <d v="2024-07-19T00:00:00"/>
    <d v="2024-07-19T00:00:00"/>
    <n v="5.5"/>
    <s v="5"/>
    <d v="2034-08-04T00:00:00"/>
    <s v="SELF-ASSESSMENT METHOD"/>
    <n v="0"/>
    <n v="1"/>
    <d v="2024-07-09T00:00:00"/>
    <s v="V8F-YIL3-VZ5"/>
    <s v="MOURYA CONCEPTS"/>
    <s v="CCB PLOT NO 18, PID NO 166110, R S NO 1077, HISSA NO 2A, SITUATED AT HARMONY COLONY TALUKA &amp; DISTRICT BRELAGAUM"/>
    <n v="1000"/>
    <n v="3000"/>
    <n v="1500"/>
    <n v="2200"/>
    <n v="1"/>
    <n v="59"/>
    <n v="6900000"/>
    <n v="6900000"/>
    <n v="6210000"/>
    <n v="5520000"/>
    <s v="1486 PER SQ. FT"/>
    <x v="105"/>
    <m/>
    <x v="0"/>
    <s v="BELGAUM"/>
    <s v="KARNATAKA"/>
    <n v="590016"/>
    <n v="0"/>
    <s v="ULAP - GENERAL BUSINESS PURPOSE"/>
    <s v="RESIDENTIAL row HOUSE"/>
    <s v="RENTED COMMERCIAL PROPERTY- WITHIN CITY LIMIT"/>
    <s v="HDFC ENACH"/>
    <s v="NACH"/>
    <s v="PSL"/>
    <s v="UDYAM-KR-04-0072963"/>
    <s v="PSL : Micro Enterprises"/>
    <s v="10024511543724"/>
    <m/>
    <m/>
    <m/>
    <m/>
    <m/>
    <m/>
    <m/>
    <m/>
    <m/>
    <m/>
    <m/>
    <m/>
    <m/>
    <m/>
    <m/>
    <m/>
    <m/>
    <m/>
    <m/>
    <m/>
    <m/>
    <m/>
    <m/>
    <m/>
    <m/>
    <m/>
    <m/>
  </r>
  <r>
    <n v="330"/>
    <d v="2024-12-01T00:00:00"/>
    <x v="308"/>
    <x v="309"/>
    <s v="APPROVED"/>
    <s v="Cersai Charge Created - NON BT"/>
    <d v="2024-07-07T00:00:00"/>
    <n v="5.9"/>
    <s v="5"/>
    <n v="3936188"/>
    <s v="5-50"/>
    <s v="F_7376934"/>
    <n v="3902932"/>
    <s v="5L"/>
    <n v="768"/>
    <s v="MORTGAGE"/>
    <n v="6"/>
    <s v="INDIVIDUAL"/>
    <n v="14"/>
    <s v="9.25"/>
    <n v="14"/>
    <n v="181"/>
    <s v="181"/>
    <s v="SANJAY JOREKAR"/>
    <s v="SELFEMPLOYED"/>
    <s v="Yes"/>
    <s v="SERVICE INDUSTRY"/>
    <s v="FLOATING"/>
    <s v="N"/>
    <n v="854804519007"/>
    <s v="KARNATAKA"/>
    <s v="TIER 4"/>
    <n v="175"/>
    <s v="13-175"/>
    <n v="181"/>
    <s v="INDIVIDUAL"/>
    <n v="3936188"/>
    <s v="Proxy-Fully Construc"/>
    <s v="SAM"/>
    <n v="48.981931299999999"/>
    <s v="65"/>
    <n v="0"/>
    <n v="52420"/>
    <d v="2024-07-04T00:00:00"/>
    <n v="180"/>
    <s v="2115_MASS LAP_KRN_BELGAUM"/>
    <s v="Current"/>
    <n v="0"/>
    <n v="0"/>
    <n v="0"/>
    <n v="0"/>
    <n v="0"/>
    <n v="0"/>
    <n v="0"/>
    <n v="0"/>
    <n v="0"/>
    <s v="-"/>
    <s v="-"/>
    <n v="0"/>
    <n v="6"/>
    <s v="5"/>
    <d v="2024-06-30T00:00:00"/>
    <d v="2024-06-30T00:00:00"/>
    <n v="6.1333333333333302"/>
    <s v="5"/>
    <d v="2039-07-04T00:00:00"/>
    <s v="SELF-ASSESSMENT METHOD"/>
    <n v="0"/>
    <n v="1"/>
    <d v="2024-06-21T00:00:00"/>
    <s v="2XHG-VL9"/>
    <s v="MOURYA CONCEPTS"/>
    <s v="G.P. NO 1098/1, SWATTIN NO 150400301400100928 SITUATED AT UCHAGAON VILLAGE CHAGAON, GRAM PANCHAYAT TALUKA &amp; DISTRICT BELAGAUM"/>
    <n v="6123"/>
    <n v="800"/>
    <n v="1728"/>
    <n v="1700"/>
    <n v="6"/>
    <n v="54"/>
    <n v="8036000"/>
    <n v="8036000"/>
    <n v="7232400"/>
    <n v="6428800"/>
    <s v="510 ON SQ. FT"/>
    <x v="106"/>
    <m/>
    <x v="0"/>
    <s v="BELGAUM"/>
    <s v="KARNATAKA"/>
    <n v="591128"/>
    <n v="0"/>
    <s v="ULAP - GENERAL BUSINESS PURPOSE"/>
    <s v="RESIDENTIAL row HOUSE"/>
    <s v="SELF-OCCUPIED RESIDENTIAL PROPERTY- WITHIN CITY LIMIT"/>
    <s v="ACH HSBC"/>
    <s v="NACH"/>
    <s v="PSL"/>
    <s v="UDYAM-kr-04-0029286"/>
    <s v="PSL : Micro Enterprises"/>
    <s v="10006813673452"/>
    <m/>
    <m/>
    <m/>
    <m/>
    <m/>
    <m/>
    <m/>
    <m/>
    <m/>
    <m/>
    <m/>
    <m/>
    <m/>
    <m/>
    <m/>
    <m/>
    <m/>
    <m/>
    <m/>
    <m/>
    <m/>
    <m/>
    <m/>
    <m/>
    <m/>
    <m/>
    <m/>
  </r>
  <r>
    <n v="331"/>
    <d v="2024-12-01T00:00:00"/>
    <x v="309"/>
    <x v="310"/>
    <s v="APPROVED"/>
    <s v="Cersai Charge Created - NON BT"/>
    <d v="2024-05-04T00:00:00"/>
    <n v="8.0333333333333297"/>
    <s v="5"/>
    <n v="1836700"/>
    <s v="5-50"/>
    <s v="F_7151074"/>
    <n v="1782272"/>
    <s v="5L"/>
    <n v="755"/>
    <s v="MORTGAGE"/>
    <n v="8"/>
    <s v="INDIVIDUAL"/>
    <n v="13"/>
    <s v="9.25"/>
    <n v="13"/>
    <n v="121"/>
    <s v="181"/>
    <s v="RAEES AHMED ABDUL LATEEF MOMIN"/>
    <s v="SELFEMPLOYED"/>
    <s v="Yes"/>
    <s v="TEXTILE READY MADE GARMENTS"/>
    <s v="FLOATING"/>
    <s v="N"/>
    <n v="854804077980"/>
    <s v="KARNATAKA"/>
    <s v="TIER 4"/>
    <n v="113"/>
    <s v="13-175"/>
    <n v="121"/>
    <s v="INDIVIDUAL"/>
    <n v="1836700"/>
    <s v="Proxy-Fully Construc"/>
    <s v="RNP"/>
    <n v="64.019937600000006"/>
    <s v="65"/>
    <n v="0"/>
    <n v="27424"/>
    <d v="2024-05-04T00:00:00"/>
    <n v="120"/>
    <s v="2115_MASS LAP_KRN_BELGAUM"/>
    <s v="Current"/>
    <n v="0"/>
    <n v="0"/>
    <n v="0"/>
    <n v="0"/>
    <n v="0"/>
    <n v="0"/>
    <n v="0"/>
    <n v="0"/>
    <n v="0"/>
    <s v="-"/>
    <s v="-"/>
    <n v="0"/>
    <n v="8"/>
    <s v="5"/>
    <d v="2024-04-30T00:00:00"/>
    <d v="2024-04-30T00:00:00"/>
    <n v="8.1666666666666696"/>
    <s v="5"/>
    <d v="2034-05-04T00:00:00"/>
    <s v="RNP - RETAIL NORMAL PRODUCT"/>
    <n v="0"/>
    <n v="1"/>
    <d v="2024-04-17T00:00:00"/>
    <n v="7151074"/>
    <s v="Klarheit Valuers and Engineering Services Pvt Ltd"/>
    <s v="NORTHERN PORTION O PROPERTY BEARING PLOT NO 326, R. S. NO 1018/1, SHIVAJI NAGAR, BELGAVI, "/>
    <n v="615"/>
    <n v="3000"/>
    <n v="461"/>
    <n v="1950"/>
    <n v="2"/>
    <n v="58"/>
    <n v="2868950"/>
    <n v="2674800"/>
    <n v="2582055"/>
    <n v="2295160"/>
    <m/>
    <x v="107"/>
    <m/>
    <x v="0"/>
    <s v="BELGAUM"/>
    <s v="KARNATAKA"/>
    <n v="590001"/>
    <n v="0"/>
    <s v="ULAP - DEBT CONSOLIDATION FOR BUSINESS PURPOSE"/>
    <s v="RESIDENTIAL row HOUSE"/>
    <s v="SELF-OCCUPIED RESIDENTIAL PROPERTY- WITHIN CITY LIMIT"/>
    <s v="HDFC ENACH"/>
    <s v="NACH"/>
    <s v="PSL"/>
    <s v="UDYAM-kr-04-0104625"/>
    <s v="PSL : Micro Enterprise"/>
    <s v="20059716402263"/>
    <m/>
    <m/>
    <m/>
    <m/>
    <m/>
    <m/>
    <m/>
    <m/>
    <m/>
    <m/>
    <m/>
    <m/>
    <m/>
    <m/>
    <m/>
    <m/>
    <m/>
    <m/>
    <m/>
    <m/>
    <m/>
    <m/>
    <m/>
    <m/>
    <m/>
    <m/>
    <m/>
  </r>
  <r>
    <n v="332"/>
    <d v="2024-12-01T00:00:00"/>
    <x v="310"/>
    <x v="311"/>
    <s v="APPROVED"/>
    <s v="Cersai Charge Created - NON BT"/>
    <d v="2024-05-04T00:00:00"/>
    <n v="8.0333333333333297"/>
    <s v="5"/>
    <n v="939575"/>
    <s v="5-50"/>
    <s v="F_7172260"/>
    <n v="928647"/>
    <s v="5L"/>
    <n v="738"/>
    <s v="MORTGAGE"/>
    <n v="8"/>
    <s v="INDIVIDUAL"/>
    <n v="14.3"/>
    <s v="9.25"/>
    <n v="14.3"/>
    <n v="181"/>
    <s v="181"/>
    <s v="MUSHTAQ AHMED SHAIKH"/>
    <s v="SELFEMPLOYED"/>
    <s v="Yes"/>
    <s v="COAL"/>
    <s v="FLOATING"/>
    <s v="N"/>
    <n v="8127675"/>
    <s v="KARNATAKA"/>
    <s v="TIER 4"/>
    <n v="173"/>
    <s v="13-175"/>
    <n v="181"/>
    <s v="INDIVIDUAL"/>
    <n v="939575"/>
    <s v="Proxy-Fully Construc"/>
    <s v="SAM"/>
    <n v="45.1936027"/>
    <s v="65"/>
    <n v="0"/>
    <n v="12703"/>
    <d v="2024-05-04T00:00:00"/>
    <n v="180"/>
    <s v="2115_MASS LAP_KRN_BELGAUM"/>
    <s v="Current"/>
    <n v="0"/>
    <n v="0"/>
    <n v="0"/>
    <n v="0"/>
    <n v="0"/>
    <n v="0"/>
    <n v="0"/>
    <n v="0"/>
    <n v="0"/>
    <s v="-"/>
    <s v="-"/>
    <n v="0"/>
    <n v="8"/>
    <s v="5"/>
    <d v="2024-04-30T00:00:00"/>
    <d v="2024-04-30T00:00:00"/>
    <n v="8.1666666666666696"/>
    <s v="5"/>
    <d v="2039-05-04T00:00:00"/>
    <s v="SELF-ASSESSMENT METHOD"/>
    <n v="0"/>
    <n v="1"/>
    <d v="2024-03-19T00:00:00"/>
    <n v="132848"/>
    <s v="MOURYA CONCEPTS"/>
    <s v="PLOT NO 38, R. S. NO 1093/6, AMAN NAGAR (NEW GANDHI NAGAR) TALUKA  &amp; DISTRICT BELGAUM"/>
    <n v="924"/>
    <n v="2250"/>
    <n v="440"/>
    <n v="0"/>
    <n v="14"/>
    <n v="26"/>
    <n v="2079000"/>
    <n v="2079000"/>
    <n v="1871100"/>
    <n v="1663200"/>
    <m/>
    <x v="108"/>
    <m/>
    <x v="0"/>
    <s v="BELGAUM"/>
    <s v="KARNATAKA"/>
    <n v="590016"/>
    <n v="0"/>
    <s v="ULAP - GENERAL BUSINESS PURPOSE"/>
    <s v="COMMERCIAL SHOP"/>
    <s v="SELF-OCCUPIED COMMERCIAL PROPERTY- WITHIN CITY LIMIT"/>
    <s v="HDFC ENACH"/>
    <s v="NACH"/>
    <s v="PSL"/>
    <s v="UDYAM-kr-04-0012136"/>
    <s v="PSL : Micro Enterprise"/>
    <s v="30034088920394"/>
    <m/>
    <m/>
    <m/>
    <m/>
    <m/>
    <m/>
    <m/>
    <m/>
    <m/>
    <m/>
    <m/>
    <m/>
    <m/>
    <m/>
    <m/>
    <m/>
    <m/>
    <m/>
    <m/>
    <m/>
    <m/>
    <m/>
    <m/>
    <m/>
    <m/>
    <m/>
    <m/>
  </r>
  <r>
    <n v="333"/>
    <d v="2024-12-01T00:00:00"/>
    <x v="311"/>
    <x v="312"/>
    <s v="APPROVED"/>
    <s v="Cersai Charge created"/>
    <d v="2022-10-19T00:00:00"/>
    <n v="26.8"/>
    <s v="5"/>
    <n v="4119087"/>
    <s v="5-50"/>
    <s v="F_5340893"/>
    <n v="3854090"/>
    <s v="5L"/>
    <n v="719"/>
    <s v="MORTGAGE"/>
    <n v="26"/>
    <s v="INDIVIDUAL"/>
    <n v="14.9"/>
    <s v="9.25"/>
    <n v="14"/>
    <n v="145"/>
    <s v="181"/>
    <s v="MANJUNATH KUSALAPUR"/>
    <s v="SELFEMPLOYED"/>
    <s v="Yes"/>
    <s v="CONSTRUCTION REAL ESTATE AND INDUSTRIAL"/>
    <s v="FLOATING"/>
    <s v="N"/>
    <n v="805673823"/>
    <s v="KARNATAKA"/>
    <s v="TIER 4"/>
    <n v="134"/>
    <s v="13-175"/>
    <n v="160"/>
    <s v="INDIVIDUAL"/>
    <n v="4119087"/>
    <s v="Proxy-Fully Construc"/>
    <s v="LLTV"/>
    <n v="41.7164979"/>
    <s v="65"/>
    <n v="0"/>
    <n v="59197"/>
    <d v="2022-11-04T00:00:00"/>
    <n v="144"/>
    <s v="2115_LAP RETAIL_KRN_BELGAUM"/>
    <s v="Current"/>
    <n v="0"/>
    <n v="0"/>
    <n v="0"/>
    <n v="0"/>
    <n v="0"/>
    <n v="0"/>
    <n v="0"/>
    <n v="0"/>
    <n v="0"/>
    <s v="-"/>
    <s v="-"/>
    <n v="0"/>
    <n v="26"/>
    <s v="5"/>
    <d v="2022-10-19T00:00:00"/>
    <d v="2022-10-19T00:00:00"/>
    <n v="26.8"/>
    <s v="5"/>
    <d v="2036-02-04T00:00:00"/>
    <s v="LLTV - LOW LTV"/>
    <n v="0"/>
    <n v="1"/>
    <d v="2022-09-23T00:00:00"/>
    <n v="5340893"/>
    <s v="ADROIT VALUATION"/>
    <s v="PROPERTY BEARING PLOT NO 21 &amp; 22 TMC NO 733/29/3P-21 &amp; 733/29/3/P-22 BACK SIDE OF MAHADEVASWAMY MATH, HOSUR ROAD, BAILAHONGALA TMC, BAILAHONGALA TALUKA BELGAVI"/>
    <n v="2380"/>
    <n v="1500"/>
    <n v="3052"/>
    <n v="2000"/>
    <n v="8"/>
    <n v="62"/>
    <n v="9874000"/>
    <n v="9874000"/>
    <n v="8886600"/>
    <n v="7899200"/>
    <s v="371 PER SQ. FT"/>
    <x v="109"/>
    <m/>
    <x v="0"/>
    <s v="BELGAUM"/>
    <s v="KARNATAKA"/>
    <n v="591102"/>
    <n v="28"/>
    <s v="BUSINESS USE"/>
    <s v="RESIDENTIAL row HOUSE"/>
    <s v="RESIDENTIAL ROW HOUSE"/>
    <s v="HDFC ENACH"/>
    <s v="NACH"/>
    <s v="PSL"/>
    <s v="UDYAM-KR-04-0046276"/>
    <s v="PSL : Micro Enterprises"/>
    <s v="20091725419862"/>
    <m/>
    <m/>
    <m/>
    <m/>
    <m/>
    <m/>
    <m/>
    <m/>
    <m/>
    <m/>
    <m/>
    <m/>
    <m/>
    <m/>
    <m/>
    <m/>
    <m/>
    <m/>
    <m/>
    <m/>
    <m/>
    <m/>
    <m/>
    <m/>
    <m/>
    <m/>
    <m/>
  </r>
  <r>
    <n v="334"/>
    <d v="2024-12-01T00:00:00"/>
    <x v="312"/>
    <x v="313"/>
    <s v="APPROVED"/>
    <s v="Cersai Charge Created - NON BT"/>
    <d v="2023-06-16T00:00:00"/>
    <n v="18.8"/>
    <s v="5"/>
    <n v="9567183"/>
    <s v="5-50"/>
    <s v="F_5957215"/>
    <n v="9217009"/>
    <s v="5L"/>
    <n v="638"/>
    <s v="MORTGAGE"/>
    <n v="19"/>
    <s v="INDIVIDUAL"/>
    <n v="12.4"/>
    <s v="9.25"/>
    <n v="12"/>
    <n v="181"/>
    <s v="181"/>
    <s v="YASH KUMAR PACHORI"/>
    <s v="SELFEMPLOYED"/>
    <s v="Yes"/>
    <s v="GEMS AND JEWELLRY"/>
    <s v="FLOATING"/>
    <s v="N"/>
    <n v="802498751"/>
    <s v="RAJASTHAN"/>
    <s v="TIER 2"/>
    <n v="173"/>
    <s v="13-175"/>
    <n v="192"/>
    <s v="INDIVIDUAL"/>
    <n v="9567183"/>
    <s v="Proxy-Fully Construc"/>
    <s v="LIP"/>
    <n v="35.434011099999999"/>
    <s v="65"/>
    <n v="0"/>
    <n v="114823"/>
    <d v="2023-06-04T00:00:00"/>
    <n v="180"/>
    <s v="1915_LAP RETAIL_UDAIPUR"/>
    <s v="Current"/>
    <n v="0"/>
    <n v="0"/>
    <n v="0"/>
    <n v="0"/>
    <n v="0"/>
    <n v="0"/>
    <n v="0"/>
    <n v="0"/>
    <n v="0"/>
    <s v="-"/>
    <s v="-"/>
    <n v="0"/>
    <n v="19"/>
    <s v="5"/>
    <d v="2023-05-31T00:00:00"/>
    <d v="2023-05-31T00:00:00"/>
    <n v="19.3333333333333"/>
    <s v="5"/>
    <d v="2039-05-04T00:00:00"/>
    <s v="LIP - LIQUID INCOME PROGRAM"/>
    <n v="0"/>
    <n v="2"/>
    <d v="2023-05-23T00:00:00"/>
    <n v="5957215"/>
    <s v="UPENDRA TATER"/>
    <s v="PLOT NO 646, LAND WITH KHASRA NOS. 455, 460 TO 464, 466 TO 469, 473, 474 SHAHI COMPLEX REV VILL SAVINA KHEDA TEHSIL GIRWA, UDAIPUR"/>
    <n v="3600"/>
    <n v="5500"/>
    <n v="3600"/>
    <n v="2000"/>
    <s v="Around 10 years old"/>
    <s v="&gt;around 40"/>
    <n v="27000000"/>
    <n v="27000000"/>
    <n v="24300000"/>
    <n v="21600000"/>
    <s v="2992 PER SQ.T"/>
    <x v="110"/>
    <m/>
    <x v="0"/>
    <s v="UDAIPUR"/>
    <s v="RAJASTHAN"/>
    <n v="313001"/>
    <n v="0"/>
    <s v="BUSINESS USE"/>
    <s v="RESIDENTIAL row HOUSE"/>
    <s v="RESIDENTIAL ROW HOUSE"/>
    <s v="ACH HSBC"/>
    <s v="NACH"/>
    <s v="PSL"/>
    <s v="UDYAM-RJ-33-0021051"/>
    <s v="PSL : Micro Enterprises"/>
    <s v="60012371030642"/>
    <m/>
    <m/>
    <m/>
    <m/>
    <m/>
    <m/>
    <m/>
    <m/>
    <m/>
    <m/>
    <m/>
    <m/>
    <m/>
    <m/>
    <m/>
    <m/>
    <m/>
    <m/>
    <m/>
    <m/>
    <m/>
    <m/>
    <m/>
    <m/>
    <m/>
    <m/>
    <m/>
  </r>
  <r>
    <n v="335"/>
    <d v="2024-12-01T00:00:00"/>
    <x v="313"/>
    <x v="314"/>
    <s v="APPROVED"/>
    <s v="Cersai Charge Created - NON BT"/>
    <d v="2024-04-06T00:00:00"/>
    <n v="8.9666666666666703"/>
    <s v="5"/>
    <n v="7508692"/>
    <s v="5-50"/>
    <s v="F_7014429"/>
    <n v="7373490"/>
    <s v="5L"/>
    <n v="756"/>
    <s v="MORTGAGE"/>
    <n v="9"/>
    <s v="INDIVIDUAL"/>
    <n v="11.1"/>
    <s v="9.25"/>
    <n v="11.1"/>
    <n v="181"/>
    <s v="181"/>
    <s v="SURUCHI IYER"/>
    <s v="SELFEMPLOYED"/>
    <s v="Yes"/>
    <s v="ARTISAN"/>
    <s v="FLOATING"/>
    <s v="N"/>
    <n v="854803818969"/>
    <s v="CHHATTISGARH"/>
    <s v="TIER 2"/>
    <n v="172"/>
    <s v="13-175"/>
    <n v="181"/>
    <s v="INDIVIDUAL"/>
    <n v="7508692"/>
    <s v="Proxy-Fully Construc"/>
    <s v="RNP"/>
    <n v="58.067373000000003"/>
    <s v="65"/>
    <n v="0"/>
    <n v="85816"/>
    <d v="2024-04-04T00:00:00"/>
    <n v="180"/>
    <s v="1916_MASS LAP_RAIPUR"/>
    <s v="Current"/>
    <n v="0"/>
    <n v="0"/>
    <n v="0"/>
    <n v="0"/>
    <n v="0"/>
    <n v="0"/>
    <n v="0"/>
    <n v="0"/>
    <n v="0"/>
    <s v="-"/>
    <s v="-"/>
    <n v="0"/>
    <n v="9"/>
    <s v="5"/>
    <d v="2024-03-31T00:00:00"/>
    <d v="2024-03-31T00:00:00"/>
    <n v="9.1666666666666696"/>
    <s v="5"/>
    <d v="2039-04-04T00:00:00"/>
    <s v="RETAIL NORMAL PROGRAM (RNP)"/>
    <n v="0"/>
    <n v="1"/>
    <d v="2024-03-15T00:00:00"/>
    <n v="7014429"/>
    <s v="NARESH CHAND TIKARIHA"/>
    <s v="SHOP NO 110, UPPER GROUND FLOOR OF ESKAY PLAZA CONDOMINIUM, KH NO 2/14, 44/2, 2/76, 2/77 HAWALDAR ABDUL HAMID WARD NO 36, NEAR ANAND ARCADE, MOUDHAPARA"/>
    <n v="0"/>
    <n v="0"/>
    <n v="204"/>
    <n v="17000"/>
    <n v="15"/>
    <n v="45"/>
    <n v="3468000"/>
    <n v="3468000"/>
    <n v="3121200"/>
    <n v="2774400"/>
    <m/>
    <x v="0"/>
    <n v="2.1651361014994235"/>
    <x v="0"/>
    <s v="RAIPUR"/>
    <s v="CHHATTISGARH"/>
    <n v="492001"/>
    <n v="0"/>
    <s v="BUSINESS USE"/>
    <s v="RESIDENTIAL FLAT"/>
    <s v="COMMERCIAL"/>
    <s v="HDFC ENACH"/>
    <s v="NACH"/>
    <s v="PSL"/>
    <s v="UDYAM-CG-14-0070764"/>
    <s v="PSL : Micro Enterprise"/>
    <s v="60028870901213"/>
    <m/>
    <m/>
    <m/>
    <m/>
    <m/>
    <m/>
    <m/>
    <m/>
    <m/>
    <m/>
    <m/>
    <m/>
    <m/>
    <m/>
    <m/>
    <m/>
    <m/>
    <m/>
    <m/>
    <m/>
    <m/>
    <m/>
    <m/>
    <m/>
    <m/>
    <m/>
    <m/>
  </r>
  <r>
    <n v="336"/>
    <d v="2024-12-01T00:00:00"/>
    <x v="313"/>
    <x v="314"/>
    <s v="APPROVED"/>
    <s v="Cersai Charge Created - NON BT"/>
    <d v="2024-04-06T00:00:00"/>
    <n v="8.9666666666666703"/>
    <s v="5"/>
    <n v="7508692"/>
    <s v="5-50"/>
    <s v="F_7014429"/>
    <n v="7373490"/>
    <s v="5L"/>
    <n v="756"/>
    <s v="MORTGAGE"/>
    <n v="9"/>
    <s v="INDIVIDUAL"/>
    <n v="11.1"/>
    <s v="9.25"/>
    <n v="11.1"/>
    <n v="181"/>
    <s v="181"/>
    <s v="SURUCHI IYER"/>
    <m/>
    <m/>
    <m/>
    <m/>
    <m/>
    <m/>
    <m/>
    <m/>
    <m/>
    <m/>
    <m/>
    <m/>
    <m/>
    <m/>
    <m/>
    <m/>
    <m/>
    <m/>
    <m/>
    <m/>
    <m/>
    <m/>
    <m/>
    <m/>
    <m/>
    <m/>
    <m/>
    <m/>
    <m/>
    <m/>
    <m/>
    <m/>
    <m/>
    <m/>
    <m/>
    <m/>
    <m/>
    <m/>
    <m/>
    <m/>
    <m/>
    <m/>
    <m/>
    <m/>
    <n v="1"/>
    <d v="2023-03-14T00:00:00"/>
    <n v="7014429"/>
    <s v="NARESH CHAND TIKARIHA"/>
    <s v="KH NO. 1185/1, 112/1, 1320/1, PH NO. 40, FLAT NO 159, FORTH FLOOR, HOUSING BOARD COLONY, KACHNA RAIPUR"/>
    <n v="0"/>
    <n v="0"/>
    <n v="542"/>
    <n v="2700"/>
    <n v="10"/>
    <n v="50"/>
    <n v="1463400"/>
    <n v="1463400"/>
    <n v="1317060"/>
    <n v="1170720"/>
    <m/>
    <x v="0"/>
    <n v="5.1309908432417659"/>
    <x v="0"/>
    <s v="RAIPUR"/>
    <s v="CHHATTISGARH"/>
    <n v="492001"/>
    <n v="0"/>
    <s v="BUSINESS USE"/>
    <s v="RESIDENTIAL FLAT"/>
    <s v="COMMERCIAL"/>
    <s v="HDFC ENACH"/>
    <s v="NACH"/>
    <s v="PSL"/>
    <s v="UDYAM-CG-14-0070764"/>
    <s v="PSL : Micro Enterprise"/>
    <s v="60028870901213"/>
    <m/>
    <m/>
    <m/>
    <m/>
    <m/>
    <m/>
    <m/>
    <m/>
    <m/>
    <m/>
    <m/>
    <m/>
    <m/>
    <m/>
    <m/>
    <m/>
    <m/>
    <m/>
    <m/>
    <m/>
    <m/>
    <m/>
    <m/>
    <m/>
    <m/>
    <m/>
    <m/>
  </r>
  <r>
    <n v="337"/>
    <d v="2024-12-01T00:00:00"/>
    <x v="313"/>
    <x v="314"/>
    <s v="APPROVED"/>
    <s v="Cersai Charge Created - NON BT"/>
    <d v="2024-04-06T00:00:00"/>
    <n v="8.9666666666666703"/>
    <s v="5"/>
    <n v="7508692"/>
    <s v="5-50"/>
    <s v="F_7014429"/>
    <n v="7373490"/>
    <s v="5L"/>
    <n v="756"/>
    <s v="MORTGAGE"/>
    <n v="9"/>
    <s v="INDIVIDUAL"/>
    <n v="11.1"/>
    <s v="9.25"/>
    <n v="11.1"/>
    <n v="181"/>
    <s v="181"/>
    <s v="SURUCHI IYER"/>
    <m/>
    <m/>
    <m/>
    <m/>
    <m/>
    <m/>
    <m/>
    <m/>
    <m/>
    <m/>
    <m/>
    <m/>
    <m/>
    <m/>
    <m/>
    <m/>
    <m/>
    <m/>
    <m/>
    <m/>
    <m/>
    <m/>
    <m/>
    <m/>
    <m/>
    <m/>
    <m/>
    <m/>
    <m/>
    <m/>
    <m/>
    <m/>
    <m/>
    <m/>
    <m/>
    <m/>
    <m/>
    <m/>
    <m/>
    <m/>
    <m/>
    <m/>
    <m/>
    <m/>
    <n v="1"/>
    <d v="2024-03-16T00:00:00"/>
    <n v="7014429"/>
    <s v="AR. POOJA POPTANI"/>
    <s v="KH NO 15008/1, PH NO. 109/39/44, WARD NO 26, PLOT NO F-09, SECTOR 1, VIP CITY, VILLAGE SADDU, RAIPUR"/>
    <n v="4000"/>
    <n v="2000"/>
    <n v="0"/>
    <n v="0"/>
    <n v="0"/>
    <n v="0"/>
    <n v="8000000"/>
    <n v="8000000"/>
    <n v="7200000"/>
    <n v="6400000"/>
    <m/>
    <x v="0"/>
    <n v="0.93858649999999999"/>
    <x v="0"/>
    <s v="RAIPUR"/>
    <s v="CHHATTISGARH"/>
    <n v="492001"/>
    <n v="0"/>
    <s v="BUSINESS USE"/>
    <s v="RESIDENTIAL FLAT"/>
    <s v="COMMERCIAL"/>
    <s v="HDFC ENACH"/>
    <s v="NACH"/>
    <s v="PSL"/>
    <s v="UDYAM-CG-14-0070764"/>
    <s v="PSL : Micro Enterprise"/>
    <s v="60028870901213"/>
    <m/>
    <m/>
    <m/>
    <m/>
    <m/>
    <m/>
    <m/>
    <m/>
    <m/>
    <m/>
    <m/>
    <m/>
    <m/>
    <m/>
    <m/>
    <m/>
    <m/>
    <m/>
    <m/>
    <m/>
    <m/>
    <m/>
    <m/>
    <m/>
    <m/>
    <m/>
    <m/>
  </r>
  <r>
    <n v="338"/>
    <d v="2024-12-01T00:00:00"/>
    <x v="313"/>
    <x v="314"/>
    <s v="APPROVED"/>
    <s v="Cersai Charge Created - NON BT"/>
    <d v="2024-04-06T00:00:00"/>
    <n v="8.9666666666666703"/>
    <s v="5"/>
    <n v="7508692"/>
    <s v="5-50"/>
    <s v="F_7014429"/>
    <n v="7373490"/>
    <s v="5L"/>
    <n v="756"/>
    <s v="MORTGAGE"/>
    <n v="9"/>
    <s v="INDIVIDUAL"/>
    <n v="11.1"/>
    <s v="9.25"/>
    <n v="11.1"/>
    <n v="181"/>
    <s v="181"/>
    <s v="SURUCHI IYER"/>
    <m/>
    <m/>
    <m/>
    <m/>
    <m/>
    <m/>
    <m/>
    <m/>
    <m/>
    <m/>
    <m/>
    <m/>
    <m/>
    <m/>
    <m/>
    <m/>
    <m/>
    <m/>
    <m/>
    <m/>
    <m/>
    <m/>
    <m/>
    <m/>
    <m/>
    <m/>
    <m/>
    <m/>
    <m/>
    <m/>
    <m/>
    <m/>
    <m/>
    <m/>
    <m/>
    <m/>
    <m/>
    <m/>
    <m/>
    <m/>
    <m/>
    <m/>
    <m/>
    <m/>
    <n v="1"/>
    <d v="2024-03-16T00:00:00"/>
    <n v="7014429"/>
    <s v="AR. POOJA POPTANI"/>
    <s v="FLAT NO. LIG. 159, BLOCK NO 07, 4TH FLOOR, PART O KH NO 1185/1-TH, 1211/1-K, 1320/1-K, PH NO 40, MAUJA KACHANA KHAMHARDIH,COLONY HOUSING BOARD KACHANA, KUSHBHAU THAKRE WARD NO 26, R N M RAIPUR"/>
    <n v="0"/>
    <n v="0"/>
    <n v="542.6"/>
    <n v="2700"/>
    <n v="8"/>
    <n v="52"/>
    <n v="1465020"/>
    <m/>
    <n v="1318518"/>
    <n v="1172016"/>
    <m/>
    <x v="0"/>
    <n v="5.1253170605179452"/>
    <x v="0"/>
    <s v="RAIPUR"/>
    <s v="CHHATTISGARH"/>
    <n v="492001"/>
    <n v="0"/>
    <s v="BUSINESS USE"/>
    <s v="RESIDENTIAL FLAT"/>
    <s v="COMMERCIAL"/>
    <s v="HDFC ENACH"/>
    <s v="NACH"/>
    <s v="PSL"/>
    <s v="UDYAM-CG-14-0070764"/>
    <s v="PSL : Micro Enterprise"/>
    <s v="60028870901213"/>
    <m/>
    <m/>
    <m/>
    <m/>
    <m/>
    <m/>
    <m/>
    <m/>
    <m/>
    <m/>
    <m/>
    <m/>
    <m/>
    <m/>
    <m/>
    <m/>
    <m/>
    <m/>
    <m/>
    <m/>
    <m/>
    <m/>
    <m/>
    <m/>
    <m/>
    <m/>
    <m/>
  </r>
  <r>
    <n v="339"/>
    <d v="2024-12-01T00:00:00"/>
    <x v="313"/>
    <x v="314"/>
    <s v="APPROVED"/>
    <s v="Cersai Charge Created - NON BT"/>
    <d v="2024-04-06T00:00:00"/>
    <n v="8.9666666666666703"/>
    <s v="5"/>
    <n v="7508692"/>
    <s v="5-50"/>
    <s v="F_7014429"/>
    <n v="7373490"/>
    <s v="5L"/>
    <n v="756"/>
    <s v="MORTGAGE"/>
    <n v="9"/>
    <s v="INDIVIDUAL"/>
    <n v="11.1"/>
    <s v="9.25"/>
    <n v="11.1"/>
    <n v="181"/>
    <s v="181"/>
    <s v="SURUCHI IYER"/>
    <m/>
    <m/>
    <m/>
    <m/>
    <m/>
    <m/>
    <m/>
    <m/>
    <m/>
    <m/>
    <m/>
    <m/>
    <m/>
    <m/>
    <m/>
    <m/>
    <m/>
    <m/>
    <m/>
    <m/>
    <m/>
    <m/>
    <m/>
    <m/>
    <m/>
    <m/>
    <m/>
    <m/>
    <m/>
    <m/>
    <m/>
    <m/>
    <m/>
    <m/>
    <m/>
    <m/>
    <m/>
    <m/>
    <m/>
    <m/>
    <m/>
    <m/>
    <m/>
    <m/>
    <n v="1"/>
    <d v="2024-03-16T00:00:00"/>
    <n v="7014429"/>
    <s v="AR. POOJA POPTANI"/>
    <s v="SHOP NO 110, GROUND FLOOR, KH NO 2/14, 44/2, 2/76, 2/77 ESKAY PLAZA, MOUDHAPARA, NEAR ANAND TAKIES ROAD, HAWALDAR ABDUL HAMID WARD 36, TAHSIL  &amp; DISTRICT RAIPUR"/>
    <n v="0"/>
    <n v="0"/>
    <n v="204.52"/>
    <n v="17000"/>
    <n v="3"/>
    <n v="57"/>
    <n v="3476840"/>
    <m/>
    <n v="3129156"/>
    <n v="2781472"/>
    <m/>
    <x v="0"/>
    <n v="2.1596311593285855"/>
    <x v="0"/>
    <s v="RAIPUR"/>
    <s v="CHHATTISGARH"/>
    <n v="492001"/>
    <n v="0"/>
    <s v="BUSINESS USE"/>
    <s v="RESIDENTIAL FLAT"/>
    <s v="COMMERCIAL"/>
    <s v="HDFC ENACH"/>
    <s v="NACH"/>
    <s v="PSL"/>
    <s v="UDYAM-CG-14-0070764"/>
    <s v="PSL : Micro Enterprise"/>
    <s v="60028870901213"/>
    <m/>
    <m/>
    <m/>
    <m/>
    <m/>
    <m/>
    <m/>
    <m/>
    <m/>
    <m/>
    <m/>
    <m/>
    <m/>
    <m/>
    <m/>
    <m/>
    <m/>
    <m/>
    <m/>
    <m/>
    <m/>
    <m/>
    <m/>
    <m/>
    <m/>
    <m/>
    <m/>
  </r>
  <r>
    <n v="340"/>
    <d v="2024-12-01T00:00:00"/>
    <x v="314"/>
    <x v="315"/>
    <s v="APPROVED"/>
    <s v="Cersai Charge Created - NON BT"/>
    <d v="2024-05-29T00:00:00"/>
    <n v="7.2"/>
    <s v="5"/>
    <n v="5276500"/>
    <s v="5-50"/>
    <s v="F_7279128"/>
    <n v="5178611"/>
    <s v="5L"/>
    <n v="809"/>
    <s v="MORTGAGE"/>
    <n v="7"/>
    <s v="CORPORATE"/>
    <n v="10.5"/>
    <s v="9.25"/>
    <n v="10.5"/>
    <n v="157"/>
    <s v="181"/>
    <s v="RENAISSANCE INFOTECH"/>
    <s v="SELFEMPLOYED"/>
    <s v="Yes"/>
    <s v="IT AND COMMUNICATION"/>
    <s v="FLOATING"/>
    <s v="N"/>
    <n v="803036655"/>
    <s v="MAHARASHTRA"/>
    <s v="TIER 2"/>
    <n v="150"/>
    <s v="13-175"/>
    <n v="157"/>
    <s v="PROPRIETORSHIP"/>
    <n v="5276500"/>
    <s v="Proxy-Fully Construc"/>
    <s v="BKP"/>
    <n v="40.549565100000002"/>
    <s v="65"/>
    <n v="0"/>
    <n v="62131"/>
    <d v="2024-06-04T00:00:00"/>
    <n v="156"/>
    <s v="1918_MASS LAP_MH_NAGPUR"/>
    <s v="Current"/>
    <n v="0"/>
    <n v="0"/>
    <n v="0"/>
    <n v="0"/>
    <n v="0"/>
    <n v="0"/>
    <n v="0"/>
    <n v="0"/>
    <n v="0"/>
    <s v="-"/>
    <s v="-"/>
    <n v="0"/>
    <n v="7"/>
    <s v="5"/>
    <d v="2024-05-25T00:00:00"/>
    <d v="2024-05-25T00:00:00"/>
    <n v="7.3333333333333304"/>
    <s v="5"/>
    <d v="2037-06-04T00:00:00"/>
    <s v="BANKING PROGRAM (BKP)"/>
    <n v="0"/>
    <n v="2"/>
    <d v="2024-05-18T00:00:00"/>
    <n v="72791280"/>
    <s v="ADROIT VALUATION"/>
    <s v="TENEMENT NO M-5, AT 127, TENEMENT UNDER MIGH SCHEME KH NO. 7, 9, 10/1 &amp; 10/2 MOUJA INDORA, TAHSIL &amp; DISTRICT NAGPUR"/>
    <n v="828.82"/>
    <n v="13500"/>
    <n v="911.7"/>
    <n v="2000"/>
    <n v="25"/>
    <n v="35"/>
    <n v="13012470"/>
    <n v="13082400"/>
    <n v="11711223"/>
    <n v="10409976"/>
    <n v="0"/>
    <x v="111"/>
    <m/>
    <x v="0"/>
    <s v="NAGPUR"/>
    <s v="MAHARASHTRA"/>
    <n v="440014"/>
    <n v="0"/>
    <s v="ULAS - GENERAL BUSINESS PURPOSE"/>
    <s v="RESIDENTIAL row HOUSE"/>
    <s v="RESIDENTIAL ROW HOUSE"/>
    <s v="ACH HSBC"/>
    <s v="NACH"/>
    <s v="PSL"/>
    <s v="UDYAM-MH-20-0194212"/>
    <s v="PSL : Micro Enterprises"/>
    <s v="90043919904650"/>
    <m/>
    <m/>
    <m/>
    <m/>
    <m/>
    <m/>
    <m/>
    <m/>
    <m/>
    <m/>
    <m/>
    <m/>
    <m/>
    <m/>
    <m/>
    <m/>
    <m/>
    <m/>
    <m/>
    <m/>
    <m/>
    <m/>
    <m/>
    <m/>
    <m/>
    <m/>
    <m/>
  </r>
  <r>
    <n v="341"/>
    <d v="2024-12-01T00:00:00"/>
    <x v="315"/>
    <x v="316"/>
    <s v="APPROVED"/>
    <s v="Cersai Charge Created - BT"/>
    <d v="2024-08-01T00:00:00"/>
    <n v="5.06666666666667"/>
    <s v="5"/>
    <n v="25026500"/>
    <s v="5-50"/>
    <s v="F_7416013"/>
    <n v="24672372"/>
    <s v="5L"/>
    <n v="801"/>
    <s v="MORTGAGE"/>
    <n v="6"/>
    <s v="CORPORATE"/>
    <n v="10.5"/>
    <s v="9.25"/>
    <n v="10.5"/>
    <n v="144"/>
    <s v="181"/>
    <s v="THE RAJ ROYALE LAWN AND HALL"/>
    <s v="SELFEMPLOYED"/>
    <s v="Yes"/>
    <s v="HOTEL"/>
    <s v="FLOATING"/>
    <s v="N"/>
    <n v="854804443560"/>
    <s v="MAHARASHTRA"/>
    <s v="TIER 2"/>
    <n v="140"/>
    <s v="13-175"/>
    <n v="146"/>
    <s v="PROPRIETORSHIP"/>
    <n v="25026500"/>
    <s v="Proxy-Fully Construc"/>
    <s v="LIP"/>
    <n v="29.7433412"/>
    <s v="65"/>
    <n v="0"/>
    <n v="306360"/>
    <d v="2024-07-04T00:00:00"/>
    <n v="144"/>
    <s v="1918_MASS LAP_MH_NAGPUR"/>
    <s v="Current"/>
    <n v="0"/>
    <n v="0"/>
    <n v="0"/>
    <n v="0"/>
    <n v="0"/>
    <n v="0"/>
    <n v="0"/>
    <n v="0"/>
    <n v="0"/>
    <s v="-"/>
    <s v="-"/>
    <n v="0"/>
    <n v="6"/>
    <s v="5"/>
    <d v="2024-06-30T00:00:00"/>
    <d v="2024-07-30T00:00:00"/>
    <n v="5.1333333333333302"/>
    <s v="5"/>
    <d v="2036-08-04T00:00:00"/>
    <s v="LIQUID INCOME PROGRAM (LIP)"/>
    <n v="0"/>
    <n v="2"/>
    <d v="2024-06-21T00:00:00"/>
    <n v="7416013"/>
    <s v="ADROIT VALUATION"/>
    <s v="KH NO 54/1, MOUZA YERKHEDA, PH NO 16, NAGPUR JABALPUR HIGHWAY NO 7, TAHSIL &amp; DISTRICT NAGPUR 441001"/>
    <n v="83016.38"/>
    <n v="900"/>
    <n v="9426.7800000000007"/>
    <n v="1000"/>
    <n v="11"/>
    <n v="39"/>
    <n v="84141522"/>
    <n v="84141522"/>
    <n v="75727370"/>
    <n v="67313218"/>
    <n v="0"/>
    <x v="112"/>
    <m/>
    <x v="0"/>
    <s v="NAGPUR"/>
    <s v="MAHARASHTRA"/>
    <n v="441001"/>
    <n v="0"/>
    <s v="ULAP - BALANCE TRANSFER FOR BUSINESS PURPOSE"/>
    <s v="COMMERCIAL SHOP"/>
    <s v="COMMERCIAL OFFICE"/>
    <s v="ACH HSBC"/>
    <s v="NACH"/>
    <s v="PSL"/>
    <s v="UDYAM-MH-20-0105151"/>
    <s v="PSL : Micro Enterprises"/>
    <s v="70071691396069"/>
    <m/>
    <m/>
    <m/>
    <m/>
    <m/>
    <m/>
    <m/>
    <m/>
    <m/>
    <m/>
    <m/>
    <m/>
    <m/>
    <m/>
    <m/>
    <m/>
    <m/>
    <m/>
    <m/>
    <m/>
    <m/>
    <m/>
    <m/>
    <m/>
    <m/>
    <m/>
    <m/>
  </r>
  <r>
    <n v="342"/>
    <d v="2024-12-01T00:00:00"/>
    <x v="316"/>
    <x v="317"/>
    <s v="APPROVED"/>
    <s v="Cersai Charge Created - NON BT"/>
    <d v="2024-07-07T00:00:00"/>
    <n v="5.9"/>
    <s v="5"/>
    <n v="3555752"/>
    <s v="5-50"/>
    <s v="F_7382312"/>
    <n v="3524237"/>
    <s v="5L"/>
    <n v="738"/>
    <s v="MORTGAGE"/>
    <n v="6"/>
    <s v="INDIVIDUAL"/>
    <n v="13.5"/>
    <s v="9.25"/>
    <n v="13.5"/>
    <n v="181"/>
    <s v="181"/>
    <s v="OMKAR SHAMSHER SINGH"/>
    <s v="SELFEMPLOYED"/>
    <s v="Yes"/>
    <s v="TRADING"/>
    <s v="FLOATING"/>
    <s v="N"/>
    <n v="854804525596"/>
    <s v="UTTARAKHAND"/>
    <s v="TIER 4"/>
    <n v="175"/>
    <s v="13-175"/>
    <n v="181"/>
    <s v="INDIVIDUAL"/>
    <n v="3555752"/>
    <s v="Proxy-Fully Construc"/>
    <s v="SAM"/>
    <n v="62.003069000000004"/>
    <s v="65"/>
    <n v="0"/>
    <n v="46165"/>
    <d v="2024-07-04T00:00:00"/>
    <n v="180"/>
    <s v="2111_MASS LAP_UTC_HARIDWAR"/>
    <s v="Current"/>
    <n v="0"/>
    <n v="0"/>
    <n v="0"/>
    <n v="0"/>
    <n v="0"/>
    <n v="0"/>
    <n v="0"/>
    <n v="0"/>
    <n v="0"/>
    <s v="-"/>
    <s v="-"/>
    <n v="0"/>
    <n v="6"/>
    <s v="5"/>
    <d v="2024-06-30T00:00:00"/>
    <d v="2024-06-30T00:00:00"/>
    <n v="6.1333333333333302"/>
    <s v="5"/>
    <d v="2039-07-04T00:00:00"/>
    <s v="SELF-ASSESSMENT METHOD"/>
    <n v="4200000"/>
    <n v="1"/>
    <d v="2024-06-20T00:00:00"/>
    <n v="24565514"/>
    <s v="FORMULAC ENGINEERS PVT. LTD"/>
    <s v="PROPERTY BEARING SITUATED AT WAKE ABADI GRAM SIMLI, PARAGANA MANGLORE, TEHSIL ROORKEE, DISTRICT SAHARANPUR"/>
    <n v="972"/>
    <n v="2900"/>
    <n v="1944"/>
    <n v="1500"/>
    <n v="0"/>
    <n v="50"/>
    <n v="5734800"/>
    <n v="5734800"/>
    <n v="5161320"/>
    <n v="4587840"/>
    <s v="4100 PER SQ. M."/>
    <x v="113"/>
    <m/>
    <x v="0"/>
    <s v="ROORKEE"/>
    <s v="UTTARAKHAND"/>
    <n v="247663"/>
    <n v="0"/>
    <s v="ULAP - GENERAL BUSINESS PURPOSE"/>
    <s v="RESIDENTIAL row HOUSE"/>
    <s v="RESIDENTIAL ROW HOUSE"/>
    <s v="HDFC ENACH"/>
    <s v="NACH"/>
    <s v="PSL"/>
    <s v="UDYAM-UK-06-0038624"/>
    <s v="PSL : Micro Enterprises"/>
    <s v="50045517810050"/>
    <m/>
    <m/>
    <m/>
    <m/>
    <m/>
    <m/>
    <m/>
    <m/>
    <m/>
    <m/>
    <m/>
    <m/>
    <m/>
    <m/>
    <m/>
    <m/>
    <m/>
    <m/>
    <m/>
    <m/>
    <m/>
    <m/>
    <m/>
    <m/>
    <m/>
    <m/>
    <m/>
  </r>
  <r>
    <n v="343"/>
    <d v="2024-12-01T00:00:00"/>
    <x v="317"/>
    <x v="318"/>
    <s v="APPROVED"/>
    <s v="Cersai Charge Created - NON BT"/>
    <d v="2024-06-05T00:00:00"/>
    <n v="6.9666666666666703"/>
    <s v="5"/>
    <n v="5055845"/>
    <s v="5-50"/>
    <s v="F_7289235"/>
    <n v="4999145"/>
    <s v="5L"/>
    <n v="662"/>
    <s v="MORTGAGE"/>
    <n v="7"/>
    <s v="INDIVIDUAL"/>
    <n v="13"/>
    <s v="9.25"/>
    <n v="13"/>
    <n v="181"/>
    <s v="181"/>
    <s v="ADITYA CHAUHAN"/>
    <s v="SELFEMPLOYED"/>
    <s v="Yes"/>
    <s v="RENTING AND LEASING SERVICES WITHOUT OPERATOR"/>
    <s v="FLOATING"/>
    <s v="N"/>
    <n v="854804304706"/>
    <s v="UTTARAKHAND"/>
    <s v="TIER 4"/>
    <n v="174"/>
    <s v="13-175"/>
    <n v="181"/>
    <s v="INDIVIDUAL"/>
    <n v="5055845"/>
    <s v="Proxy-Fully Construc"/>
    <s v="BKP"/>
    <n v="60.521499200000001"/>
    <s v="65"/>
    <n v="0"/>
    <n v="63969"/>
    <d v="2024-06-04T00:00:00"/>
    <n v="180"/>
    <s v="2111_MASS LAP_UTC_HARIDWAR"/>
    <s v="Current"/>
    <n v="0"/>
    <n v="0"/>
    <n v="0"/>
    <n v="0"/>
    <n v="0"/>
    <n v="0"/>
    <n v="0"/>
    <n v="0"/>
    <n v="0"/>
    <s v="-"/>
    <s v="-"/>
    <n v="0"/>
    <n v="7"/>
    <s v="5"/>
    <d v="2024-05-31T00:00:00"/>
    <d v="2024-05-31T00:00:00"/>
    <n v="7.1333333333333302"/>
    <s v="5"/>
    <d v="2039-06-04T00:00:00"/>
    <s v="BKP - BANKING PRODUCT"/>
    <n v="0"/>
    <n v="1"/>
    <d v="2024-05-20T00:00:00"/>
    <s v="USP/SMFG/MAY/20/2024"/>
    <s v="USP VALUATION"/>
    <s v="PROPERTY SITUATED AT KHASRA NO. 1208 MIN &amp; 1209 MIN MOHALLA NEHRU NAGAR ROORKEE PARAGANA ROORKEE, TEHSIL &amp; DISTRICT HARIDWAR"/>
    <n v="945"/>
    <n v="6500"/>
    <n v="1701"/>
    <n v="1300"/>
    <n v="12"/>
    <n v="48"/>
    <n v="8353800"/>
    <n v="8353800"/>
    <n v="7518420"/>
    <n v="6683040"/>
    <m/>
    <x v="0"/>
    <n v="0.60521499197969786"/>
    <x v="0"/>
    <s v="ROORKEE"/>
    <s v="UTTARAKHAND"/>
    <n v="247667"/>
    <n v="0"/>
    <s v="ULAP - GENERAL BUSINESS PURPOSE"/>
    <s v="RESIDENTIAL row HOUSE"/>
    <s v="RESIDENTIAL ROW HOUSE"/>
    <s v="HDFC ENACH"/>
    <s v="NACH"/>
    <s v="PSL"/>
    <s v="UDYAM-UK-06-0009588"/>
    <s v="PSL : Micro Enterprises"/>
    <s v="50050074086523"/>
    <m/>
    <m/>
    <m/>
    <m/>
    <m/>
    <m/>
    <m/>
    <m/>
    <m/>
    <m/>
    <m/>
    <m/>
    <m/>
    <m/>
    <m/>
    <m/>
    <m/>
    <m/>
    <m/>
    <m/>
    <m/>
    <m/>
    <m/>
    <m/>
    <m/>
    <m/>
    <m/>
  </r>
  <r>
    <n v="344"/>
    <d v="2024-12-01T00:00:00"/>
    <x v="318"/>
    <x v="319"/>
    <s v="APPROVED"/>
    <s v="Cersai Charge Created - BT"/>
    <d v="2024-06-13T00:00:00"/>
    <n v="6.7"/>
    <s v="5"/>
    <n v="2517465"/>
    <s v="5-50"/>
    <s v="F_7239902"/>
    <n v="2489228"/>
    <s v="5L"/>
    <n v="806"/>
    <s v="MORTGAGE"/>
    <n v="7"/>
    <s v="INDIVIDUAL"/>
    <n v="13"/>
    <s v="9.25"/>
    <n v="13"/>
    <n v="181"/>
    <s v="181"/>
    <s v="NEELAM OMPRAKASH BHARTI"/>
    <s v="SELFEMPLOYED"/>
    <s v="Yes"/>
    <s v="FMCG"/>
    <s v="FLOATING"/>
    <s v="N"/>
    <n v="854804270210"/>
    <s v="UTTARAKHAND"/>
    <s v="TIER 4"/>
    <n v="174"/>
    <s v="13-175"/>
    <n v="181"/>
    <s v="INDIVIDUAL"/>
    <n v="2517465"/>
    <s v="Proxy-Fully Construc"/>
    <s v="SAM"/>
    <n v="28.836941599999999"/>
    <s v="65"/>
    <n v="0"/>
    <n v="31853"/>
    <d v="2024-06-04T00:00:00"/>
    <n v="180"/>
    <s v="2111_MASS LAP_UTC_HARIDWAR"/>
    <s v="Current"/>
    <n v="0"/>
    <n v="0"/>
    <n v="0"/>
    <n v="0"/>
    <n v="0"/>
    <n v="0"/>
    <n v="0"/>
    <n v="0"/>
    <n v="0"/>
    <s v="-"/>
    <s v="-"/>
    <n v="0"/>
    <n v="7"/>
    <s v="5"/>
    <d v="2024-05-23T00:00:00"/>
    <d v="2024-05-23T00:00:00"/>
    <n v="7.4"/>
    <s v="5"/>
    <d v="2039-06-04T00:00:00"/>
    <s v="SELF-ASSESSMENT METHOD"/>
    <n v="0"/>
    <n v="1"/>
    <d v="2024-05-14T00:00:00"/>
    <n v="7239902"/>
    <s v="FORMULAC ENGINEERS PVT. LTD"/>
    <s v="PROPERTY BEARING PART O KHASRA NO 104M, SITUATED AT GRAM SALEMPUR BAKKAAL NO. 1 AMBEDKAR NAGAR, NAGAR PALIKA PARISHAD LAKSAR, PARGANA MANGALORE, TEHSIL LAKSAR, DISTRICT HARIDWAR"/>
    <n v="1500"/>
    <n v="4000"/>
    <n v="2100"/>
    <n v="1300"/>
    <n v="0.5"/>
    <n v="59.5"/>
    <n v="8730000"/>
    <n v="8730000"/>
    <n v="7857000"/>
    <n v="6984000"/>
    <m/>
    <x v="0"/>
    <n v="0.28836941580756015"/>
    <x v="0"/>
    <s v="ROORKEE"/>
    <s v="UTTARAKHAND"/>
    <n v="247663"/>
    <n v="0"/>
    <s v="ULAP - DEBT CONSOLIDATION FOR BUSINESS PURPOSE"/>
    <s v="RESIDENTIAL row HOUSE"/>
    <s v="RESIDENTIAL ROW HOUSE"/>
    <s v="HDFC ENACH"/>
    <s v="NACH"/>
    <s v="PSL"/>
    <s v="UDYAM-UK-06-0046089"/>
    <s v="PSL : Micro Enterprises"/>
    <s v="50032797369637"/>
    <m/>
    <m/>
    <m/>
    <m/>
    <m/>
    <m/>
    <m/>
    <m/>
    <m/>
    <m/>
    <m/>
    <m/>
    <m/>
    <m/>
    <m/>
    <m/>
    <m/>
    <m/>
    <m/>
    <m/>
    <m/>
    <m/>
    <m/>
    <m/>
    <m/>
    <m/>
    <m/>
  </r>
  <r>
    <n v="345"/>
    <d v="2024-12-01T00:00:00"/>
    <x v="319"/>
    <x v="320"/>
    <s v="APPROVED"/>
    <s v="Cersai Charge Created - NON BT"/>
    <d v="2024-04-06T00:00:00"/>
    <n v="8.9666666666666703"/>
    <s v="5"/>
    <n v="1027886"/>
    <s v="5-50"/>
    <s v="F_7053479"/>
    <n v="1013742"/>
    <s v="5L"/>
    <n v="652"/>
    <s v="MORTGAGE"/>
    <n v="9"/>
    <s v="INDIVIDUAL"/>
    <n v="14"/>
    <s v="9.25"/>
    <n v="14"/>
    <n v="181"/>
    <s v="181"/>
    <s v="MONU KUMAR"/>
    <s v="SELFEMPLOYED"/>
    <s v="Yes"/>
    <s v="FOOD PRODUCTS"/>
    <s v="FLOATING"/>
    <s v="N"/>
    <n v="854803878638"/>
    <s v="UTTARAKHAND"/>
    <s v="TIER 4"/>
    <n v="172"/>
    <s v="13-175"/>
    <n v="181"/>
    <s v="INDIVIDUAL"/>
    <n v="1027886"/>
    <s v="Proxy-Fully Construc"/>
    <s v="SAM"/>
    <n v="50.386568599999997"/>
    <s v="65"/>
    <n v="0"/>
    <n v="13689"/>
    <d v="2024-04-04T00:00:00"/>
    <n v="180"/>
    <s v="2111_MASS LAP_UTC_HARIDWAR"/>
    <s v="Current"/>
    <n v="0"/>
    <n v="0"/>
    <n v="0"/>
    <n v="0"/>
    <n v="0"/>
    <n v="0"/>
    <n v="0"/>
    <n v="0"/>
    <n v="0"/>
    <s v="-"/>
    <s v="-"/>
    <n v="0"/>
    <n v="9"/>
    <s v="5"/>
    <d v="2024-03-31T00:00:00"/>
    <d v="2024-03-31T00:00:00"/>
    <n v="9.1666666666666696"/>
    <s v="5"/>
    <d v="2039-04-04T00:00:00"/>
    <s v="SELF-ASSESSMENT METHOD"/>
    <n v="0"/>
    <n v="1"/>
    <d v="2024-02-23T00:00:00"/>
    <s v="USP/SMFG/691-02/2024"/>
    <s v="USP VALUATION"/>
    <s v="PLOT NO 4, KHASRA NO 1366 SITUATED AT SHAKTI NAGAR PHASE 2, VILLAGE SALEMPUR, MEHDOOD - 11, PARGANA ROORKEE, TEHSIL &amp; DISTRICT HARIDWAR"/>
    <n v="0"/>
    <n v="0"/>
    <n v="300"/>
    <n v="6800"/>
    <n v="7"/>
    <n v="53"/>
    <n v="2040000"/>
    <n v="2040000"/>
    <n v="1836000"/>
    <n v="1632000"/>
    <m/>
    <x v="0"/>
    <n v="0.50386568627450978"/>
    <x v="0"/>
    <s v="HARIDWAR"/>
    <s v="UTTARAKHAND"/>
    <n v="249402"/>
    <n v="0"/>
    <s v="BUSINESS USE"/>
    <s v="COMMERCIAL SHOP"/>
    <s v="COMMERCIAL SHOP"/>
    <s v="HDFC ENACH"/>
    <s v="NACH"/>
    <s v="PSL"/>
    <s v="UDYAM-UK-06-0040404"/>
    <s v="PSL : Micro Enterprise"/>
    <s v="40083165010176"/>
    <m/>
    <m/>
    <m/>
    <m/>
    <m/>
    <m/>
    <m/>
    <m/>
    <m/>
    <m/>
    <m/>
    <m/>
    <m/>
    <m/>
    <m/>
    <m/>
    <m/>
    <m/>
    <m/>
    <m/>
    <m/>
    <m/>
    <m/>
    <m/>
    <m/>
    <m/>
    <m/>
  </r>
  <r>
    <n v="346"/>
    <d v="2024-12-01T00:00:00"/>
    <x v="320"/>
    <x v="321"/>
    <s v="APPROVED"/>
    <s v="Cersai Charge Created - NON BT"/>
    <d v="2024-04-03T00:00:00"/>
    <n v="9.06666666666667"/>
    <s v="5"/>
    <n v="2590712"/>
    <s v="5-50"/>
    <s v="F_7040536"/>
    <n v="2551546"/>
    <s v="5L"/>
    <n v="744"/>
    <s v="MORTGAGE"/>
    <n v="9"/>
    <s v="INDIVIDUAL"/>
    <n v="13"/>
    <s v="9.25"/>
    <n v="13"/>
    <n v="181"/>
    <s v="181"/>
    <s v="KRISHAN KANT SHARMA"/>
    <s v="SELFEMPLOYED"/>
    <s v="Yes"/>
    <s v="FMCG"/>
    <s v="FLOATING"/>
    <s v="N"/>
    <n v="805094857"/>
    <s v="UTTARAKHAND"/>
    <s v="TIER 4"/>
    <n v="172"/>
    <s v="13-175"/>
    <n v="181"/>
    <s v="INDIVIDUAL"/>
    <n v="2590712"/>
    <s v="Proxy-Fully Construc"/>
    <s v="SAM"/>
    <n v="53.678494100000002"/>
    <s v="65"/>
    <n v="0"/>
    <n v="32779"/>
    <d v="2024-04-04T00:00:00"/>
    <n v="180"/>
    <s v="2111_MASS LAP_UTC_HARIDWAR"/>
    <s v="Current"/>
    <n v="0"/>
    <n v="0"/>
    <n v="0"/>
    <n v="0"/>
    <n v="0"/>
    <n v="0"/>
    <n v="0"/>
    <n v="0"/>
    <n v="0"/>
    <s v="-"/>
    <s v="-"/>
    <n v="0"/>
    <n v="9"/>
    <s v="5"/>
    <d v="2024-03-30T00:00:00"/>
    <d v="2024-03-30T00:00:00"/>
    <n v="9.1999999999999993"/>
    <s v="5"/>
    <d v="2039-04-04T00:00:00"/>
    <s v="SELF-ASSESSMENT METHOD"/>
    <n v="0"/>
    <n v="1"/>
    <d v="2024-03-20T00:00:00"/>
    <s v="USP/SMFG/MAR-20/2024"/>
    <s v="USP VALUATION "/>
    <s v="HOUSE OF ROOF RIGHTS ON PLOT NO S. G. 1/104A, KHASRA NO 798M SITUATED AT SHIVALIK GANGA FARM, VILLAGE SALEMPUR MEHDOOD WARD NO 13OTHER AREA INSIDE NAGAR PALIKA PARISHAD SHIALIK NAGAR HARIDWAR"/>
    <n v="612.5"/>
    <n v="7100"/>
    <n v="398"/>
    <n v="1200"/>
    <n v="4"/>
    <n v="56"/>
    <n v="4826350"/>
    <n v="3480400"/>
    <n v="4343715"/>
    <n v="3861080"/>
    <m/>
    <x v="0"/>
    <n v="0.53678494100096341"/>
    <x v="0"/>
    <s v="HARIDWAR"/>
    <s v="UTTARAKHAND"/>
    <n v="249401"/>
    <n v="0"/>
    <s v="BUSINESS USE"/>
    <s v="COMMERCIAL SHOP"/>
    <s v="COMMERCIAL SHOP"/>
    <s v="ACH HSBC"/>
    <s v="NACH"/>
    <s v="PSL"/>
    <s v="UDYAM-UP-58-0014411"/>
    <s v="PSL : Micro Enterprise"/>
    <s v="10030023276805"/>
    <m/>
    <m/>
    <m/>
    <m/>
    <m/>
    <m/>
    <m/>
    <m/>
    <m/>
    <m/>
    <m/>
    <m/>
    <m/>
    <m/>
    <m/>
    <m/>
    <m/>
    <m/>
    <m/>
    <m/>
    <m/>
    <m/>
    <m/>
    <m/>
    <m/>
    <m/>
    <m/>
  </r>
  <r>
    <n v="347"/>
    <d v="2024-12-01T00:00:00"/>
    <x v="321"/>
    <x v="322"/>
    <s v="APPROVED"/>
    <s v="Cersai Charge Created - NON BT"/>
    <d v="2024-04-02T00:00:00"/>
    <n v="9.1"/>
    <s v="5"/>
    <n v="1348561"/>
    <s v="5-50"/>
    <s v="F_7090831"/>
    <n v="1330001"/>
    <s v="5L"/>
    <n v="763"/>
    <s v="MORTGAGE"/>
    <n v="9"/>
    <s v="INDIVIDUAL"/>
    <n v="14"/>
    <s v="9.25"/>
    <n v="14"/>
    <n v="181"/>
    <s v="181"/>
    <s v="RAJ KUMAR SAH"/>
    <s v="SELFEMPLOYED"/>
    <s v="Yes"/>
    <s v="FOOD PRODUCTS"/>
    <s v="FLOATING"/>
    <s v="N"/>
    <n v="805474464"/>
    <s v="UTTARAKHAND"/>
    <s v="TIER 4"/>
    <n v="172"/>
    <s v="13-175"/>
    <n v="181"/>
    <s v="INDIVIDUAL"/>
    <n v="1348561"/>
    <s v="Proxy-Fully Construc"/>
    <s v="SAM"/>
    <n v="64.009920300000005"/>
    <s v="65"/>
    <n v="0"/>
    <n v="17960"/>
    <d v="2024-04-04T00:00:00"/>
    <n v="180"/>
    <s v="2111_MASS LAP_UTC_HARIDWAR"/>
    <s v="Current"/>
    <n v="0"/>
    <n v="0"/>
    <n v="0"/>
    <n v="0"/>
    <n v="0"/>
    <n v="0"/>
    <n v="0"/>
    <n v="0"/>
    <n v="0"/>
    <s v="-"/>
    <s v="-"/>
    <n v="0"/>
    <n v="9"/>
    <s v="5"/>
    <d v="2024-03-29T00:00:00"/>
    <d v="2024-03-29T00:00:00"/>
    <n v="9.2333333333333307"/>
    <s v="5"/>
    <d v="2039-04-04T00:00:00"/>
    <s v="SELF-ASSESSMENT METHOD"/>
    <n v="0"/>
    <n v="1"/>
    <d v="2024-03-13T00:00:00"/>
    <s v="USP/SMFG/MAR-13"/>
    <s v="USP VALUATION "/>
    <s v="PART OF PLOT NO 19, KHASRA NO 65, SITUATED AT VILLAGE DADUPUR, GOVINDPUR PARGANA ROORKEE, TEHSIL &amp; DISTRICT HARIDWAR"/>
    <n v="575"/>
    <n v="1200"/>
    <n v="1012"/>
    <n v="1400"/>
    <n v="2"/>
    <n v="58"/>
    <n v="2106800"/>
    <n v="1508850"/>
    <n v="1896120"/>
    <n v="1685440"/>
    <n v="0"/>
    <x v="0"/>
    <n v="0.64009920258211506"/>
    <x v="0"/>
    <s v="HARIDWAR"/>
    <s v="UTTARAKHAND"/>
    <n v="249407"/>
    <n v="0"/>
    <s v="BUSINESS USE"/>
    <s v="RESIDENTIAL row HOUSE"/>
    <s v="RESIDENTIAL ROW HOUSE"/>
    <s v="HDFC ENACH"/>
    <s v="NACH"/>
    <s v="PSL"/>
    <s v="UDYAM-UK-06-0042609"/>
    <s v="PSL : Micro Enterprise"/>
    <s v="30086681779634"/>
    <m/>
    <m/>
    <m/>
    <m/>
    <m/>
    <m/>
    <m/>
    <m/>
    <m/>
    <m/>
    <m/>
    <m/>
    <m/>
    <m/>
    <m/>
    <m/>
    <m/>
    <m/>
    <m/>
    <m/>
    <m/>
    <m/>
    <m/>
    <m/>
    <m/>
    <m/>
    <m/>
  </r>
  <r>
    <n v="348"/>
    <d v="2024-12-01T00:00:00"/>
    <x v="322"/>
    <x v="323"/>
    <s v="APPROVED"/>
    <s v="Cersai Charge Created - BT"/>
    <d v="2023-11-09T00:00:00"/>
    <n v="13.9333333333333"/>
    <s v="5"/>
    <n v="999434"/>
    <s v="5-50"/>
    <s v="F_6406308"/>
    <n v="964404"/>
    <s v="5L"/>
    <n v="767"/>
    <s v="MORTGAGE"/>
    <n v="14"/>
    <s v="INDIVIDUAL"/>
    <n v="14.4"/>
    <s v="9.25"/>
    <n v="14"/>
    <n v="145"/>
    <s v="181"/>
    <s v="SANJEEV KUMAR"/>
    <s v="SELFEMPLOYED"/>
    <s v="Yes"/>
    <s v="FOOD PRODUCTS"/>
    <s v="FLOATING"/>
    <s v="N"/>
    <n v="854801954053"/>
    <s v="UTTARAKHAND"/>
    <s v="TIER 4"/>
    <n v="138"/>
    <s v="13-175"/>
    <n v="152"/>
    <s v="INDIVIDUAL"/>
    <n v="999434"/>
    <s v="Proxy-Fully Construc"/>
    <s v="SAM"/>
    <n v="54.0819264"/>
    <s v="65"/>
    <n v="0"/>
    <n v="14364"/>
    <d v="2023-11-04T00:00:00"/>
    <n v="144"/>
    <s v="2111_LAP RETAIL_UTC_HARIDWAR"/>
    <s v="Current"/>
    <n v="0"/>
    <n v="0"/>
    <n v="0"/>
    <n v="0"/>
    <n v="0"/>
    <n v="0"/>
    <n v="0"/>
    <n v="0"/>
    <n v="0"/>
    <s v="-"/>
    <s v="-"/>
    <n v="0"/>
    <n v="14"/>
    <s v="5"/>
    <d v="2023-10-19T00:00:00"/>
    <d v="2023-10-19T00:00:00"/>
    <n v="14.633333333333301"/>
    <s v="5"/>
    <d v="2036-06-04T00:00:00"/>
    <s v="SELF-ASSESSMENT METHOD"/>
    <n v="0"/>
    <n v="1"/>
    <d v="2023-10-10T00:00:00"/>
    <s v="USP/FICCL/OCT-10/2023"/>
    <s v="USP VALUATION "/>
    <s v="KHASRA NO 168, PLOT NO B-16, VILLAGE - JAMALPUR, KALAN, PATRGANA - JWALAPUR, TEHSIL &amp; DISTRICT HARIDWAR"/>
    <n v="560"/>
    <n v="1500"/>
    <n v="1008"/>
    <n v="1000"/>
    <n v="10"/>
    <n v="50"/>
    <n v="1848000"/>
    <n v="1848000"/>
    <n v="1663200"/>
    <n v="1478400"/>
    <n v="0"/>
    <x v="0"/>
    <n v="0.54081926406926406"/>
    <x v="0"/>
    <s v="HARIDWAR"/>
    <s v="UTTARAKHAND"/>
    <n v="249404"/>
    <n v="0"/>
    <s v="BUSINESS USE"/>
    <s v="MIXED USE- SELF OCCUPIED PROPERTY"/>
    <s v="MIXED USAGE RESIDENTIAL DELHI"/>
    <s v="HDFC ENACH"/>
    <s v="NACH"/>
    <s v="PSL"/>
    <s v="UDYAM-UK-06-0016766"/>
    <s v="PSL : Micro Enterprises"/>
    <s v="60093165759630"/>
    <m/>
    <m/>
    <m/>
    <m/>
    <m/>
    <m/>
    <m/>
    <m/>
    <m/>
    <m/>
    <m/>
    <m/>
    <m/>
    <m/>
    <m/>
    <m/>
    <m/>
    <m/>
    <m/>
    <m/>
    <m/>
    <m/>
    <m/>
    <m/>
    <m/>
    <m/>
    <m/>
  </r>
  <r>
    <n v="349"/>
    <d v="2024-12-01T00:00:00"/>
    <x v="323"/>
    <x v="324"/>
    <s v="APPROVED"/>
    <s v="Cersai Charge created"/>
    <d v="2022-07-18T00:00:00"/>
    <n v="29.9"/>
    <s v="5"/>
    <n v="743716"/>
    <s v="5-50"/>
    <s v="F_4855299"/>
    <n v="668735"/>
    <s v="5L"/>
    <n v="651"/>
    <s v="MORTGAGE"/>
    <n v="31"/>
    <s v="INDIVIDUAL"/>
    <n v="15.8"/>
    <s v="9.25"/>
    <n v="14"/>
    <n v="121"/>
    <s v="181"/>
    <s v="ARJUN TIPPA"/>
    <s v="SELFEMPLOYED"/>
    <s v="Yes"/>
    <s v="FMCG"/>
    <s v="FLOATING"/>
    <s v="N"/>
    <n v="804517498"/>
    <s v="UTTARAKHAND"/>
    <s v="TIER 4"/>
    <n v="110"/>
    <s v="13-175"/>
    <n v="141"/>
    <s v="PROPRIETORSHIP"/>
    <n v="743716"/>
    <s v="Proxy-Fully Construc"/>
    <s v="SAM"/>
    <n v="55.420131699999999"/>
    <s v="65"/>
    <n v="0"/>
    <n v="11548"/>
    <d v="2022-06-04T00:00:00"/>
    <n v="120"/>
    <s v="2111_LAP RETAIL_UTC_HARIDWAR"/>
    <s v="Current"/>
    <n v="0"/>
    <n v="0"/>
    <n v="0"/>
    <n v="0"/>
    <n v="0"/>
    <n v="0"/>
    <n v="0"/>
    <n v="0"/>
    <n v="0"/>
    <s v="-"/>
    <s v="-"/>
    <n v="0"/>
    <n v="31"/>
    <s v="5"/>
    <d v="2022-05-28T00:00:00"/>
    <d v="2022-05-28T00:00:00"/>
    <n v="31.6"/>
    <s v="5"/>
    <d v="2034-02-04T00:00:00"/>
    <s v="SELF-ASSESSMENT METHOD"/>
    <n v="3000000"/>
    <n v="1"/>
    <d v="2022-05-14T00:00:00"/>
    <s v="USP/FICCL/MAY-346/2022"/>
    <s v="USP VALUATION "/>
    <s v="PROPERTY SITUATED AT CHAK NO 1383, GATH NO 2006, MIN, KASBA  MANGLOR, PARGANA MANGALOR, TEHSIL ROORKEE, HARIDWAR"/>
    <n v="898"/>
    <n v="670"/>
    <n v="673"/>
    <n v="1100"/>
    <n v="2"/>
    <n v="58"/>
    <n v="1341960"/>
    <n v="1341960"/>
    <n v="1207764"/>
    <n v="1073568"/>
    <n v="0"/>
    <x v="0"/>
    <n v="0.55420131747593071"/>
    <x v="0"/>
    <s v="HARIDWAR"/>
    <s v="UTTARAKHAND"/>
    <n v="249401"/>
    <n v="0"/>
    <s v="BUSINESS USE"/>
    <s v="COMMERCIAL SHOP"/>
    <s v="RESIDENTIAL ROW HOUSE"/>
    <s v="HDFC ENACH"/>
    <s v="NACH"/>
    <s v="PSL"/>
    <s v="UDYAM-UK-06-0013689"/>
    <s v="PSL : Micro Enterprises"/>
    <s v="10093582548717"/>
    <m/>
    <m/>
    <m/>
    <m/>
    <m/>
    <m/>
    <m/>
    <m/>
    <m/>
    <m/>
    <m/>
    <m/>
    <m/>
    <m/>
    <m/>
    <m/>
    <m/>
    <m/>
    <m/>
    <m/>
    <m/>
    <m/>
    <m/>
    <m/>
    <m/>
    <m/>
    <m/>
  </r>
  <r>
    <n v="350"/>
    <d v="2024-12-01T00:00:00"/>
    <x v="324"/>
    <x v="325"/>
    <s v="APPROVED"/>
    <s v="Cersai Charge Created - NON BT"/>
    <d v="2024-05-04T00:00:00"/>
    <n v="8.0333333333333297"/>
    <s v="5"/>
    <n v="7576228"/>
    <s v="5-50"/>
    <s v="F_7205632"/>
    <n v="7461680"/>
    <s v="5L"/>
    <n v="739"/>
    <s v="MORTGAGE"/>
    <n v="8"/>
    <s v="CORPORATE"/>
    <n v="11.5"/>
    <s v="9.25"/>
    <n v="11.5"/>
    <n v="181"/>
    <s v="181"/>
    <s v="AD CONSTRUCTIONS"/>
    <s v="SELFEMPLOYED"/>
    <s v="Yes"/>
    <s v="CONSTRUCTION"/>
    <s v="FLOATING"/>
    <s v="N"/>
    <n v="807159992"/>
    <s v="UTTARAKHAND"/>
    <s v="TIER 4"/>
    <n v="173"/>
    <s v="13-175"/>
    <n v="181"/>
    <s v="PROPRIETORSHIP"/>
    <n v="7576228"/>
    <s v="Proxy-Fully Construc"/>
    <s v="BKP"/>
    <n v="47.057316800000002"/>
    <s v="65"/>
    <n v="0"/>
    <n v="88505"/>
    <d v="2024-05-04T00:00:00"/>
    <n v="180"/>
    <s v="2111_MASS LAP_UTC_HARIDWAR"/>
    <s v="Current"/>
    <n v="0"/>
    <n v="0"/>
    <n v="0"/>
    <n v="0"/>
    <n v="0"/>
    <n v="0"/>
    <n v="0"/>
    <n v="0"/>
    <n v="0"/>
    <s v="-"/>
    <s v="-"/>
    <n v="0"/>
    <n v="8"/>
    <s v="5"/>
    <d v="2024-04-30T00:00:00"/>
    <d v="2024-04-30T00:00:00"/>
    <n v="8.1666666666666696"/>
    <s v="5"/>
    <d v="2039-05-04T00:00:00"/>
    <s v="BKP - BANKING PRODUCT"/>
    <n v="0"/>
    <n v="2"/>
    <d v="2024-04-28T00:00:00"/>
    <n v="7190567"/>
    <s v="FORMULAC ENGINEERS PVT. LTD"/>
    <s v="PROPERTY BEARING MUNICIPAL NO 46/35/35C, SITUATED AT CHAUHAN MARKET, CHANDER NAGAR, DISTRICT DEHRADUN"/>
    <n v="0"/>
    <n v="0"/>
    <n v="700"/>
    <n v="23000"/>
    <n v="2"/>
    <n v="58"/>
    <n v="16100000"/>
    <n v="14436000"/>
    <n v="14490000"/>
    <n v="12880000"/>
    <s v="96000 PER SQ. METER"/>
    <x v="0"/>
    <n v="0.47057316770186336"/>
    <x v="0"/>
    <s v="DEHRADUN"/>
    <s v="UTTARAKHAND"/>
    <n v="248001"/>
    <n v="0"/>
    <s v="ULAP - DEBT CONSOLIDATION FOR BUSINESS PURPOSE"/>
    <s v="COMMERCIAL SHOP"/>
    <s v="COMMERCIAL SHOP"/>
    <s v="HDFC ENACH"/>
    <s v="NACH"/>
    <s v="PSL"/>
    <s v="UDYAM-uk-05-0037360"/>
    <s v="PSL : Micro Enterprise"/>
    <n v="80039590787603"/>
    <m/>
    <m/>
    <m/>
    <m/>
    <m/>
    <m/>
    <m/>
    <m/>
    <m/>
    <m/>
    <m/>
    <m/>
    <m/>
    <m/>
    <m/>
    <m/>
    <m/>
    <m/>
    <m/>
    <m/>
    <m/>
    <m/>
    <m/>
    <m/>
    <m/>
    <m/>
    <m/>
  </r>
  <r>
    <n v="351"/>
    <d v="2024-12-01T00:00:00"/>
    <x v="325"/>
    <x v="326"/>
    <s v="APPROVED"/>
    <s v="Cersai Charge Created - BT"/>
    <d v="2024-06-13T00:00:00"/>
    <n v="6.7"/>
    <s v="5"/>
    <n v="3589688"/>
    <s v="5-50"/>
    <s v="F_7288918"/>
    <n v="3413340"/>
    <s v="5L"/>
    <n v="734"/>
    <s v="MORTGAGE"/>
    <n v="7"/>
    <s v="INDIVIDUAL"/>
    <n v="12.75"/>
    <s v="9.25"/>
    <n v="12.75"/>
    <n v="121"/>
    <s v="181"/>
    <s v="MUNISH KUMAR"/>
    <s v="SELFEMPLOYED"/>
    <s v="Yes"/>
    <s v="FMCG"/>
    <s v="FLOATING"/>
    <s v="N"/>
    <n v="854804358797"/>
    <s v="HARYANA"/>
    <s v="TIER 4"/>
    <n v="109"/>
    <s v="13-175"/>
    <n v="116"/>
    <s v="INDIVIDUAL"/>
    <n v="3589688"/>
    <s v="Proxy-Fully Construc"/>
    <s v="SAM"/>
    <n v="56.338843400000002"/>
    <s v="65"/>
    <n v="0"/>
    <n v="53070"/>
    <d v="2024-06-04T00:00:00"/>
    <n v="120"/>
    <s v="2110_MICRO LAP_HYN_SONIPAT"/>
    <s v="Current"/>
    <n v="0"/>
    <n v="0"/>
    <n v="0"/>
    <n v="0"/>
    <n v="0"/>
    <n v="0"/>
    <n v="0"/>
    <n v="0"/>
    <n v="0"/>
    <s v="-"/>
    <s v="-"/>
    <n v="0"/>
    <n v="7"/>
    <s v="5"/>
    <d v="2024-05-31T00:00:00"/>
    <d v="2024-05-31T00:00:00"/>
    <n v="7.1333333333333302"/>
    <s v="5"/>
    <d v="2034-01-04T00:00:00"/>
    <s v="SELF-ASSESSMENT METHOD"/>
    <n v="12000000"/>
    <n v="1"/>
    <d v="2024-05-22T00:00:00"/>
    <n v="726827"/>
    <s v="ER. NITIN GOEL"/>
    <s v="WAKA SITUATED AT BARHAM COLONY INSIDE M. C. LIMIT SONIPAT TEHSIL &amp; DISTRICT SONIPAT"/>
    <n v="157.38"/>
    <n v="33000"/>
    <n v="1166.4000000000001"/>
    <n v="1010"/>
    <n v="25"/>
    <n v="25"/>
    <n v="6371604"/>
    <n v="6371604"/>
    <n v="5734444"/>
    <n v="5097283"/>
    <n v="0"/>
    <x v="102"/>
    <m/>
    <x v="0"/>
    <s v="SONIPAT"/>
    <s v="HARYANA"/>
    <n v="130001"/>
    <n v="0"/>
    <s v="ULAP - DEBT CONSOLIDATION FOR BUSINESS PURPOSE"/>
    <s v="RESIDENTIAL row HOUSE"/>
    <s v="RESIDENTIAL ROW HOUSE"/>
    <s v="HDFC ENACH"/>
    <s v="NACH"/>
    <s v="PSL"/>
    <s v="UDYAM-HR-18-0029484"/>
    <s v="PSL : Micro Enterprises"/>
    <s v="40099198593879"/>
    <m/>
    <m/>
    <m/>
    <m/>
    <m/>
    <m/>
    <m/>
    <m/>
    <m/>
    <m/>
    <m/>
    <m/>
    <m/>
    <m/>
    <m/>
    <m/>
    <m/>
    <m/>
    <m/>
    <m/>
    <m/>
    <m/>
    <m/>
    <m/>
    <m/>
    <m/>
    <m/>
  </r>
  <r>
    <n v="352"/>
    <d v="2024-12-01T00:00:00"/>
    <x v="326"/>
    <x v="327"/>
    <s v="APPROVED"/>
    <s v="Cersai Charge Created - NON BT"/>
    <d v="2024-04-03T00:00:00"/>
    <n v="9.06666666666667"/>
    <s v="5"/>
    <n v="1233143"/>
    <s v="5-50"/>
    <s v="F_7062303"/>
    <n v="1190399"/>
    <s v="5L"/>
    <n v="704"/>
    <s v="MORTGAGE"/>
    <n v="9"/>
    <s v="INDIVIDUAL"/>
    <n v="13.5"/>
    <s v="9.25"/>
    <n v="13.5"/>
    <n v="181"/>
    <s v="181"/>
    <s v="RAKESH SURESH"/>
    <s v="SELFEMPLOYED"/>
    <s v="Yes"/>
    <s v="OTHERS"/>
    <s v="FLOATING"/>
    <s v="N"/>
    <n v="854803894817"/>
    <s v="HARYANA"/>
    <s v="TIER 4"/>
    <n v="162"/>
    <s v="13-175"/>
    <n v="171"/>
    <s v="INDIVIDUAL"/>
    <n v="1233143"/>
    <s v="Proxy-Fully Construc"/>
    <s v="SAM"/>
    <n v="39.335959699999997"/>
    <s v="65"/>
    <n v="0"/>
    <n v="16011"/>
    <d v="2024-04-04T00:00:00"/>
    <n v="180"/>
    <s v="2110_MICRO LAP_HYN_SONIPAT"/>
    <s v="Current"/>
    <n v="0"/>
    <n v="0"/>
    <n v="0"/>
    <n v="0"/>
    <n v="0"/>
    <n v="0"/>
    <n v="0"/>
    <n v="0"/>
    <n v="0"/>
    <s v="-"/>
    <s v="-"/>
    <n v="0"/>
    <n v="9"/>
    <s v="5"/>
    <d v="2024-03-30T00:00:00"/>
    <d v="2024-03-30T00:00:00"/>
    <n v="9.1999999999999993"/>
    <s v="5"/>
    <d v="2038-06-04T00:00:00"/>
    <s v="SELF-ASSESSMENT METHOD"/>
    <n v="999999.99959999998"/>
    <n v="1"/>
    <d v="2024-03-22T00:00:00"/>
    <n v="7062303"/>
    <s v="R. BAJAJ &amp; ASSOCIATES"/>
    <s v="PROPERTY ID 8AAQ6VO2, KHEWAT NO 1505, KHASRA NO 19/11/2 (0-7), 12/2/3/1 (3-13) 19/2(5-12) 20 (0-9) 28/2 (1-2) WAKA SAMALKHA ADARSH NAGAR INSIDE M.C. LIMIT SAMALKA 132101"/>
    <n v="29"/>
    <n v="100000"/>
    <n v="261"/>
    <n v="900"/>
    <n v="2"/>
    <n v="58"/>
    <n v="3134900"/>
    <n v="3134900"/>
    <n v="2821410"/>
    <n v="2507920"/>
    <n v="0"/>
    <x v="102"/>
    <m/>
    <x v="0"/>
    <s v="PANIPAT"/>
    <s v="HARYANA"/>
    <n v="132101"/>
    <n v="27"/>
    <s v="BUSINESS USE"/>
    <s v="RESIDENTIAL row HOUSE"/>
    <s v="COMMERCIAL SHOP"/>
    <s v="HDFC ENACH"/>
    <s v="NACH"/>
    <s v="PSL"/>
    <s v="UDYAM-HR-14-0051203"/>
    <s v="PSL : Micro Enterprise"/>
    <s v="40056170864381"/>
    <m/>
    <m/>
    <m/>
    <m/>
    <m/>
    <m/>
    <m/>
    <m/>
    <m/>
    <m/>
    <m/>
    <m/>
    <m/>
    <m/>
    <m/>
    <m/>
    <m/>
    <m/>
    <m/>
    <m/>
    <m/>
    <m/>
    <m/>
    <m/>
    <m/>
    <m/>
    <m/>
  </r>
  <r>
    <n v="353"/>
    <d v="2024-12-01T00:00:00"/>
    <x v="327"/>
    <x v="328"/>
    <s v="APPROVED"/>
    <s v="Cersai Charge Created - BT"/>
    <d v="2024-05-10T00:00:00"/>
    <n v="7.8333333333333304"/>
    <s v="5"/>
    <n v="3220203"/>
    <s v="5-50"/>
    <s v="F_6968680"/>
    <n v="3165134"/>
    <s v="5L"/>
    <n v="701"/>
    <s v="MORTGAGE"/>
    <n v="10"/>
    <s v="INDIVIDUAL"/>
    <n v="13"/>
    <s v="9.25"/>
    <n v="13"/>
    <n v="181"/>
    <s v="181"/>
    <s v="BALBIR JAIL SINGH"/>
    <s v="SELFEMPLOYED"/>
    <s v="Yes"/>
    <s v="AGRICULTURE"/>
    <s v="FLOATING"/>
    <s v="N"/>
    <n v="854803734441"/>
    <s v="HARYANA"/>
    <s v="TIER 4"/>
    <n v="171"/>
    <s v="13-175"/>
    <n v="181"/>
    <s v="INDIVIDUAL"/>
    <n v="3220203"/>
    <s v="Proxy-Fully Construc"/>
    <s v="SAM"/>
    <n v="54.570000299999997"/>
    <s v="65"/>
    <n v="0"/>
    <n v="40744"/>
    <d v="2024-03-04T00:00:00"/>
    <n v="180"/>
    <s v="2110_MICRO LAP_HYN_SONIPAT"/>
    <s v="Current"/>
    <n v="0"/>
    <n v="0"/>
    <n v="0"/>
    <n v="0"/>
    <n v="0"/>
    <n v="0"/>
    <n v="0"/>
    <n v="0"/>
    <n v="0"/>
    <s v="-"/>
    <s v="-"/>
    <n v="0"/>
    <n v="10"/>
    <s v="5"/>
    <d v="2024-02-29T00:00:00"/>
    <d v="2024-02-29T00:00:00"/>
    <n v="10.199999999999999"/>
    <s v="5"/>
    <d v="2039-03-04T00:00:00"/>
    <s v="SELF-ASSESSMENT METHOD"/>
    <n v="999999.99959999998"/>
    <n v="1"/>
    <d v="2024-02-21T00:00:00"/>
    <s v="NA"/>
    <s v="RAJESH GOYAL"/>
    <s v="KHEWAT NO 529, 454, 226, KHATA NO 624, 308, PLOT NO 78/30/2(0-8)  PLOT NO 78/30/3(0-7) &amp; PLOT NO 78/305(0-4), 30/6(0-4), 30/7(0-5), 30/8(0-4), 30/9(0-4) WAKA RAKBA VILLAGE DODWA, TEHSIL &amp; DISTRICT SONIPAT"/>
    <n v="398.5"/>
    <n v="6500"/>
    <n v="2759"/>
    <n v="1200"/>
    <n v="5"/>
    <n v="45"/>
    <n v="5901050"/>
    <n v="6437500"/>
    <n v="5310945"/>
    <n v="4720840"/>
    <s v="1800 PER SQ. YARDS"/>
    <x v="101"/>
    <m/>
    <x v="0"/>
    <s v="SONIPAT"/>
    <s v="HARYANA"/>
    <n v="131024"/>
    <n v="0"/>
    <s v="BUSINESS USE"/>
    <s v="RESIDENTIAL row HOUSE"/>
    <s v="RESIDENTIAL ROW HOUSE"/>
    <s v="HDFC ENACH"/>
    <s v="NACH"/>
    <s v="PSL"/>
    <s v="UDYAM-HR-18-0010309"/>
    <s v="PSL : Micro Enterprise"/>
    <s v="30012454848954"/>
    <m/>
    <m/>
    <m/>
    <m/>
    <m/>
    <m/>
    <m/>
    <m/>
    <m/>
    <m/>
    <m/>
    <m/>
    <m/>
    <m/>
    <m/>
    <m/>
    <m/>
    <m/>
    <m/>
    <m/>
    <m/>
    <m/>
    <m/>
    <m/>
    <m/>
    <m/>
    <m/>
  </r>
  <r>
    <n v="354"/>
    <d v="2024-12-01T00:00:00"/>
    <x v="328"/>
    <x v="329"/>
    <s v="APPROVED"/>
    <s v="Cersai Charge Created - NON BT"/>
    <d v="2024-07-05T00:00:00"/>
    <n v="5.9666666666666703"/>
    <s v="5"/>
    <n v="2100000"/>
    <s v="5-50"/>
    <s v="F_7394007"/>
    <n v="2080477"/>
    <s v="5L"/>
    <n v="704"/>
    <s v="MORTGAGE"/>
    <n v="6"/>
    <s v="INDIVIDUAL"/>
    <n v="13"/>
    <s v="9.25"/>
    <n v="13"/>
    <n v="181"/>
    <s v="181"/>
    <s v="JAGDISH KUMAR"/>
    <s v="SELFEMPLOYED"/>
    <s v="Yes"/>
    <s v="PARLOUR SPA AND SALOON"/>
    <s v="FLOATING"/>
    <s v="N"/>
    <n v="3922231"/>
    <s v="HARYANA"/>
    <s v="TIER 4"/>
    <n v="175"/>
    <s v="13-175"/>
    <n v="181"/>
    <s v="INDIVIDUAL"/>
    <n v="2100000"/>
    <s v="Proxy-Fully Construc"/>
    <s v="SAM"/>
    <n v="32.1691176"/>
    <s v="65"/>
    <n v="0"/>
    <n v="26571"/>
    <d v="2024-07-04T00:00:00"/>
    <n v="180"/>
    <s v="2109_MICRO LAP_PUN_PREMNGR"/>
    <s v="Current"/>
    <n v="0"/>
    <n v="0"/>
    <n v="0"/>
    <n v="0"/>
    <n v="0"/>
    <n v="0"/>
    <n v="0"/>
    <n v="0"/>
    <n v="0"/>
    <s v="-"/>
    <s v="-"/>
    <n v="0"/>
    <n v="6"/>
    <s v="5"/>
    <d v="2024-06-29T00:00:00"/>
    <d v="2024-06-29T00:00:00"/>
    <n v="6.1666666666666696"/>
    <s v="5"/>
    <d v="2039-07-04T00:00:00"/>
    <s v="SELF-ASSESSMENT METHOD"/>
    <n v="1015500"/>
    <n v="1"/>
    <d v="2024-06-06T00:00:00"/>
    <n v="7324556"/>
    <s v="DESIGNO GRAPH"/>
    <s v="PPID NO - 150C288U245, NEW PPID NO - 3AP9UNC3, KHATA NO 553/586, KHASARA NO 8/23, HANDAST NO 101, VAKA VILLAGE KHOJKIPUR, POOJA VIHAR, AMBALA CANTT"/>
    <n v="148"/>
    <n v="25000"/>
    <n v="1175"/>
    <n v="1150"/>
    <n v="12"/>
    <n v="38"/>
    <n v="5051250"/>
    <n v="6528000"/>
    <n v="4546125"/>
    <n v="4041000"/>
    <n v="0"/>
    <x v="114"/>
    <m/>
    <x v="0"/>
    <s v="AMBALA"/>
    <s v="HARYANA"/>
    <n v="133001"/>
    <n v="0"/>
    <s v="ULAP - GENERAL BUSINESS PURPOSE"/>
    <s v="COMMERCIAL SHOP"/>
    <s v="COMMERCIAL SHOP"/>
    <s v="HDFC ENACH"/>
    <s v="NACH"/>
    <s v="PSL"/>
    <s v="UDYAM-HR-01-0037630"/>
    <s v="PSL : Micro Enterprises"/>
    <s v="40084926340064"/>
    <m/>
    <m/>
    <m/>
    <m/>
    <m/>
    <m/>
    <m/>
    <m/>
    <m/>
    <m/>
    <m/>
    <m/>
    <m/>
    <m/>
    <m/>
    <m/>
    <m/>
    <m/>
    <m/>
    <m/>
    <m/>
    <m/>
    <m/>
    <m/>
    <m/>
    <m/>
    <m/>
  </r>
  <r>
    <n v="355"/>
    <d v="2024-12-01T00:00:00"/>
    <x v="328"/>
    <x v="329"/>
    <s v="APPROVED"/>
    <s v="Cersai Charge Created - NON BT"/>
    <d v="2024-07-05T00:00:00"/>
    <n v="5.9666666666666703"/>
    <s v="5"/>
    <n v="2100000"/>
    <s v="5-50"/>
    <s v="F_7394007"/>
    <n v="2080477"/>
    <s v="5L"/>
    <n v="704"/>
    <s v="MORTGAGE"/>
    <n v="6"/>
    <s v="INDIVIDUAL"/>
    <n v="13"/>
    <s v="9.25"/>
    <n v="13"/>
    <n v="181"/>
    <s v="181"/>
    <s v="JAGDISH KUMAR"/>
    <s v="SELFEMPLOYED"/>
    <s v="Yes"/>
    <s v="PARLOUR SPA AND SALOON"/>
    <s v="FLOATING"/>
    <s v="N"/>
    <n v="3922231"/>
    <s v="HARYANA"/>
    <s v="TIER 4"/>
    <n v="175"/>
    <s v="13-175"/>
    <n v="181"/>
    <s v="INDIVIDUAL"/>
    <n v="2100000"/>
    <s v="Proxy-Fully Construc"/>
    <s v="SAM"/>
    <n v="32.1691176"/>
    <s v="65"/>
    <n v="0"/>
    <n v="26571"/>
    <d v="2024-07-04T00:00:00"/>
    <n v="180"/>
    <s v="2109_MICRO LAP_PUN_PREMNGR"/>
    <s v="Current"/>
    <n v="0"/>
    <n v="0"/>
    <n v="0"/>
    <n v="0"/>
    <n v="0"/>
    <n v="0"/>
    <n v="0"/>
    <n v="0"/>
    <n v="0"/>
    <s v="-"/>
    <s v="-"/>
    <n v="0"/>
    <n v="6"/>
    <s v="5"/>
    <d v="2024-06-29T00:00:00"/>
    <d v="2024-06-29T00:00:00"/>
    <n v="6.1666666666666696"/>
    <s v="5"/>
    <d v="2039-07-04T00:00:00"/>
    <s v="SELF-ASSESSMENT METHOD"/>
    <n v="1015500"/>
    <n v="1"/>
    <d v="2024-06-24T00:00:00"/>
    <n v="7388989"/>
    <s v="DESIGNO GRAPH"/>
    <s v="SHOP NO. 213, PPID NO. 3AF94TL1, RANDHAWA MARKET, AMBALA"/>
    <n v="15.55"/>
    <n v="400000"/>
    <n v="308"/>
    <n v="1000"/>
    <n v="8"/>
    <n v="42"/>
    <n v="6528000"/>
    <n v="6528000"/>
    <n v="5875200"/>
    <n v="5222400"/>
    <n v="0"/>
    <x v="114"/>
    <m/>
    <x v="0"/>
    <s v="AMBALA"/>
    <s v="HARYANA"/>
    <n v="133001"/>
    <n v="0"/>
    <s v="ULAP - GENERAL BUSINESS PURPOSE"/>
    <s v="COMMERCIAL SHOP"/>
    <s v="COMMERCIAL SHOP"/>
    <s v="HDFC ENACH"/>
    <s v="NACH"/>
    <s v="PSL"/>
    <s v="UDYAM-HR-01-0037630"/>
    <s v="PSL : Micro Enterprises"/>
    <s v="40084926340064"/>
    <m/>
    <m/>
    <m/>
    <m/>
    <m/>
    <m/>
    <m/>
    <m/>
    <m/>
    <m/>
    <m/>
    <m/>
    <m/>
    <m/>
    <m/>
    <m/>
    <m/>
    <m/>
    <m/>
    <m/>
    <m/>
    <m/>
    <m/>
    <m/>
    <m/>
    <m/>
    <m/>
  </r>
  <r>
    <n v="356"/>
    <d v="2024-12-01T00:00:00"/>
    <x v="329"/>
    <x v="330"/>
    <s v="APPROVED"/>
    <s v="Cersai Charge Created - NON BT"/>
    <d v="2024-07-05T00:00:00"/>
    <n v="5.9666666666666703"/>
    <s v="5"/>
    <n v="1814510"/>
    <s v="5-50"/>
    <s v="F_7426406"/>
    <n v="1777600"/>
    <s v="5L"/>
    <n v="743"/>
    <s v="MORTGAGE"/>
    <n v="6"/>
    <s v="INDIVIDUAL"/>
    <n v="13.5"/>
    <s v="9.25"/>
    <n v="13.5"/>
    <n v="121"/>
    <s v="181"/>
    <s v="SANJEEV KUMAR"/>
    <s v="SELFEMPLOYED"/>
    <s v="Yes"/>
    <s v="MILK AND DAIRY PRODUCTS"/>
    <s v="FLOATING"/>
    <s v="N"/>
    <n v="854804607215"/>
    <s v="HARYANA"/>
    <s v="TIER 4"/>
    <n v="115"/>
    <s v="13-175"/>
    <n v="121"/>
    <s v="INDIVIDUAL"/>
    <n v="1814510"/>
    <s v="Proxy-Fully Construc"/>
    <s v="BKP"/>
    <n v="56.685723199999998"/>
    <s v="65"/>
    <n v="0"/>
    <n v="27631"/>
    <d v="2024-07-04T00:00:00"/>
    <n v="120"/>
    <s v="2109_MICRO LAP_PUN_PREMNGR"/>
    <s v="Current"/>
    <n v="0"/>
    <n v="0"/>
    <n v="0"/>
    <n v="0"/>
    <n v="0"/>
    <n v="0"/>
    <n v="0"/>
    <n v="0"/>
    <n v="0"/>
    <s v="-"/>
    <s v="-"/>
    <n v="0"/>
    <n v="6"/>
    <s v="5"/>
    <d v="2024-06-29T00:00:00"/>
    <d v="2024-06-29T00:00:00"/>
    <n v="6.1666666666666696"/>
    <s v="5"/>
    <d v="2034-07-04T00:00:00"/>
    <s v="BKP - BANKING PRODUCT"/>
    <n v="960000"/>
    <n v="1"/>
    <d v="2024-06-17T00:00:00"/>
    <n v="7360445"/>
    <s v="FORMULAC ENGINEERS PVT. LTD"/>
    <s v="KHEWAT NO 105, KHATONI NO 134, KHASRA NO 18/22(8-00), 23/2/(5-00), 24(8-00), 25/2(2-01), JAMABHANDI YEAR 2013-14, HADBAST NO 22, WAKIA MOUJA KAKRALI, TEHSIL - BARWALA DISTRICT PANCHKULA"/>
    <n v="660"/>
    <n v="4100"/>
    <n v="495"/>
    <n v="1000"/>
    <n v="6"/>
    <n v="54"/>
    <n v="3201000"/>
    <n v="3201000"/>
    <n v="2880900"/>
    <n v="2560800"/>
    <n v="0"/>
    <x v="0"/>
    <n v="0.56685723211496408"/>
    <x v="0"/>
    <s v="AMBALA"/>
    <s v="HARYANA"/>
    <n v="134201"/>
    <n v="0"/>
    <s v="ULAP - GENERAL BUSINESS PURPOSE"/>
    <s v="COMMERCIAL SHOP"/>
    <s v="COMMERCIAL SHOP"/>
    <s v="HDFC ENACH"/>
    <s v="NACH"/>
    <s v="PSL"/>
    <s v="UDYAM-HR-13-0022855"/>
    <s v="PSL : Micro Enterprises"/>
    <s v="30012480439570"/>
    <m/>
    <m/>
    <m/>
    <m/>
    <m/>
    <m/>
    <m/>
    <m/>
    <m/>
    <m/>
    <m/>
    <m/>
    <m/>
    <m/>
    <m/>
    <m/>
    <m/>
    <m/>
    <m/>
    <m/>
    <m/>
    <m/>
    <m/>
    <m/>
    <m/>
    <m/>
    <m/>
  </r>
  <r>
    <n v="357"/>
    <d v="2024-12-01T00:00:00"/>
    <x v="330"/>
    <x v="331"/>
    <s v="APPROVED"/>
    <s v="Cersai Charge Created - NON BT"/>
    <d v="2024-06-20T00:00:00"/>
    <n v="6.4666666666666703"/>
    <s v="5"/>
    <n v="2327685"/>
    <s v="5-50"/>
    <s v="F_7362566"/>
    <n v="2278948"/>
    <s v="5L"/>
    <n v="746"/>
    <s v="MORTGAGE"/>
    <n v="6"/>
    <s v="INDIVIDUAL"/>
    <n v="13"/>
    <s v="9.25"/>
    <n v="13"/>
    <n v="121"/>
    <s v="181"/>
    <s v="PANKAJ SHARMA"/>
    <s v="SELFEMPLOYED"/>
    <s v="Yes"/>
    <s v="MEDICAL AND OPTICAL INSTRUMENT"/>
    <s v="FLOATING"/>
    <s v="N"/>
    <n v="20024735"/>
    <s v="HARYANA"/>
    <s v="TIER 4"/>
    <n v="115"/>
    <s v="13-175"/>
    <n v="121"/>
    <s v="INDIVIDUAL"/>
    <n v="2327685"/>
    <s v="Proxy-Fully Construc"/>
    <s v="SAM"/>
    <n v="46.081366000000003"/>
    <s v="65"/>
    <n v="0"/>
    <n v="34755"/>
    <d v="2024-07-04T00:00:00"/>
    <n v="120"/>
    <s v="2109_MICRO LAP_PUN_PREMNGR"/>
    <s v="Current"/>
    <n v="0"/>
    <n v="0"/>
    <n v="0"/>
    <n v="0"/>
    <n v="0"/>
    <n v="0"/>
    <n v="0"/>
    <n v="0"/>
    <n v="0"/>
    <s v="-"/>
    <s v="-"/>
    <n v="0"/>
    <n v="6"/>
    <s v="5"/>
    <d v="2024-06-19T00:00:00"/>
    <d v="2024-06-19T00:00:00"/>
    <n v="6.5"/>
    <s v="5"/>
    <d v="2034-07-04T00:00:00"/>
    <s v="SELF-ASSESSMENT METHOD"/>
    <n v="3647496"/>
    <n v="1"/>
    <d v="2024-06-06T00:00:00"/>
    <n v="7324556"/>
    <s v="DESIGNO GRAPH"/>
    <s v="PPID NO 150C288U245, NEW PPID NO 3AP9UNC3, KHATA NO 553/586, KHASARA NO 8/23, HADBAST NO 101, VAKA VILLAGE KHOJKIPUR, POOJA VIHAR, AMBALACANTT"/>
    <n v="148"/>
    <n v="25000"/>
    <n v="1175"/>
    <n v="1150"/>
    <n v="12"/>
    <n v="38"/>
    <n v="5051250"/>
    <n v="5051250"/>
    <n v="4546125"/>
    <n v="4041000"/>
    <n v="0"/>
    <x v="102"/>
    <m/>
    <x v="0"/>
    <s v="AMBALA"/>
    <s v="HARYANA"/>
    <n v="133001"/>
    <n v="0"/>
    <s v="ULAP - GENERAL BUSINESS PURPOSE"/>
    <s v="RESIDENTIAL row HOUSE"/>
    <s v="RESIDENTIAL ROW HOUSE"/>
    <s v="HDFC ENACH"/>
    <s v="NACH"/>
    <s v="PSL"/>
    <s v="UDYAM-hr-01-0005206"/>
    <s v="PSL : Micro Enterprises"/>
    <s v="20014458894519"/>
    <m/>
    <m/>
    <m/>
    <m/>
    <m/>
    <m/>
    <m/>
    <m/>
    <m/>
    <m/>
    <m/>
    <m/>
    <m/>
    <m/>
    <m/>
    <m/>
    <m/>
    <m/>
    <m/>
    <m/>
    <m/>
    <m/>
    <m/>
    <m/>
    <m/>
    <m/>
    <m/>
  </r>
  <r>
    <n v="358"/>
    <d v="2024-12-01T00:00:00"/>
    <x v="331"/>
    <x v="332"/>
    <s v="APPROVED"/>
    <s v="Cersai Charge Created - NON BT"/>
    <d v="2024-03-06T00:00:00"/>
    <n v="10"/>
    <s v="5"/>
    <n v="1200000"/>
    <s v="5-50"/>
    <s v="F_6962296"/>
    <n v="1179478"/>
    <s v="5L"/>
    <n v="789"/>
    <s v="MORTGAGE"/>
    <n v="10"/>
    <s v="INDIVIDUAL"/>
    <n v="13"/>
    <s v="9.25"/>
    <n v="13"/>
    <n v="181"/>
    <s v="181"/>
    <s v="RAJ KUMAR YADAV"/>
    <s v="SELFEMPLOYED"/>
    <s v="Yes"/>
    <s v="GLASS AND GLASS PRODUCTS"/>
    <s v="FLOATING"/>
    <s v="N"/>
    <n v="854803712907"/>
    <s v="HARYANA"/>
    <s v="TIER 4"/>
    <n v="171"/>
    <s v="13-175"/>
    <n v="181"/>
    <s v="INDIVIDUAL"/>
    <n v="1200000"/>
    <s v="Proxy-Fully Construc"/>
    <s v="SAM"/>
    <n v="17.655886800000001"/>
    <s v="65"/>
    <n v="0"/>
    <n v="15183"/>
    <d v="2024-03-04T00:00:00"/>
    <n v="180"/>
    <s v="2109_MICRO LAP_PUN_PREMNGR"/>
    <s v="Current"/>
    <n v="0"/>
    <n v="0"/>
    <n v="0"/>
    <n v="0"/>
    <n v="0"/>
    <n v="0"/>
    <n v="0"/>
    <n v="0"/>
    <n v="0"/>
    <s v="-"/>
    <s v="-"/>
    <n v="0"/>
    <n v="10"/>
    <s v="5"/>
    <d v="2024-02-29T00:00:00"/>
    <d v="2024-02-29T00:00:00"/>
    <n v="10.199999999999999"/>
    <s v="5"/>
    <d v="2039-03-04T00:00:00"/>
    <s v="SELF-ASSESSMENT METHOD"/>
    <n v="605400"/>
    <n v="1"/>
    <d v="2024-02-17T00:00:00"/>
    <n v="6894776"/>
    <s v="DESIGNO GRAPH"/>
    <s v="PLOT NO 6, KHASRA NO 15/25, VASKA MAUJA  VILLAGE NAGGAL, TEHSIL &amp; DISTRICT - AMBALA - 133001"/>
    <n v="188"/>
    <n v="20000"/>
    <n v="2169"/>
    <n v="1400"/>
    <n v="15"/>
    <n v="35"/>
    <n v="6796600"/>
    <n v="6796600"/>
    <n v="6116940"/>
    <n v="5437280"/>
    <n v="0"/>
    <x v="115"/>
    <m/>
    <x v="0"/>
    <s v="AMBALA"/>
    <s v="HARYANA"/>
    <n v="133001"/>
    <n v="0"/>
    <s v="BUSINESS USE"/>
    <s v="RESIDENTIAL row HOUSE"/>
    <s v="RESIDENTIAL ROW HOUSE"/>
    <s v="HDFC ENACH"/>
    <s v="NACH"/>
    <s v="PSL"/>
    <s v="UDYAM-HR-01-0036393"/>
    <s v="PSL : Micro Enterprise"/>
    <s v="20076097506486"/>
    <m/>
    <m/>
    <m/>
    <m/>
    <m/>
    <m/>
    <m/>
    <m/>
    <m/>
    <m/>
    <m/>
    <m/>
    <m/>
    <m/>
    <m/>
    <m/>
    <m/>
    <m/>
    <m/>
    <m/>
    <m/>
    <m/>
    <m/>
    <m/>
    <m/>
    <m/>
    <m/>
  </r>
  <r>
    <n v="359"/>
    <d v="2024-12-01T00:00:00"/>
    <x v="332"/>
    <x v="333"/>
    <s v="APPROVED"/>
    <s v="Cersai Charge created"/>
    <d v="2022-12-20T00:00:00"/>
    <n v="24.733333333333299"/>
    <s v="5"/>
    <n v="4993120"/>
    <s v="5-50"/>
    <s v="F_5571273"/>
    <n v="4749222"/>
    <s v="5L"/>
    <n v="686"/>
    <s v="MORTGAGE"/>
    <n v="24"/>
    <s v="INDIVIDUAL"/>
    <n v="12.4"/>
    <s v="9.25"/>
    <n v="12"/>
    <n v="181"/>
    <s v="181"/>
    <s v="VINEY KUMAR JAIN"/>
    <s v="SELFEMPLOYED"/>
    <s v="Yes"/>
    <s v="TRADING"/>
    <s v="FLOATING"/>
    <s v="N"/>
    <n v="806629617"/>
    <s v="HARYANA"/>
    <s v="TIER 4"/>
    <n v="167"/>
    <s v="13-175"/>
    <n v="191"/>
    <s v="PROPRIETORSHIP"/>
    <n v="4993120"/>
    <s v="Proxy-Fully Construc"/>
    <s v="LIP"/>
    <n v="58.675629000000001"/>
    <s v="65"/>
    <n v="0"/>
    <n v="59926"/>
    <d v="2023-01-04T00:00:00"/>
    <n v="180"/>
    <s v="2109_MICRO LAP_PUN_PREMNGR"/>
    <s v="Current"/>
    <n v="0"/>
    <n v="0"/>
    <n v="0"/>
    <n v="0"/>
    <n v="0"/>
    <n v="0"/>
    <n v="0"/>
    <n v="0"/>
    <n v="0"/>
    <s v="-"/>
    <s v="-"/>
    <n v="0"/>
    <n v="24"/>
    <s v="5"/>
    <d v="2022-12-20T00:00:00"/>
    <d v="2022-12-20T00:00:00"/>
    <n v="24.733333333333299"/>
    <s v="5"/>
    <d v="2038-11-04T00:00:00"/>
    <s v="LIP - LIQUID INCOME PROGRAM"/>
    <n v="2372004"/>
    <n v="1"/>
    <d v="2022-12-12T00:00:00"/>
    <s v="2223/1202"/>
    <s v="B-n-B ASSOCIATES"/>
    <s v="KHEWAT NO 1960/2423, KHASARA NO 111/23/1, SINGHPURA MOHALLA, BARARA, TEHSIL BARARA, DISTRICT - AMBALA"/>
    <n v="471"/>
    <n v="10000"/>
    <n v="2541"/>
    <n v="1495.3562999999999"/>
    <n v="8"/>
    <n v="52"/>
    <n v="8509700.3583000004"/>
    <n v="8509700"/>
    <n v="7658730"/>
    <n v="6807760"/>
    <n v="0"/>
    <x v="115"/>
    <m/>
    <x v="0"/>
    <s v="KURUKSHETRA"/>
    <s v="HARYANA"/>
    <n v="133205"/>
    <n v="0"/>
    <s v="BUSINESS USE"/>
    <s v="RESIDENTIAL row HOUSE"/>
    <s v="RESIDENTIAL ROW HOUSE"/>
    <s v="ACH HSBC"/>
    <s v="NACH"/>
    <s v="PSL"/>
    <s v="UDYAM-HR-01-0016248"/>
    <s v="PSL : Micro Enterprises"/>
    <s v="20001754326756"/>
    <m/>
    <m/>
    <m/>
    <m/>
    <m/>
    <m/>
    <m/>
    <m/>
    <m/>
    <m/>
    <m/>
    <m/>
    <m/>
    <m/>
    <m/>
    <m/>
    <m/>
    <m/>
    <m/>
    <m/>
    <m/>
    <m/>
    <m/>
    <m/>
    <m/>
    <m/>
    <m/>
  </r>
  <r>
    <n v="360"/>
    <d v="2024-12-01T00:00:00"/>
    <x v="333"/>
    <x v="334"/>
    <s v="APPROVED"/>
    <s v="Cersai Charge Created - BT"/>
    <d v="2024-08-01T00:00:00"/>
    <n v="5.06666666666667"/>
    <s v="5"/>
    <n v="18026500"/>
    <s v="5-50"/>
    <s v="F_7301062"/>
    <n v="17774084"/>
    <s v="5L"/>
    <n v="745"/>
    <s v="MORTGAGE"/>
    <n v="7"/>
    <s v="CORPORATE"/>
    <n v="10.6"/>
    <s v="9.25"/>
    <n v="10.6"/>
    <n v="181"/>
    <s v="181"/>
    <s v="MAHADEV TRADERS"/>
    <s v="SELFEMPLOYED"/>
    <s v="Yes"/>
    <s v="CONSUMER PRODUCTS"/>
    <s v="FLOATING"/>
    <s v="N"/>
    <n v="854804030662"/>
    <s v="PUNJAB"/>
    <s v="TIER 3"/>
    <n v="174"/>
    <s v="13-175"/>
    <n v="181"/>
    <s v="PROPRIETORSHIP"/>
    <n v="18026500"/>
    <s v="Proxy-Fully Construc"/>
    <s v="BKP"/>
    <n v="50.9833091"/>
    <s v="65"/>
    <n v="0"/>
    <n v="200384"/>
    <d v="2024-06-04T00:00:00"/>
    <n v="180"/>
    <s v="1976_MASS LAP_PUN_LDN_CHANDIGARHRD"/>
    <s v="Current"/>
    <n v="0"/>
    <n v="0"/>
    <n v="0"/>
    <n v="0"/>
    <n v="0"/>
    <n v="0"/>
    <n v="0"/>
    <n v="0"/>
    <n v="0"/>
    <s v="-"/>
    <s v="-"/>
    <n v="0"/>
    <n v="7"/>
    <s v="5"/>
    <d v="2024-05-25T00:00:00"/>
    <d v="2024-05-25T00:00:00"/>
    <n v="7.3333333333333304"/>
    <s v="5"/>
    <d v="2039-06-04T00:00:00"/>
    <s v="BKP - BANKING PRODUCT"/>
    <n v="0"/>
    <n v="2"/>
    <d v="2024-04-10T00:00:00"/>
    <n v="7120580"/>
    <s v="MAAS ARCHITECTS"/>
    <s v="B-9-1702/1/1 AND B-9-1702/1 OLD AND NEW NUMBER B-9-1702/1/1 + 1702/1 + 1702/1/2 (AS PER ATS) PROPERTY NO B-9-1702/1, VAKIYA CITY LUDHIANA ABADI GALLI TELIYAN MINI GURMANDI, TALAB MANDIR ROAD TEHSIL AND DISTRICT LUDHIANA"/>
    <n v="87"/>
    <n v="400000"/>
    <n v="587"/>
    <n v="950"/>
    <n v="30"/>
    <n v="20"/>
    <n v="35357650"/>
    <n v="35974000"/>
    <n v="31821885"/>
    <n v="28286120"/>
    <n v="0"/>
    <x v="116"/>
    <m/>
    <x v="0"/>
    <s v="LUDHIANA"/>
    <s v="PUNJAB"/>
    <n v="141008"/>
    <n v="0"/>
    <s v="ULAP - PURCHASE OF PROPERTY"/>
    <s v="COMMERCIAL SHOP"/>
    <s v="COMMERCIAL SHOP"/>
    <s v="ACH HSBC"/>
    <s v="NACH"/>
    <s v="PSL"/>
    <s v="UDYAM-PB-12-0171509"/>
    <s v="PSL : Micro Enterprises"/>
    <s v="80030838149341"/>
    <m/>
    <m/>
    <m/>
    <m/>
    <m/>
    <m/>
    <m/>
    <m/>
    <m/>
    <m/>
    <m/>
    <m/>
    <m/>
    <m/>
    <m/>
    <m/>
    <m/>
    <m/>
    <m/>
    <m/>
    <m/>
    <m/>
    <m/>
    <m/>
    <m/>
    <m/>
    <m/>
  </r>
  <r>
    <n v="361"/>
    <d v="2024-12-01T00:00:00"/>
    <x v="334"/>
    <x v="335"/>
    <s v="APPROVED"/>
    <s v="Cersai Charge Created - NON BT"/>
    <d v="2024-05-04T00:00:00"/>
    <n v="8.0333333333333297"/>
    <s v="5"/>
    <n v="20379546"/>
    <s v="5-50"/>
    <s v="F_7186742"/>
    <n v="20042106"/>
    <s v="5L"/>
    <n v="745"/>
    <s v="MORTGAGE"/>
    <n v="8"/>
    <s v="CORPORATE"/>
    <n v="10.5"/>
    <s v="9.25"/>
    <n v="10.5"/>
    <n v="181"/>
    <s v="181"/>
    <s v="OM TRADING CO"/>
    <s v="SELFEMPLOYED"/>
    <s v="Yes"/>
    <s v="TEXTILE WEAVING KNITTING AND PROCESSING"/>
    <s v="FLOATING"/>
    <s v="N"/>
    <n v="854804032876"/>
    <s v="PUNJAB"/>
    <s v="TIER 3"/>
    <n v="173"/>
    <s v="13-175"/>
    <n v="181"/>
    <s v="PROPRIETORSHIP"/>
    <n v="20379546"/>
    <s v="Proxy-Fully Construc"/>
    <s v="BKP"/>
    <n v="61.753393000000003"/>
    <s v="65"/>
    <n v="0"/>
    <n v="225276"/>
    <d v="2024-05-04T00:00:00"/>
    <n v="180"/>
    <s v="1976_MASS LAP_PUN_LDN_CHANDIGARHRD"/>
    <s v="Current"/>
    <n v="0"/>
    <n v="0"/>
    <n v="0"/>
    <n v="0"/>
    <n v="0"/>
    <n v="0"/>
    <n v="0"/>
    <n v="0"/>
    <n v="0"/>
    <s v="-"/>
    <s v="-"/>
    <n v="0"/>
    <n v="8"/>
    <s v="5"/>
    <d v="2024-04-30T00:00:00"/>
    <d v="2024-04-30T00:00:00"/>
    <n v="8.1666666666666696"/>
    <s v="5"/>
    <d v="2039-05-04T00:00:00"/>
    <s v="BKP - BANKING PRODUCT"/>
    <n v="0"/>
    <n v="2"/>
    <d v="2024-04-20T00:00:00"/>
    <n v="7122445"/>
    <s v="FORMULAC ENGINEERS PVT. LTD"/>
    <s v="AS PER DEED - KHATA NO 37/41, 36/40, KHASRA NO. 1922/672, WAKIA RAKBA TARAF SAIDA, HADBAST NO. 172, ABADI KIRPAL NAGAR TAHSIL  DISTRICT LUDHIANA.AS PER ATS - H.  NO. B-24-1496, KHATA NO 37/41, KHASRA NO. 1922/672, WAKIA RAKBA TARAF SAIDA, HADBAST NO. 172, ABADI KIRPAL NAGAR TEHSIL &amp; DISTT LUDHIANA"/>
    <n v="898"/>
    <n v="35100"/>
    <n v="1347"/>
    <n v="1100"/>
    <n v="10"/>
    <n v="50"/>
    <n v="33001500"/>
    <n v="33001500"/>
    <n v="29701350"/>
    <n v="26401200"/>
    <n v="0"/>
    <x v="0"/>
    <n v="0.61753393027589654"/>
    <x v="0"/>
    <s v="LUDHIANA"/>
    <s v="PUNJAB"/>
    <n v="141008"/>
    <n v="0"/>
    <s v="ULAP - PURCHASE OF PROPERTY"/>
    <s v="COMMERCIAL SHOP"/>
    <s v="COMMERCIAL SHOP"/>
    <s v="HDFC ENACH"/>
    <s v="NACH"/>
    <s v="PSL"/>
    <s v="UDYAM-pb-12-0049463"/>
    <s v="PSL : Micro Enterprise"/>
    <s v="00000000009039"/>
    <m/>
    <m/>
    <m/>
    <m/>
    <m/>
    <m/>
    <m/>
    <m/>
    <m/>
    <m/>
    <m/>
    <m/>
    <m/>
    <m/>
    <m/>
    <m/>
    <m/>
    <m/>
    <m/>
    <m/>
    <m/>
    <m/>
    <m/>
    <m/>
    <m/>
    <m/>
    <m/>
  </r>
  <r>
    <n v="362"/>
    <d v="2024-12-01T00:00:00"/>
    <x v="335"/>
    <x v="336"/>
    <s v="APPROVED"/>
    <s v="Cersai Charge Created - NON BT"/>
    <d v="2024-07-05T00:00:00"/>
    <n v="5.9666666666666703"/>
    <s v="5"/>
    <n v="5527602"/>
    <s v="5-50"/>
    <s v="F_7423585"/>
    <n v="5464258"/>
    <s v="5L"/>
    <n v="755"/>
    <s v="MORTGAGE"/>
    <n v="6"/>
    <s v="CORPORATE"/>
    <n v="10.75"/>
    <s v="9.25"/>
    <n v="10.75"/>
    <n v="181"/>
    <s v="181"/>
    <s v="CLASSIC SHAWLS"/>
    <s v="SELFEMPLOYED"/>
    <s v="Yes"/>
    <s v="TEXTILE READY MADE GARMENTS"/>
    <s v="FLOATING"/>
    <s v="N"/>
    <n v="854804220646"/>
    <s v="PUNJAB"/>
    <s v="TIER 3"/>
    <n v="175"/>
    <s v="13-175"/>
    <n v="181"/>
    <s v="PROPRIETORSHIP"/>
    <n v="5527602"/>
    <s v="Proxy-Fully Construc"/>
    <s v="LIP"/>
    <n v="64.794682899999998"/>
    <s v="65"/>
    <n v="0"/>
    <n v="61962"/>
    <d v="2024-07-04T00:00:00"/>
    <n v="180"/>
    <s v="1976_MASS LAP_PUN_LDN_CHANDIGARHRD"/>
    <s v="Current"/>
    <n v="0"/>
    <n v="0"/>
    <n v="0"/>
    <n v="0"/>
    <n v="0"/>
    <n v="0"/>
    <n v="0"/>
    <n v="0"/>
    <n v="0"/>
    <s v="-"/>
    <s v="-"/>
    <n v="0"/>
    <n v="6"/>
    <s v="5"/>
    <d v="2024-06-28T00:00:00"/>
    <d v="2024-06-28T00:00:00"/>
    <n v="6.2"/>
    <s v="5"/>
    <d v="2039-07-04T00:00:00"/>
    <s v="LIP - LIQUID INCOME PROGRAM"/>
    <n v="0"/>
    <n v="2"/>
    <d v="2024-05-09T00:00:00"/>
    <n v="7220726"/>
    <s v="MAAS ARCHITECTS"/>
    <s v="PART PROPERTY NO B-25-1327/1327/1, KHASARA NO. 213/215-213/115 MIN - 214/115 MIN - 214/115 MIN, KHATA NO. 66/79, 80, 67/81, 82 JAMABANDI YEAR 2014-2015 MOJA VILLAGE TARF KAZI HADBAST NO 173, LUDHIANA ABADI PRITAMPURI LUDHIANA"/>
    <n v="133.33000000000001"/>
    <n v="45000"/>
    <n v="1947"/>
    <n v="1300"/>
    <n v="25"/>
    <n v="25"/>
    <n v="8530950"/>
    <n v="9360000"/>
    <n v="7677855"/>
    <n v="6824760"/>
    <n v="0"/>
    <x v="117"/>
    <m/>
    <x v="1"/>
    <s v="LUDHIANA"/>
    <s v="PUNJAB"/>
    <n v="141007"/>
    <n v="0"/>
    <s v="ULAP - GENERAL BUSINESS PURPOSE"/>
    <s v="COMMERCIAL SHOP"/>
    <s v="COMMERCIAL SHOP"/>
    <s v="ACH HSBC"/>
    <s v="NACH"/>
    <s v="PSL"/>
    <s v="UDYAM-pb-12-0040762"/>
    <s v="PSL : Micro Enterprises"/>
    <s v="90090136856009"/>
    <m/>
    <m/>
    <m/>
    <m/>
    <m/>
    <m/>
    <m/>
    <m/>
    <m/>
    <m/>
    <m/>
    <m/>
    <m/>
    <m/>
    <m/>
    <m/>
    <m/>
    <m/>
    <m/>
    <m/>
    <m/>
    <m/>
    <m/>
    <m/>
    <m/>
    <m/>
    <m/>
  </r>
  <r>
    <n v="363"/>
    <d v="2024-12-01T00:00:00"/>
    <x v="336"/>
    <x v="337"/>
    <s v="APPROVED"/>
    <s v="Cersai Charge Created - NON BT"/>
    <d v="2024-05-25T00:00:00"/>
    <n v="7.3333333333333304"/>
    <s v="5"/>
    <n v="11026500"/>
    <s v="5-50"/>
    <s v="F_7286408"/>
    <n v="10872098"/>
    <s v="5L"/>
    <n v="795"/>
    <s v="MORTGAGE"/>
    <n v="7"/>
    <s v="CORPORATE"/>
    <n v="10.6"/>
    <s v="9.25"/>
    <n v="10.6"/>
    <n v="181"/>
    <s v="181"/>
    <s v="P K OIL AND GENERAL MILLS"/>
    <s v="SELFEMPLOYED"/>
    <s v="Yes"/>
    <s v="FOOD PRODUCTS"/>
    <s v="FLOATING"/>
    <s v="N"/>
    <n v="854804127503"/>
    <s v="PUNJAB"/>
    <s v="TIER 3"/>
    <n v="174"/>
    <s v="13-175"/>
    <n v="181"/>
    <s v="PROPRIETORSHIP"/>
    <n v="11026500"/>
    <s v="Proxy-Fully Construc"/>
    <s v="BKP"/>
    <n v="37.359602899999999"/>
    <s v="65"/>
    <n v="0"/>
    <n v="122572"/>
    <d v="2024-06-04T00:00:00"/>
    <n v="180"/>
    <s v="1976_MASS LAP_PUN_LDN_CHANDIGARHRD"/>
    <s v="Current"/>
    <n v="0"/>
    <n v="0"/>
    <n v="0"/>
    <n v="0"/>
    <n v="0"/>
    <n v="0"/>
    <n v="0"/>
    <n v="0"/>
    <n v="0"/>
    <s v="-"/>
    <s v="-"/>
    <n v="0"/>
    <n v="7"/>
    <s v="5"/>
    <d v="2024-05-23T00:00:00"/>
    <d v="2024-05-23T00:00:00"/>
    <n v="7.4"/>
    <s v="5"/>
    <d v="2039-06-04T00:00:00"/>
    <s v="BKP - BANKING PRODUCT"/>
    <n v="0"/>
    <n v="2"/>
    <d v="2024-04-26T00:00:00"/>
    <n v="7177493"/>
    <s v="ER. A. S. CHAWLA &amp; ASSOCIATES"/>
    <s v="KHEWATI NO 1467, KHATONI NO. 2052, 2053, 2054, KHASRA NO 2444 (0-6), 3040 (1-7), 3039 (1-13), JAMABAND, YEAR 2011-12, WAKIYA RAKBA KHANNA KALAN, TEHSIL KHANNA LUDHIANA"/>
    <n v="242"/>
    <n v="100000"/>
    <n v="3543"/>
    <n v="1500"/>
    <n v="2"/>
    <n v="48"/>
    <n v="29514500"/>
    <n v="34951400"/>
    <n v="26563050"/>
    <n v="23611600"/>
    <n v="0"/>
    <x v="118"/>
    <m/>
    <x v="1"/>
    <s v="KHANNA"/>
    <s v="PUNJAB"/>
    <n v="141401"/>
    <n v="0"/>
    <s v="ULAP - GENERAL BUSINESS PURPOSE"/>
    <s v="COMMERCIAL SHOP"/>
    <s v="COMMERCIAL SHOP"/>
    <s v="ACH HSBC"/>
    <s v="NACH"/>
    <s v="PSL"/>
    <s v="UDYAM-pb-05-0020031"/>
    <s v="PSL : Micro Enterprises"/>
    <n v="80001681657781"/>
    <m/>
    <m/>
    <m/>
    <m/>
    <m/>
    <m/>
    <m/>
    <m/>
    <m/>
    <m/>
    <m/>
    <m/>
    <m/>
    <m/>
    <m/>
    <m/>
    <m/>
    <m/>
    <m/>
    <m/>
    <m/>
    <m/>
    <m/>
    <m/>
    <m/>
    <m/>
    <m/>
  </r>
  <r>
    <n v="364"/>
    <d v="2024-12-01T00:00:00"/>
    <x v="337"/>
    <x v="338"/>
    <s v="APPROVED"/>
    <s v="Cersai Charge Created - BT"/>
    <d v="2024-05-22T00:00:00"/>
    <n v="7.43333333333333"/>
    <s v="5"/>
    <n v="22069704"/>
    <s v="5-50"/>
    <s v="F_7244169"/>
    <n v="21816804"/>
    <s v="5L"/>
    <n v="726"/>
    <s v="MORTGAGE"/>
    <n v="7"/>
    <s v="CORPORATE"/>
    <n v="10.75"/>
    <s v="9.25"/>
    <n v="10.75"/>
    <n v="180"/>
    <s v="181"/>
    <s v="786 AGARBATTI AND PERFUMES"/>
    <s v="SELFEMPLOYED"/>
    <s v="Yes"/>
    <s v="CONSUMER ELECTRONICS"/>
    <s v="FLOATING"/>
    <s v="N"/>
    <n v="854803378375"/>
    <s v="PUNJAB"/>
    <s v="TIER 3"/>
    <n v="175"/>
    <s v="13-175"/>
    <n v="182"/>
    <s v="PROPRIETORSHIP"/>
    <n v="22069704"/>
    <s v="Proxy-Fully Construc"/>
    <s v="LIP"/>
    <n v="59.646268800000001"/>
    <s v="65"/>
    <n v="0"/>
    <n v="247390"/>
    <d v="2024-06-04T00:00:00"/>
    <n v="180"/>
    <s v="1976_MASS LAP_PUN_LDN_CHANDIGARHRD"/>
    <s v="Current"/>
    <n v="0"/>
    <n v="0"/>
    <n v="0"/>
    <n v="0"/>
    <n v="0"/>
    <n v="0"/>
    <n v="0"/>
    <n v="0"/>
    <n v="0"/>
    <s v="-"/>
    <s v="-"/>
    <n v="0"/>
    <n v="7"/>
    <s v="5"/>
    <d v="2024-05-13T00:00:00"/>
    <d v="2024-06-21T00:00:00"/>
    <n v="6.43333333333333"/>
    <s v="5"/>
    <d v="2039-07-04T00:00:00"/>
    <s v="LIP - LIQUID INCOME PROGRAM"/>
    <n v="0"/>
    <n v="2"/>
    <d v="2024-04-28T00:00:00"/>
    <n v="7139077"/>
    <s v="FORMULAC ENGINEERS PVT. LTD"/>
    <s v="KEWATI NO 370/428, 514/635, 129/224, KHASARA NO 89/22/2(1-16), 22/4(0-5) 89/22/1(0-4), 89/22/3 (2-18), HADBAST NO. 31, WAKIA RAKBA NAKODAR 1"/>
    <n v="1724"/>
    <n v="9145"/>
    <n v="1120.5999999999999"/>
    <n v="1100"/>
    <n v="3"/>
    <n v="57"/>
    <n v="16998640"/>
    <n v="20002340"/>
    <n v="15298776"/>
    <n v="13598912"/>
    <n v="0"/>
    <x v="8"/>
    <m/>
    <x v="0"/>
    <s v="JALANDHAR"/>
    <s v="PUNJAB"/>
    <n v="144040"/>
    <n v="0"/>
    <s v="ULAP - DEBT CONSOLIDATION FOR BUSINESS PURPOSE"/>
    <s v="COMMERCIAL SHOP"/>
    <s v="COMMERCIAL SHOP"/>
    <s v="ACH HSBC"/>
    <s v="NACH"/>
    <s v="PSL"/>
    <s v="UDYAM-PB-10-0038057"/>
    <s v="PSL : Micro Enterprises"/>
    <s v="80058844246632"/>
    <m/>
    <m/>
    <m/>
    <m/>
    <m/>
    <m/>
    <m/>
    <m/>
    <m/>
    <m/>
    <m/>
    <m/>
    <m/>
    <m/>
    <m/>
    <m/>
    <m/>
    <m/>
    <m/>
    <m/>
    <m/>
    <m/>
    <m/>
    <m/>
    <m/>
    <m/>
    <m/>
  </r>
  <r>
    <n v="365"/>
    <d v="2024-12-01T00:00:00"/>
    <x v="337"/>
    <x v="338"/>
    <s v="APPROVED"/>
    <s v="Cersai Charge Created - BT"/>
    <d v="2024-05-22T00:00:00"/>
    <n v="7.43333333333333"/>
    <s v="5"/>
    <n v="22069704"/>
    <s v="5-50"/>
    <s v="F_7244169"/>
    <n v="21816804"/>
    <s v="5L"/>
    <n v="726"/>
    <s v="MORTGAGE"/>
    <n v="7"/>
    <s v="CORPORATE"/>
    <n v="10.75"/>
    <s v="9.25"/>
    <n v="10.75"/>
    <n v="180"/>
    <s v="181"/>
    <s v="786 AGARBATTI AND PERFUMES"/>
    <m/>
    <m/>
    <m/>
    <m/>
    <m/>
    <m/>
    <m/>
    <m/>
    <m/>
    <m/>
    <m/>
    <m/>
    <m/>
    <m/>
    <m/>
    <m/>
    <m/>
    <m/>
    <m/>
    <m/>
    <m/>
    <m/>
    <m/>
    <m/>
    <m/>
    <m/>
    <m/>
    <m/>
    <m/>
    <m/>
    <m/>
    <m/>
    <m/>
    <m/>
    <m/>
    <m/>
    <m/>
    <m/>
    <m/>
    <m/>
    <m/>
    <m/>
    <m/>
    <m/>
    <n v="2"/>
    <m/>
    <n v="7139077"/>
    <s v="FORMULAC ENGINEERS PVT. LTD"/>
    <s v="KHEWATI / KHATONI NO 3710/4554, 826/1064, KHASRA NO 89/23/2 (2-12), HADBAST NO 31, WAKIA RAKBA NKODRA"/>
    <n v="1781"/>
    <n v="9385"/>
    <n v="2435.3000000000002"/>
    <n v="1350"/>
    <n v="12"/>
    <n v="48"/>
    <n v="20002340"/>
    <n v="20002340"/>
    <n v="18002106"/>
    <n v="16001872"/>
    <n v="0"/>
    <x v="8"/>
    <m/>
    <x v="0"/>
    <s v="JALANDHAR"/>
    <s v="PUNJAB"/>
    <n v="144040"/>
    <n v="0"/>
    <s v="ULAP - DEBT CONSOLIDATION FOR BUSINESS PURPOSE"/>
    <s v="COMMERCIAL SHOP"/>
    <s v="COMMERCIAL SHOP"/>
    <s v="ACH HSBC"/>
    <s v="NACH"/>
    <s v="PSL"/>
    <s v="UDYAM-PB-10-0038057"/>
    <s v="PSL : Micro Enterprises"/>
    <s v="80058844246632"/>
    <m/>
    <m/>
    <m/>
    <m/>
    <m/>
    <m/>
    <m/>
    <m/>
    <m/>
    <m/>
    <m/>
    <m/>
    <m/>
    <m/>
    <m/>
    <m/>
    <m/>
    <m/>
    <m/>
    <m/>
    <m/>
    <m/>
    <m/>
    <m/>
    <m/>
    <m/>
    <m/>
  </r>
  <r>
    <n v="366"/>
    <d v="2024-12-01T00:00:00"/>
    <x v="338"/>
    <x v="339"/>
    <s v="APPROVED"/>
    <s v="Cersai Charge Created - NON BT"/>
    <d v="2024-03-06T00:00:00"/>
    <n v="10"/>
    <s v="5"/>
    <n v="6040127"/>
    <s v="5-50"/>
    <s v="F_6951814"/>
    <n v="5918304"/>
    <s v="5L"/>
    <n v="828"/>
    <s v="MORTGAGE"/>
    <n v="10"/>
    <s v="CORPORATE"/>
    <n v="11.2"/>
    <s v="9.25"/>
    <n v="11.2"/>
    <n v="181"/>
    <s v="181"/>
    <s v="SOHAM TRADING CO"/>
    <s v="SELFEMPLOYED"/>
    <s v="Yes"/>
    <s v="OTHERS"/>
    <s v="FLOATING"/>
    <s v="N"/>
    <n v="854803690857"/>
    <s v="PUNJAB"/>
    <s v="TIER 3"/>
    <n v="171"/>
    <s v="13-175"/>
    <n v="181"/>
    <s v="PROPRIETORSHIP"/>
    <n v="6040127"/>
    <s v="Proxy-Fully Construc"/>
    <s v="BKP"/>
    <n v="46.943870599999997"/>
    <s v="65"/>
    <n v="0"/>
    <n v="69413"/>
    <d v="2024-03-04T00:00:00"/>
    <n v="180"/>
    <s v="1976_MASS LAP_PUN_LDN_CHANDIGARHRD"/>
    <s v="Current"/>
    <n v="0"/>
    <n v="0"/>
    <n v="0"/>
    <n v="0"/>
    <n v="0"/>
    <n v="0"/>
    <n v="0"/>
    <n v="0"/>
    <n v="0"/>
    <s v="-"/>
    <s v="-"/>
    <n v="0"/>
    <n v="10"/>
    <s v="5"/>
    <d v="2024-02-29T00:00:00"/>
    <d v="2024-02-29T00:00:00"/>
    <n v="10.199999999999999"/>
    <s v="5"/>
    <d v="2039-03-04T00:00:00"/>
    <s v="BKP - BANKING PRODUCT"/>
    <n v="0"/>
    <n v="2"/>
    <d v="2024-01-25T00:00:00"/>
    <n v="6810392"/>
    <s v="MAAS ARCHITECTS"/>
    <s v="PLOT NO 4 KHASARA NO. 18/16-25/1, KHATA NO 71/78, JAMABANDI YEAR 2012-20 VAKIYA VILLAGE BAJRA HADBAST NO 76, ABADI BAJRA TEHSIL AND DISTRICT LUDHIANA"/>
    <n v="803.56"/>
    <n v="7500"/>
    <n v="7200"/>
    <n v="950"/>
    <n v="3"/>
    <n v="47"/>
    <n v="12866700"/>
    <n v="12866700"/>
    <n v="11580030"/>
    <n v="10293360"/>
    <n v="0"/>
    <x v="119"/>
    <m/>
    <x v="0"/>
    <s v="LUDHIANA"/>
    <s v="PUNJAB"/>
    <n v="141007"/>
    <n v="0"/>
    <s v="BUSINESS USE"/>
    <s v="COMMERCIAL SHOP"/>
    <s v="COMMERCIAL SHOP"/>
    <s v="HDFC ENACH"/>
    <s v="NACH"/>
    <s v="PSL"/>
    <s v="UDYAM-pb-12-0160304"/>
    <s v="PSL : Micro Enterprise"/>
    <s v="80002255454895"/>
    <m/>
    <m/>
    <m/>
    <m/>
    <m/>
    <m/>
    <m/>
    <m/>
    <m/>
    <m/>
    <m/>
    <m/>
    <m/>
    <m/>
    <m/>
    <m/>
    <m/>
    <m/>
    <m/>
    <m/>
    <m/>
    <m/>
    <m/>
    <m/>
    <m/>
    <m/>
    <m/>
  </r>
  <r>
    <n v="367"/>
    <d v="2024-12-01T00:00:00"/>
    <x v="339"/>
    <x v="340"/>
    <s v="APPROVED"/>
    <s v="Cersai Charge Created - NON BT"/>
    <d v="2023-06-24T00:00:00"/>
    <n v="18.533333333333299"/>
    <s v="5"/>
    <n v="24756586"/>
    <s v="5-50"/>
    <s v="F_5953657"/>
    <n v="23781488"/>
    <s v="5L"/>
    <n v="738"/>
    <s v="MORTGAGE"/>
    <n v="18"/>
    <s v="CORPORATE"/>
    <n v="10.9"/>
    <s v="9.25"/>
    <n v="10.5"/>
    <n v="181"/>
    <s v="181"/>
    <s v="SAI ROHIT KUMAR TRADERS"/>
    <s v="SELFEMPLOYED"/>
    <s v="Yes"/>
    <s v="PAPER &amp; PULP"/>
    <s v="FLOATING"/>
    <s v="N"/>
    <n v="803689137"/>
    <s v="ANDHRA PRADESH"/>
    <s v="TIER 2"/>
    <n v="173"/>
    <s v="13-175"/>
    <n v="191"/>
    <s v="PROPRIETORSHIP"/>
    <n v="24756586"/>
    <s v="Proxy-Fully Construc"/>
    <s v="BKP"/>
    <n v="59.361194099999999"/>
    <s v="65"/>
    <n v="0"/>
    <n v="273660"/>
    <d v="2023-07-04T00:00:00"/>
    <n v="180"/>
    <s v="1924_LAP RETAIL_VIJAYWADA"/>
    <s v="Current"/>
    <n v="0"/>
    <n v="0"/>
    <n v="0"/>
    <n v="0"/>
    <n v="0"/>
    <n v="0"/>
    <n v="0"/>
    <n v="0"/>
    <n v="0"/>
    <s v="-"/>
    <s v="-"/>
    <n v="0"/>
    <n v="18"/>
    <s v="5"/>
    <d v="2023-06-08T00:00:00"/>
    <d v="2023-06-08T00:00:00"/>
    <n v="19.066666666666698"/>
    <s v="5"/>
    <d v="2039-05-04T00:00:00"/>
    <s v="BKP - BANKING PRODUCT"/>
    <n v="0"/>
    <n v="2"/>
    <d v="2023-05-20T00:00:00"/>
    <s v="38_MAY_FICCL"/>
    <s v="H.E.M. ASSOCIATES"/>
    <s v="D. NO. 6-1327A, N.T.S. NO. 169/8/A, REVENUE WARD , MUNICIPAL WARD 6, NEW MUNICIPAL WARD NO 7A, BLOCK NO 1JODI BOMMALA CENTER TAILOR PETA, VIJAYWADA MUNICIPAL CORPORATION, VIJAYWADA MANDAL, KRISHNA DISTRICT PRESENTLY IN NTR DISTRICT - 520001"/>
    <n v="96"/>
    <n v="40000"/>
    <n v="2567"/>
    <n v="1325"/>
    <n v="5"/>
    <n v="55"/>
    <n v="7241275"/>
    <n v="24012000"/>
    <n v="6517148"/>
    <n v="5793020"/>
    <n v="25000"/>
    <x v="120"/>
    <m/>
    <x v="1"/>
    <s v="VIJAYAWADA"/>
    <s v="ANDHRA PRADESH"/>
    <n v="520001"/>
    <n v="0"/>
    <s v="BUSINESS"/>
    <s v="MIXED USE- SELF OCCUPIED PROPERTY"/>
    <s v="SELF-OCCUPIED COMMERCIAL PROPERTY- OUTSIDE CITY LIMIT"/>
    <s v="HDFC ENACH"/>
    <s v="NACH"/>
    <s v="PSL"/>
    <s v="UDYAM-AP-06-0024123"/>
    <s v="PSL : Micro Enterprises"/>
    <s v="80024852455213"/>
    <m/>
    <m/>
    <m/>
    <m/>
    <m/>
    <m/>
    <m/>
    <m/>
    <m/>
    <m/>
    <m/>
    <m/>
    <m/>
    <m/>
    <m/>
    <m/>
    <m/>
    <m/>
    <m/>
    <m/>
    <m/>
    <m/>
    <m/>
    <m/>
    <m/>
    <m/>
    <m/>
  </r>
  <r>
    <n v="368"/>
    <d v="2024-12-01T00:00:00"/>
    <x v="340"/>
    <x v="341"/>
    <s v="APPROVED"/>
    <s v="Cersai Charge Created - BT"/>
    <d v="2023-08-07T00:00:00"/>
    <n v="17.066666666666698"/>
    <s v="5"/>
    <n v="11849341"/>
    <s v="5-50"/>
    <s v="F_6095374"/>
    <n v="11388847"/>
    <s v="5L"/>
    <n v="771"/>
    <s v="MORTGAGE"/>
    <n v="17"/>
    <s v="CORPORATE"/>
    <n v="10.9"/>
    <s v="9.25"/>
    <n v="10.5"/>
    <n v="6"/>
    <s v="181"/>
    <s v="HAPPY SILK STORE"/>
    <s v="SELFEMPLOYED"/>
    <s v="Yes"/>
    <s v="TEXTILES"/>
    <s v="FLOATING"/>
    <s v="N"/>
    <n v="808507317"/>
    <s v="PUNJAB"/>
    <s v="TIER 3"/>
    <n v="173"/>
    <s v="13-175"/>
    <n v="190"/>
    <s v="PROPRIETORSHIP"/>
    <n v="11849341"/>
    <s v="Proxy-Fully Construc"/>
    <s v="LIP"/>
    <n v="60.024016000000003"/>
    <s v="65"/>
    <n v="0"/>
    <n v="130983"/>
    <d v="2023-08-04T00:00:00"/>
    <n v="180"/>
    <s v="1976_LAP RETAIL_PUN_LDN_CHANDIGARHRD"/>
    <s v="Current"/>
    <n v="0"/>
    <n v="0"/>
    <n v="0"/>
    <n v="0"/>
    <n v="0"/>
    <n v="0"/>
    <n v="0"/>
    <n v="0"/>
    <n v="0"/>
    <s v="-"/>
    <s v="-"/>
    <n v="0"/>
    <n v="17"/>
    <s v="5"/>
    <d v="2023-07-28T00:00:00"/>
    <d v="2023-07-28T00:00:00"/>
    <n v="17.399999999999999"/>
    <s v="5"/>
    <d v="2039-05-04T00:00:00"/>
    <s v="LIP - LIQUID INCOME PROGRAM"/>
    <n v="0"/>
    <n v="2"/>
    <d v="2023-07-13T00:00:00"/>
    <s v="REV/FULLERTONINDIA-JULY/23/09"/>
    <s v="RAI ENGINEERS AND VALUER"/>
    <s v="WAKIYA PIND TARAF JODHEWAL, HADBAST NO 77, KHASARA NO 1608/1231/709/377 (0-0-18) KHEVAT NO 144, KHTOUNI NO 145 OR JAMABHANDI YEAR 2010-2011, ABADI BASTI MANI SINGH, MAIN ROAD, LUDHIANA"/>
    <n v="106.94"/>
    <n v="163000"/>
    <n v="1444"/>
    <n v="1600"/>
    <s v="7-8 YEARS "/>
    <s v="42-43 YEARS"/>
    <n v="19741620"/>
    <n v="20150700"/>
    <n v="17767458"/>
    <n v="15793296"/>
    <n v="12000"/>
    <x v="121"/>
    <m/>
    <x v="0"/>
    <s v="LUDHIANA"/>
    <s v="PUNJAB"/>
    <n v="141007"/>
    <n v="0"/>
    <s v="BUSINESS USE"/>
    <s v="COMMERCIAL SHOP"/>
    <s v="COMMERCIAL SHOP"/>
    <s v="HDFC ENACH"/>
    <s v="NACH"/>
    <s v="PSL"/>
    <s v="UDYAM-PB-12-0068354"/>
    <s v="PSL : Micro Enterprises"/>
    <s v="80002010167491"/>
    <m/>
    <m/>
    <m/>
    <m/>
    <m/>
    <m/>
    <m/>
    <m/>
    <m/>
    <m/>
    <m/>
    <m/>
    <m/>
    <m/>
    <m/>
    <m/>
    <m/>
    <m/>
    <m/>
    <m/>
    <m/>
    <m/>
    <m/>
    <m/>
    <m/>
    <m/>
    <m/>
  </r>
  <r>
    <n v="369"/>
    <d v="2024-12-01T00:00:00"/>
    <x v="341"/>
    <x v="342"/>
    <s v="APPROVED"/>
    <s v="Cersai Charge Created - NON BT"/>
    <d v="2023-07-24T00:00:00"/>
    <n v="17.533333333333299"/>
    <s v="5"/>
    <n v="10159205"/>
    <s v="5-50"/>
    <s v="F_6103377"/>
    <n v="9835423"/>
    <s v="5L"/>
    <n v="761"/>
    <s v="MORTGAGE"/>
    <n v="17"/>
    <s v="INDIVIDUAL"/>
    <n v="12.4"/>
    <s v="9.25"/>
    <n v="12"/>
    <n v="181"/>
    <s v="181"/>
    <s v="PRERAK SINGLA"/>
    <s v="SELFEMPLOYED"/>
    <s v="Yes"/>
    <s v="TEXTILES"/>
    <s v="FLOATING"/>
    <s v="N"/>
    <n v="804488336"/>
    <s v="PUNJAB"/>
    <s v="TIER 3"/>
    <n v="175"/>
    <s v="13-175"/>
    <n v="192"/>
    <s v="INDIVIDUAL"/>
    <n v="10159205"/>
    <s v="Proxy-Fully Construc"/>
    <s v="LIP"/>
    <n v="64.095930600000003"/>
    <s v="65"/>
    <n v="0"/>
    <n v="121928"/>
    <d v="2023-08-04T00:00:00"/>
    <n v="180"/>
    <s v="1976_LAP RETAIL_PUN_LDN_CHANDIGARHRD"/>
    <s v="Current"/>
    <n v="0"/>
    <n v="0"/>
    <n v="0"/>
    <n v="0"/>
    <n v="0"/>
    <n v="0"/>
    <n v="0"/>
    <n v="0"/>
    <n v="0"/>
    <s v="-"/>
    <s v="-"/>
    <n v="0"/>
    <n v="17"/>
    <s v="5"/>
    <d v="2023-07-13T00:00:00"/>
    <d v="2023-07-13T00:00:00"/>
    <n v="17.899999999999999"/>
    <s v="5"/>
    <d v="2039-07-04T00:00:00"/>
    <s v="LIP - LIQUID INCOME PROGRAM"/>
    <n v="63000000"/>
    <n v="2"/>
    <d v="2023-06-19T00:00:00"/>
    <n v="66"/>
    <s v="ER. A. S. CHAWLA &amp; ASSOCIATES"/>
    <s v="AMARGARH TEHSIL MALERKOTLA DIST. SANGRUR KHASRA KHATA NUMBE NOT MENTION IN SALE DEED SAMADHNABHA - MALERKOTLA ROAD, AMARGARH SANGRUR- 148022"/>
    <n v="150"/>
    <n v="90000"/>
    <n v="1834"/>
    <n v="1300"/>
    <n v="25"/>
    <n v="25"/>
    <n v="15884200"/>
    <n v="15884200"/>
    <n v="14295780"/>
    <n v="12707360"/>
    <n v="20000"/>
    <x v="122"/>
    <m/>
    <x v="0"/>
    <s v="SANGRUR"/>
    <s v="PUNJAB"/>
    <n v="148022"/>
    <n v="0"/>
    <s v="BUSINESS USE"/>
    <s v="COMMERCIAL SHOP"/>
    <s v="COMMERCIAL SHOP"/>
    <s v="HDFC ENACH"/>
    <s v="NACH"/>
    <s v="PSL"/>
    <s v="UDYAM-PB-19-0009338"/>
    <s v="PSL : Micro Enterprises"/>
    <s v="40068688646775"/>
    <m/>
    <m/>
    <m/>
    <m/>
    <m/>
    <m/>
    <m/>
    <m/>
    <m/>
    <m/>
    <m/>
    <m/>
    <m/>
    <m/>
    <m/>
    <m/>
    <m/>
    <m/>
    <m/>
    <m/>
    <m/>
    <m/>
    <m/>
    <m/>
    <m/>
    <m/>
    <m/>
  </r>
  <r>
    <n v="370"/>
    <d v="2024-12-01T00:00:00"/>
    <x v="342"/>
    <x v="343"/>
    <s v="APPROVED"/>
    <s v="Cersai Charge Created - NON BT"/>
    <d v="2024-07-07T00:00:00"/>
    <n v="5.9"/>
    <s v="5"/>
    <n v="5115236"/>
    <s v="5-50"/>
    <s v="F_7385938"/>
    <n v="5057943"/>
    <s v="5L"/>
    <n v="729"/>
    <s v="MORTGAGE"/>
    <n v="6"/>
    <s v="CORPORATE"/>
    <n v="11"/>
    <s v="9.25"/>
    <n v="11"/>
    <n v="181"/>
    <s v="181"/>
    <s v="KAMAL HOSPITALITY SERVICES"/>
    <s v="SELFEMPLOYED"/>
    <s v="Yes"/>
    <s v="HOTEL"/>
    <s v="FLOATING"/>
    <s v="N"/>
    <n v="854804530469"/>
    <s v="UTTARAKHAND"/>
    <s v="TIER 2"/>
    <n v="175"/>
    <s v="13-175"/>
    <n v="181"/>
    <s v="PROPRIETORSHIP"/>
    <n v="5115236"/>
    <s v="Proxy-Fully Construc"/>
    <s v="LIP"/>
    <n v="26.179888200000001"/>
    <s v="65"/>
    <n v="0"/>
    <n v="58140"/>
    <d v="2024-07-04T00:00:00"/>
    <n v="180"/>
    <s v="1967_MASS LAP_UTC_DEH_RAJPURRD"/>
    <s v="Current"/>
    <n v="0"/>
    <n v="0"/>
    <n v="0"/>
    <n v="0"/>
    <n v="0"/>
    <n v="0"/>
    <n v="0"/>
    <n v="0"/>
    <n v="0"/>
    <s v="-"/>
    <s v="-"/>
    <n v="0"/>
    <n v="6"/>
    <s v="5"/>
    <d v="2024-06-30T00:00:00"/>
    <d v="2024-06-30T00:00:00"/>
    <n v="6.1333333333333302"/>
    <s v="5"/>
    <d v="2039-07-04T00:00:00"/>
    <s v="LIP - LIQUID INCOME PROGRAM"/>
    <n v="0"/>
    <n v="2"/>
    <d v="2024-06-22T00:00:00"/>
    <s v="USP/SMFG/561-06/2024"/>
    <s v="USP VALUATION "/>
    <s v="ALL THGE PROPERTIES SITUATED AT B-178, PRAKASH NAGAR, IDGAH, DEHRADUN FORMING PART OF PROPERTY BEARING MUNICIPAL NO 102/89, IDGAH - 2, PRAKASH NAGAR, DEHRADUN, COMPRISING OF LAND BEARING KHASRA NO 47/2, SITUATED AT MAUZA CHUKKHUWALA, PARGANA PACHHWA DOON, DIST - DEHRADUN"/>
    <n v="2800"/>
    <n v="6200"/>
    <n v="1676"/>
    <n v="1300"/>
    <n v="25"/>
    <n v="35"/>
    <n v="19538800"/>
    <n v="19594050"/>
    <n v="17584920"/>
    <n v="15631040"/>
    <n v="0"/>
    <x v="123"/>
    <m/>
    <x v="0"/>
    <s v="DEHRADUN"/>
    <s v="UTTARAKHAND"/>
    <n v="248001"/>
    <n v="0"/>
    <s v="ULAP - GENERAL BUSINESS PURPOSE"/>
    <s v="RESIDENTIAL row HOUSE"/>
    <s v="RESIDENTIAL ROW HOUSE"/>
    <s v="HDFC ENACH"/>
    <s v="NACH"/>
    <s v="PSL"/>
    <s v="UDYAM-UK-05-0059728"/>
    <s v="PSL : Micro Enterprises"/>
    <s v="70031442472517"/>
    <m/>
    <m/>
    <m/>
    <m/>
    <m/>
    <m/>
    <m/>
    <m/>
    <m/>
    <m/>
    <m/>
    <m/>
    <m/>
    <m/>
    <m/>
    <m/>
    <m/>
    <m/>
    <m/>
    <m/>
    <m/>
    <m/>
    <m/>
    <m/>
    <m/>
    <m/>
    <m/>
  </r>
  <r>
    <n v="371"/>
    <d v="2024-12-01T00:00:00"/>
    <x v="343"/>
    <x v="344"/>
    <s v="APPROVED"/>
    <s v="Cersai Charge created"/>
    <d v="2022-07-31T00:00:00"/>
    <n v="29.466666666666701"/>
    <s v="5"/>
    <n v="1600000"/>
    <s v="5-50"/>
    <s v="F_5050250"/>
    <n v="1087578.875"/>
    <s v="5L"/>
    <n v="753"/>
    <s v="MORTGAGE"/>
    <n v="29"/>
    <s v="INDIVIDUAL"/>
    <n v="15.9"/>
    <s v="9.25"/>
    <n v="14.5"/>
    <n v="121"/>
    <s v="181"/>
    <s v="VISHWANATH DIVATE"/>
    <s v="SELFEMPLOYED"/>
    <s v="Yes"/>
    <s v="MEDICAL AND OPTICAL INSTRUMENT"/>
    <s v="FLOATING"/>
    <s v="N"/>
    <n v="805137539"/>
    <s v="KARNATAKA"/>
    <s v="TIER 3"/>
    <n v="64"/>
    <s v="13-175"/>
    <n v="93"/>
    <s v="INDIVIDUAL"/>
    <n v="1600000"/>
    <s v="Proxy-Fully Construc"/>
    <s v="SAM"/>
    <n v="40"/>
    <s v="65"/>
    <n v="0"/>
    <n v="25326"/>
    <d v="2022-08-04T00:00:00"/>
    <n v="120"/>
    <s v="1926_LAP RETAIL_HUBLI"/>
    <s v="Current"/>
    <n v="0"/>
    <n v="0"/>
    <n v="0"/>
    <n v="0"/>
    <n v="0"/>
    <n v="0"/>
    <n v="0"/>
    <n v="0"/>
    <n v="0"/>
    <s v="-"/>
    <s v="-"/>
    <n v="0"/>
    <n v="29"/>
    <s v="5"/>
    <d v="2022-07-31T00:00:00"/>
    <d v="2022-07-31T00:00:00"/>
    <n v="29.466666666666701"/>
    <s v="5"/>
    <d v="2030-04-04T00:00:00"/>
    <s v="SELF-ASSESSMENT METHOD"/>
    <n v="0"/>
    <n v="1"/>
    <d v="2022-07-20T00:00:00"/>
    <n v="5050250"/>
    <s v="Adroit Technical Service Pvt. Ltd."/>
    <s v="PROPERTY BEARING SHOP NO GF -1, GROUND FLOOR, CTS NO. 3757/2, KRISHNENDRA COMPLEX-1, KHILLE ROAD, OLD HUBALI, HDMC LIMITS, HUBALI TALUK, DHARWAD DISTRICT 580024"/>
    <n v="0"/>
    <n v="0"/>
    <n v="216"/>
    <n v="12500"/>
    <n v="10"/>
    <n v="60"/>
    <n v="2700000"/>
    <n v="2700000"/>
    <n v="2430000"/>
    <n v="2160000"/>
    <n v="3181"/>
    <x v="124"/>
    <m/>
    <x v="0"/>
    <s v="HUBLI"/>
    <s v="KARNATAKA"/>
    <n v="580024"/>
    <n v="0"/>
    <s v="PURCHASE OF PROPERTY"/>
    <s v="COMMERCIAL SHOP"/>
    <s v="COMMERCIAL SHOP"/>
    <s v="HDFC ENACH"/>
    <s v="NACH"/>
    <s v="PSL"/>
    <s v="UDYAM-KR-13-0001573"/>
    <s v="PSL : Micro Enterprises"/>
    <s v="40034270620764"/>
    <m/>
    <m/>
    <m/>
    <m/>
    <m/>
    <m/>
    <m/>
    <m/>
    <m/>
    <m/>
    <m/>
    <m/>
    <m/>
    <m/>
    <m/>
    <m/>
    <m/>
    <m/>
    <m/>
    <m/>
    <m/>
    <m/>
    <m/>
    <m/>
    <m/>
    <m/>
    <m/>
  </r>
  <r>
    <n v="372"/>
    <d v="2024-12-01T00:00:00"/>
    <x v="344"/>
    <x v="345"/>
    <s v="APPROVED"/>
    <s v="Cersai Charge Created - NON BT"/>
    <d v="2024-06-05T00:00:00"/>
    <n v="6.9666666666666703"/>
    <s v="5"/>
    <n v="1834221"/>
    <s v="5-50"/>
    <s v="F_7278509"/>
    <n v="1789967"/>
    <s v="5L"/>
    <n v="746"/>
    <s v="MORTGAGE"/>
    <n v="7"/>
    <s v="INDIVIDUAL"/>
    <n v="13.8"/>
    <s v="9.25"/>
    <n v="13.8"/>
    <n v="121"/>
    <s v="181"/>
    <s v="SHANOOR AHMED HAVERI"/>
    <s v="SELFEMPLOYED"/>
    <s v="Yes"/>
    <s v="WOOD AND WOOD PRODUCTS"/>
    <s v="FLOATING"/>
    <s v="N"/>
    <n v="854804330619"/>
    <s v="KARNATAKA"/>
    <s v="TIER 3"/>
    <n v="114"/>
    <s v="13-175"/>
    <n v="121"/>
    <s v="INDIVIDUAL"/>
    <n v="1834221"/>
    <s v="Proxy-Fully Construc"/>
    <s v="SAM"/>
    <n v="38.048062600000002"/>
    <s v="65"/>
    <n v="0"/>
    <n v="28260"/>
    <d v="2024-06-04T00:00:00"/>
    <n v="120"/>
    <s v="1926_MASS LAP_HUBLI"/>
    <s v="Current"/>
    <n v="0"/>
    <n v="0"/>
    <n v="0"/>
    <n v="0"/>
    <n v="0"/>
    <n v="0"/>
    <n v="0"/>
    <n v="0"/>
    <n v="0"/>
    <s v="-"/>
    <s v="-"/>
    <n v="0"/>
    <n v="7"/>
    <s v="5"/>
    <d v="2024-05-31T00:00:00"/>
    <d v="2024-05-31T00:00:00"/>
    <n v="7.1333333333333302"/>
    <s v="5"/>
    <d v="2034-06-04T00:00:00"/>
    <s v="SELF-ASSESSMENT METHOD"/>
    <n v="0"/>
    <n v="1"/>
    <d v="2024-05-22T00:00:00"/>
    <s v="V08-YZX2-VXB"/>
    <s v="ADROIT VALUATION"/>
    <s v="PROPERTY BEARING, PID MO 63-4-501-63/3672, WARD NO 63, SY NO 51B, PLOT NO 45, ASSESSMENT NO 45, OLD PROPERTY NO 63/3672, AYODHYA NAGAR, HUBALI TALUKA, DHARWAD DISTRICT 580024"/>
    <n v="1157"/>
    <n v="3000"/>
    <n v="794"/>
    <n v="1700"/>
    <n v="5"/>
    <n v="55"/>
    <n v="4820800"/>
    <n v="4820800"/>
    <n v="4338720"/>
    <n v="3856640"/>
    <m/>
    <x v="125"/>
    <m/>
    <x v="0"/>
    <s v="HUBLI"/>
    <s v="KARNATAKA"/>
    <n v="580024"/>
    <n v="0"/>
    <s v="ULAP - GENERAL BUSINESS PURPOSE"/>
    <s v="RESIDENTIAL row HOUSE"/>
    <s v="SELF-OCCUPIED RESIDENTIAL PROPERTY- WITHIN CITY LIMIT"/>
    <s v="HDFC ENACH"/>
    <s v="NACH"/>
    <s v="PSL"/>
    <s v="UDYAM-KR-13-0037379"/>
    <s v="PSL : Micro Enterprises"/>
    <s v="20097952286517"/>
    <m/>
    <m/>
    <m/>
    <m/>
    <m/>
    <m/>
    <m/>
    <m/>
    <m/>
    <m/>
    <m/>
    <m/>
    <m/>
    <m/>
    <m/>
    <m/>
    <m/>
    <m/>
    <m/>
    <m/>
    <m/>
    <m/>
    <m/>
    <m/>
    <m/>
    <m/>
    <m/>
  </r>
  <r>
    <n v="373"/>
    <d v="2024-12-01T00:00:00"/>
    <x v="345"/>
    <x v="346"/>
    <s v="APPROVED"/>
    <s v="Cersai Charge Created - NON BT"/>
    <d v="2024-07-07T00:00:00"/>
    <n v="5.9"/>
    <s v="5"/>
    <n v="1267001"/>
    <s v="5-50"/>
    <s v="F_7416409"/>
    <n v="1230006"/>
    <s v="5L"/>
    <n v="775"/>
    <s v="MORTGAGE"/>
    <n v="6"/>
    <s v="CORPORATE"/>
    <n v="14"/>
    <s v="9.25"/>
    <n v="14"/>
    <n v="97"/>
    <s v="181"/>
    <s v="5 STARS TAILORS"/>
    <s v="SELFEMPLOYED"/>
    <s v="Yes"/>
    <s v="TAILORING SERVICES"/>
    <s v="FLOATING"/>
    <s v="N"/>
    <n v="854804591020"/>
    <s v="ANDHRA PRADESH"/>
    <s v="TIER 3"/>
    <n v="91"/>
    <s v="13-175"/>
    <n v="97"/>
    <s v="PROPRIETORSHIP"/>
    <n v="1267001"/>
    <s v="FULLY CONSTRUCTED"/>
    <s v="SAM"/>
    <n v="51.984220100000002"/>
    <s v="65"/>
    <n v="0"/>
    <n v="22010"/>
    <d v="2024-07-04T00:00:00"/>
    <n v="96"/>
    <s v="1925_MASS LAP_GUNTUR"/>
    <s v="Current"/>
    <n v="0"/>
    <n v="0"/>
    <n v="0"/>
    <n v="0"/>
    <n v="0"/>
    <n v="0"/>
    <n v="0"/>
    <n v="0"/>
    <n v="0"/>
    <s v="-"/>
    <s v="-"/>
    <n v="0"/>
    <n v="6"/>
    <s v="5"/>
    <d v="2024-06-30T00:00:00"/>
    <d v="2024-06-30T00:00:00"/>
    <n v="6.1333333333333302"/>
    <s v="5"/>
    <d v="2032-07-04T00:00:00"/>
    <s v="SELF-ASSESSMENT METHOD"/>
    <n v="0"/>
    <n v="1"/>
    <d v="2024-06-28T00:00:00"/>
    <s v="243_GNT_SMFL_JUN"/>
    <s v="H.E.M. ASSOCIATES"/>
    <s v="DOOR NO 10-80 (AS PER DEED), SURVEY NO. 256/A-1A2, ASST NO 2747, AMARAVATI VILLAGE AND GRAM PANCHAYAT, AMARAVATI MANDAL, PALANDU, DISTRICT, ANDHRA PRADESH - 522020"/>
    <n v="77.87"/>
    <n v="24000"/>
    <n v="812"/>
    <n v="700"/>
    <n v="31"/>
    <n v="29"/>
    <n v="2437280"/>
    <n v="2437280"/>
    <n v="2193552"/>
    <n v="1949824"/>
    <m/>
    <x v="126"/>
    <m/>
    <x v="0"/>
    <s v="GUNTUR"/>
    <s v="ANDHRA PRADESH"/>
    <n v="522020"/>
    <n v="0"/>
    <s v="ULAP - PURCHASE OF PROPERTY"/>
    <s v="RENTED RESIDENTIAL PROPERTY- WITHIN CITY LIMIT"/>
    <s v="RENTED RESIDENTIAL PROPERTY- WITHIN CITY LIMIT"/>
    <s v="HDFC ENACH"/>
    <s v="NACH"/>
    <s v="PSL"/>
    <s v="UDYAM-AP-22-0017642"/>
    <s v="PSL : Micro Enterprises"/>
    <s v="80062034529204"/>
    <m/>
    <m/>
    <m/>
    <m/>
    <m/>
    <m/>
    <m/>
    <m/>
    <m/>
    <m/>
    <m/>
    <m/>
    <m/>
    <m/>
    <m/>
    <m/>
    <m/>
    <m/>
    <m/>
    <m/>
    <m/>
    <m/>
    <m/>
    <m/>
    <m/>
    <m/>
    <m/>
  </r>
  <r>
    <n v="374"/>
    <d v="2024-12-01T00:00:00"/>
    <x v="346"/>
    <x v="347"/>
    <s v="APPROVED"/>
    <s v="Cersai Charge Created - NON BT"/>
    <d v="2024-03-06T00:00:00"/>
    <n v="10"/>
    <s v="5"/>
    <n v="2194514"/>
    <s v="5-50"/>
    <s v="F_6945055"/>
    <n v="2117965"/>
    <s v="5L"/>
    <n v="664"/>
    <s v="MORTGAGE"/>
    <n v="10"/>
    <s v="INDIVIDUAL"/>
    <n v="14.75"/>
    <s v="9.25"/>
    <n v="14.75"/>
    <n v="121"/>
    <s v="181"/>
    <s v="RAJESAB KALEBAG"/>
    <s v="SELFEMPLOYED"/>
    <s v="Yes"/>
    <s v="SERVICE INDUSTRY"/>
    <s v="FLOATING"/>
    <s v="N"/>
    <n v="854803675956"/>
    <s v="KARNATAKA"/>
    <s v="TIER 3"/>
    <n v="111"/>
    <s v="13-175"/>
    <n v="121"/>
    <s v="INDIVIDUAL"/>
    <n v="2194514"/>
    <s v="Proxy-Fully Construc"/>
    <s v="SAM"/>
    <n v="57.540647900000003"/>
    <s v="65"/>
    <n v="0"/>
    <n v="35070"/>
    <d v="2024-03-04T00:00:00"/>
    <n v="120"/>
    <s v="1926_MASS LAP_HUBLI"/>
    <s v="Current"/>
    <n v="0"/>
    <n v="0"/>
    <n v="0"/>
    <n v="0"/>
    <n v="0"/>
    <n v="0"/>
    <n v="0"/>
    <n v="0"/>
    <n v="0"/>
    <s v="-"/>
    <s v="-"/>
    <n v="0"/>
    <n v="10"/>
    <s v="5"/>
    <d v="2024-02-29T00:00:00"/>
    <d v="2024-02-29T00:00:00"/>
    <n v="10.199999999999999"/>
    <s v="5"/>
    <d v="2034-03-04T00:00:00"/>
    <s v="SELF-ASSESSMENT METHOD"/>
    <n v="0"/>
    <n v="1"/>
    <d v="2024-02-26T00:00:00"/>
    <s v="NA"/>
    <s v="Klarheit Valuers and Engineering Services Pvt Ltd"/>
    <s v="PROPETY NO. 35, PID NO 15170060042108, TEGGIHALLI, VILLAGE - TEGGIHALLI, VILLAGE - PANCHAYATH, SAVANURU TALUK - HAVERI DISTRICT"/>
    <n v="2176"/>
    <n v="700"/>
    <n v="1632"/>
    <n v="1403.585"/>
    <n v="2"/>
    <n v="58"/>
    <n v="3813850.72"/>
    <n v="3813850"/>
    <n v="3432466"/>
    <n v="3051081"/>
    <m/>
    <x v="0"/>
    <n v="0.57540637038882314"/>
    <x v="0"/>
    <s v="SAVANUR"/>
    <s v="KARNATAKA"/>
    <n v="581118"/>
    <n v="0"/>
    <s v="BUSINESS USE"/>
    <s v="RESIDENTIAL row HOUSE"/>
    <s v="SELF-OCCUPIED RESIDENTIAL PROPERTY- OUTSIDE CITY LIMIT"/>
    <s v="HDFC ENACH"/>
    <s v="NACH"/>
    <s v="PSL"/>
    <s v="UDYAM-kr-17-0025742"/>
    <s v="PSL : Micro Enterprise"/>
    <s v="40046660981756"/>
    <m/>
    <m/>
    <m/>
    <m/>
    <m/>
    <m/>
    <m/>
    <m/>
    <m/>
    <m/>
    <m/>
    <m/>
    <m/>
    <m/>
    <m/>
    <m/>
    <m/>
    <m/>
    <m/>
    <m/>
    <m/>
    <m/>
    <m/>
    <m/>
    <m/>
    <m/>
    <m/>
  </r>
  <r>
    <n v="375"/>
    <d v="2024-12-01T00:00:00"/>
    <x v="347"/>
    <x v="348"/>
    <s v="APPROVED"/>
    <s v="Cersai Charge Created - NON BT"/>
    <d v="2024-05-04T00:00:00"/>
    <n v="8.0333333333333297"/>
    <s v="5"/>
    <n v="2960372"/>
    <s v="5-50"/>
    <s v="F_7157964"/>
    <n v="2924941"/>
    <s v="5L"/>
    <n v="769"/>
    <s v="MORTGAGE"/>
    <n v="8"/>
    <s v="INDIVIDUAL"/>
    <n v="14"/>
    <s v="9.25"/>
    <n v="14"/>
    <n v="181"/>
    <s v="181"/>
    <s v="SURESH KUMAR PRAJAPAT"/>
    <s v="SELFEMPLOYED"/>
    <s v="Yes"/>
    <s v="GEMS AND JEWELLRY"/>
    <s v="FLOATING"/>
    <s v="N"/>
    <n v="802758595"/>
    <s v="RAJASTHAN"/>
    <s v="TIER 1"/>
    <n v="173"/>
    <s v="13-175"/>
    <n v="181"/>
    <s v="INDIVIDUAL"/>
    <n v="2960372"/>
    <s v="Proxy-Fully Construc"/>
    <s v="BKP"/>
    <n v="64.729330899999994"/>
    <s v="65"/>
    <n v="0"/>
    <n v="39425"/>
    <d v="2024-05-04T00:00:00"/>
    <n v="180"/>
    <s v="2138_MICRO LAP_RAJ_JPR_TONK ROAD"/>
    <s v="Current"/>
    <n v="0"/>
    <n v="0"/>
    <n v="0"/>
    <n v="0"/>
    <n v="0"/>
    <n v="0"/>
    <n v="0"/>
    <n v="0"/>
    <n v="0"/>
    <s v="-"/>
    <s v="-"/>
    <n v="0"/>
    <n v="8"/>
    <s v="5"/>
    <d v="2024-04-30T00:00:00"/>
    <d v="2024-04-30T00:00:00"/>
    <n v="8.1666666666666696"/>
    <s v="5"/>
    <d v="2039-05-04T00:00:00"/>
    <s v="BKP - BANKING PRODUCT"/>
    <n v="12000000"/>
    <n v="1"/>
    <d v="2024-04-23T00:00:00"/>
    <s v="LA/SMFG Credit Company td/2024 -2025"/>
    <s v="Er. Arvind Kumar Agarwal"/>
    <s v="Plot No. 61 Ganesh Vihar, Mahapura, Ajmer Road, Jaipur"/>
    <n v="2032.65"/>
    <n v="2250"/>
    <n v="1027.5"/>
    <n v="1000"/>
    <n v="32"/>
    <n v="18"/>
    <n v="5600962.5"/>
    <n v="5600963"/>
    <n v="5040866"/>
    <n v="4480770"/>
    <s v="-"/>
    <x v="0"/>
    <n v="0.52854701312497632"/>
    <x v="0"/>
    <s v="JAIPUR"/>
    <s v="RAJASTHAN"/>
    <n v="302026"/>
    <n v="0"/>
    <s v="ULAP - DEBT CONSOLIDATION FOR BUSINESS PURPOSE"/>
    <s v="RESIDENTIAL row HOUSE"/>
    <s v="SELF-OCCUPIED RESIDENTIAL PROPERTY- WITHIN CITY LIMIT"/>
    <s v="ACH HSBC"/>
    <s v="NACH"/>
    <s v="PSL"/>
    <s v="UDYAM-RJ-17-0036353"/>
    <s v="PSL : Micro Enterprise"/>
    <s v="50031651396180"/>
    <m/>
    <m/>
    <m/>
    <m/>
    <m/>
    <m/>
    <m/>
    <m/>
    <m/>
    <m/>
    <m/>
    <m/>
    <m/>
    <m/>
    <m/>
    <m/>
    <m/>
    <m/>
    <m/>
    <m/>
    <m/>
    <m/>
    <m/>
    <m/>
    <m/>
    <m/>
    <m/>
  </r>
  <r>
    <n v="376"/>
    <d v="2024-12-01T00:00:00"/>
    <x v="348"/>
    <x v="349"/>
    <s v="APPROVED"/>
    <s v="Cersai Charge Created - NON BT"/>
    <d v="2024-05-04T00:00:00"/>
    <n v="8.0333333333333297"/>
    <s v="5"/>
    <n v="2514973"/>
    <s v="5-50"/>
    <s v="F_7166931"/>
    <n v="2480302"/>
    <s v="5L"/>
    <n v="745"/>
    <s v="MORTGAGE"/>
    <n v="8"/>
    <s v="INDIVIDUAL"/>
    <n v="12.5"/>
    <s v="9.25"/>
    <n v="12.5"/>
    <n v="181"/>
    <s v="181"/>
    <s v="RAKESH KUMAR SAINI"/>
    <s v="SELFEMPLOYED"/>
    <s v="Yes"/>
    <s v="GIFT ITEMS AND HANDICRAFTS"/>
    <s v="FLOATING"/>
    <s v="N"/>
    <n v="854804106843"/>
    <s v="RAJASTHAN"/>
    <s v="TIER 1"/>
    <n v="173"/>
    <s v="13-175"/>
    <n v="181"/>
    <s v="INDIVIDUAL"/>
    <n v="2514973"/>
    <s v="Proxy-Fully Construc"/>
    <s v="BKP"/>
    <n v="11.292337699999999"/>
    <s v="65"/>
    <n v="0"/>
    <n v="30998"/>
    <d v="2024-05-04T00:00:00"/>
    <n v="180"/>
    <s v="2138_MICRO LAP_RAJ_JPR_TONK ROAD"/>
    <s v="Current"/>
    <n v="0"/>
    <n v="0"/>
    <n v="0"/>
    <n v="0"/>
    <n v="0"/>
    <n v="0"/>
    <n v="0"/>
    <n v="0"/>
    <n v="0"/>
    <s v="-"/>
    <s v="-"/>
    <n v="0"/>
    <n v="8"/>
    <s v="5"/>
    <d v="2024-04-30T00:00:00"/>
    <d v="2024-04-30T00:00:00"/>
    <n v="8.1666666666666696"/>
    <s v="5"/>
    <d v="2039-05-04T00:00:00"/>
    <s v="BKP - BANKING PRODUCT"/>
    <n v="1080000"/>
    <n v="1"/>
    <d v="2024-04-24T00:00:00"/>
    <s v="VGAE/VAL/SMFGICCL/APR/2024/11"/>
    <s v="Pradeep Singh"/>
    <s v="Plot No. 156, Shri Ram ViharA, Village Nandkishorpura Urf Manyawas, New Sanganer Road, Mansarovar, Jaipur"/>
    <n v="1040"/>
    <n v="20000"/>
    <n v="981"/>
    <n v="100"/>
    <n v="12"/>
    <n v="48"/>
    <n v="20898100"/>
    <n v="22271500"/>
    <n v="18808290"/>
    <n v="16718480"/>
    <s v="42 /SQ M"/>
    <x v="0"/>
    <n v="0.12034457677970725"/>
    <x v="0"/>
    <s v="JAIPUR"/>
    <s v="RAJASTHAN"/>
    <n v="302020"/>
    <n v="0"/>
    <s v="ULAP - GENERAL BUSINESS PURPOSE"/>
    <s v="SELF-OCCUPIED COMMERCIAL PROPERTY- WITHIN CITY LIMIT"/>
    <s v="SELF-OCCUPIED COMMERCIAL PROPERTY- WITHIN CITY LIMIT"/>
    <s v="HDFC ENACH"/>
    <s v="NACH"/>
    <s v="PSL"/>
    <s v="UDYAM-rj-17-0003266"/>
    <s v="PSL : Micro Enterprise"/>
    <s v="40055907763511"/>
    <m/>
    <m/>
    <m/>
    <m/>
    <m/>
    <m/>
    <m/>
    <m/>
    <m/>
    <m/>
    <m/>
    <m/>
    <m/>
    <m/>
    <m/>
    <m/>
    <m/>
    <m/>
    <m/>
    <m/>
    <m/>
    <m/>
    <m/>
    <m/>
    <m/>
    <m/>
    <m/>
  </r>
  <r>
    <n v="377"/>
    <d v="2024-12-01T00:00:00"/>
    <x v="349"/>
    <x v="350"/>
    <s v="APPROVED"/>
    <s v="Cersai Charge Created - NON BT"/>
    <d v="2024-05-04T00:00:00"/>
    <n v="8.0333333333333297"/>
    <s v="5"/>
    <n v="2829900"/>
    <s v="5-50"/>
    <s v="F_7203331"/>
    <n v="2792664"/>
    <s v="5L"/>
    <n v="735"/>
    <s v="MORTGAGE"/>
    <n v="8"/>
    <s v="INDIVIDUAL"/>
    <n v="13"/>
    <s v="9.25"/>
    <n v="13"/>
    <n v="181"/>
    <s v="181"/>
    <s v="PRAHALAD MEENA"/>
    <s v="SELFEMPLOYED"/>
    <s v="Yes"/>
    <s v="UTILITY SERVICES"/>
    <s v="FLOATING"/>
    <s v="N"/>
    <n v="854804179778"/>
    <s v="RAJASTHAN"/>
    <s v="TIER 1"/>
    <n v="173"/>
    <s v="13-175"/>
    <n v="181"/>
    <s v="INDIVIDUAL"/>
    <n v="2829900"/>
    <s v="Proxy-Fully Construc"/>
    <s v="SAM"/>
    <n v="60.169991500000002"/>
    <s v="65"/>
    <n v="0"/>
    <n v="35806"/>
    <d v="2024-05-04T00:00:00"/>
    <n v="180"/>
    <s v="2138_MICRO LAP_RAJ_JPR_TONK ROAD"/>
    <s v="Current"/>
    <n v="0"/>
    <n v="0"/>
    <n v="0"/>
    <n v="0"/>
    <n v="0"/>
    <n v="0"/>
    <n v="0"/>
    <n v="0"/>
    <n v="0"/>
    <s v="-"/>
    <s v="-"/>
    <n v="0"/>
    <n v="8"/>
    <s v="5"/>
    <d v="2024-04-30T00:00:00"/>
    <d v="2024-04-30T00:00:00"/>
    <n v="8.1666666666666696"/>
    <s v="5"/>
    <d v="2039-05-04T00:00:00"/>
    <s v="SELF-ASSESSMENT METHOD"/>
    <n v="1260000"/>
    <n v="1"/>
    <d v="2024-04-11T00:00:00"/>
    <s v="VP7-F3AM--V8K"/>
    <s v="Arvind Kumar Agarwal"/>
    <s v="Residentia Plot as per Nagar Palika Patta Serial No 1402, Meeno Ka Mohalla, Gram Bagru, Tehsil Sanganer, Jaipur"/>
    <n v="3762.54"/>
    <n v="1250"/>
    <n v="700"/>
    <m/>
    <n v="18"/>
    <n v="32"/>
    <n v="4703175"/>
    <n v="4703175"/>
    <n v="4232858"/>
    <n v="3762540"/>
    <m/>
    <x v="127"/>
    <m/>
    <x v="0"/>
    <s v="BAGRU"/>
    <s v="RAJASTHAN"/>
    <n v="303007"/>
    <n v="0"/>
    <s v="ULAP - GENERAL BUSINESS PURPOSE"/>
    <s v="RESIDENTIAL row HOUSE"/>
    <s v="RESIDENTIAL ROW HOUSE"/>
    <s v="HDFC ENACH"/>
    <s v="NACH"/>
    <s v="PSL"/>
    <s v="UDYAM-RJ-17-0369908"/>
    <s v="PSL : Micro Enterprise"/>
    <s v="10066399064964"/>
    <m/>
    <m/>
    <m/>
    <m/>
    <m/>
    <m/>
    <m/>
    <m/>
    <m/>
    <m/>
    <m/>
    <m/>
    <m/>
    <m/>
    <m/>
    <m/>
    <m/>
    <m/>
    <m/>
    <m/>
    <m/>
    <m/>
    <m/>
    <m/>
    <m/>
    <m/>
    <m/>
  </r>
  <r>
    <n v="378"/>
    <d v="2024-12-01T00:00:00"/>
    <x v="350"/>
    <x v="351"/>
    <s v="APPROVED"/>
    <s v="Cersai Charge Created - NON BT"/>
    <d v="2024-04-06T00:00:00"/>
    <n v="8.9666666666666703"/>
    <s v="5"/>
    <n v="1017404"/>
    <s v="5-50"/>
    <s v="F_7097316"/>
    <n v="986052"/>
    <s v="5L"/>
    <n v="784"/>
    <s v="MORTGAGE"/>
    <n v="9"/>
    <s v="INDIVIDUAL"/>
    <n v="14.75"/>
    <s v="9.25"/>
    <n v="14.75"/>
    <n v="121"/>
    <s v="181"/>
    <s v="PRAMOD KUMAR SHARMA"/>
    <s v="SELFEMPLOYED"/>
    <s v="Yes"/>
    <s v="EDIBLE OIL"/>
    <s v="FLOATING"/>
    <s v="N"/>
    <n v="854803969832"/>
    <s v="RAJASTHAN"/>
    <s v="TIER 1"/>
    <n v="112"/>
    <s v="13-175"/>
    <n v="121"/>
    <s v="INDIVIDUAL"/>
    <n v="1017404"/>
    <s v="Proxy-Fully Construc"/>
    <s v="BKP"/>
    <n v="52.662706900000003"/>
    <s v="65"/>
    <n v="0"/>
    <n v="16259"/>
    <d v="2024-04-04T00:00:00"/>
    <n v="120"/>
    <s v="2138_MICRO LAP_RAJ_JPR_TONK ROAD"/>
    <s v="Current"/>
    <n v="0"/>
    <n v="0"/>
    <n v="0"/>
    <n v="0"/>
    <n v="0"/>
    <n v="0"/>
    <n v="0"/>
    <n v="0"/>
    <n v="0"/>
    <s v="-"/>
    <s v="-"/>
    <n v="0"/>
    <n v="9"/>
    <s v="5"/>
    <d v="2024-03-31T00:00:00"/>
    <d v="2024-03-31T00:00:00"/>
    <n v="9.1666666666666696"/>
    <s v="5"/>
    <d v="2034-04-04T00:00:00"/>
    <s v="BKP - BANKING PRODUCT"/>
    <n v="1080000"/>
    <n v="1"/>
    <d v="2024-03-07T00:00:00"/>
    <s v="PMC/Val/2024/March./FICCL/02"/>
    <s v="Pointmark Consultants"/>
    <s v="West Part of Plot No. 28 at Khasra No. 179/2 Hanuman Vatika, Sapura, Jamwaramgarh Road, Jaipur"/>
    <n v="87.05"/>
    <n v="10500"/>
    <n v="783"/>
    <n v="1300"/>
    <n v="3"/>
    <n v="57"/>
    <n v="1931925"/>
    <n v="1931925"/>
    <n v="1738733"/>
    <n v="1545540"/>
    <s v="5508 Sq. Yard"/>
    <x v="0"/>
    <n v="0.5266270688561927"/>
    <x v="0"/>
    <s v="JAIPUR"/>
    <s v="RAJASTHAN"/>
    <n v="302027"/>
    <n v="0"/>
    <s v="BUSINESS USE"/>
    <s v="SELF-OCCUPIED RESIDENTIAL PROPERTY- WITHIN CITY LIMIT"/>
    <s v="SELF-OCCUPIED RESIDENTIAL PROPERTY- WITHIN CITY LIMIT"/>
    <s v="ACH HSBC"/>
    <s v="NACH"/>
    <s v="PSL"/>
    <s v="UDYAM-RJ-17-0297878"/>
    <s v="PSL : Micro Enterprise"/>
    <s v="30031396531689"/>
    <m/>
    <m/>
    <m/>
    <m/>
    <m/>
    <m/>
    <m/>
    <m/>
    <m/>
    <m/>
    <m/>
    <m/>
    <m/>
    <m/>
    <m/>
    <m/>
    <m/>
    <m/>
    <m/>
    <m/>
    <m/>
    <m/>
    <m/>
    <m/>
    <m/>
    <m/>
    <m/>
  </r>
  <r>
    <n v="379"/>
    <d v="2024-12-01T00:00:00"/>
    <x v="351"/>
    <x v="352"/>
    <s v="APPROVED"/>
    <s v="Cersai Charge Created - BT"/>
    <d v="2024-06-01T00:00:00"/>
    <n v="7.1"/>
    <s v="5"/>
    <n v="994061"/>
    <s v="5-50"/>
    <s v="F_7097268"/>
    <n v="979543.375"/>
    <s v="5L"/>
    <n v="758"/>
    <s v="MORTGAGE"/>
    <n v="9"/>
    <s v="INDIVIDUAL"/>
    <n v="13"/>
    <s v="9.25"/>
    <n v="13"/>
    <n v="180"/>
    <s v="181"/>
    <s v="MUSHTAQ AHMED"/>
    <s v="SELFEMPLOYED"/>
    <s v="Yes"/>
    <s v="AUTOMOTIVE"/>
    <s v="FLOATING"/>
    <s v="N"/>
    <n v="854803969861"/>
    <s v="RAJASTHAN"/>
    <s v="TIER 1"/>
    <n v="175"/>
    <s v="13-175"/>
    <n v="184"/>
    <s v="INDIVIDUAL"/>
    <n v="994061"/>
    <s v="Proxy-Fully Construc"/>
    <s v="SAM"/>
    <n v="61.750590099999997"/>
    <s v="65"/>
    <n v="0"/>
    <n v="12533"/>
    <d v="2024-04-04T00:00:00"/>
    <n v="180"/>
    <s v="2138_MICRO LAP_RAJ_JPR_TONK ROAD"/>
    <s v="Current"/>
    <n v="0"/>
    <n v="0"/>
    <n v="0"/>
    <n v="0"/>
    <n v="0"/>
    <n v="0"/>
    <n v="0"/>
    <n v="0"/>
    <n v="0"/>
    <s v="-"/>
    <s v="-"/>
    <n v="0"/>
    <n v="9"/>
    <s v="5"/>
    <d v="2024-03-31T00:00:00"/>
    <d v="2024-05-23T00:00:00"/>
    <n v="7.4"/>
    <s v="5"/>
    <d v="2039-07-04T00:00:00"/>
    <s v="SELF-ASSESSMENT METHOD"/>
    <n v="1080000"/>
    <n v="1"/>
    <d v="2024-03-16T00:00:00"/>
    <s v="VGAE/VAL/SMFGICCL/MAR/2024/10"/>
    <s v="V.G. Architects &amp; Engineers"/>
    <s v="Plot No. 16, Shyam Encave-C, Village Bakshawala, Sanganer"/>
    <n v="600"/>
    <n v="1333"/>
    <n v="600"/>
    <n v="1350"/>
    <n v="4"/>
    <n v="56"/>
    <n v="1609800"/>
    <n v="1609800"/>
    <n v="1448820"/>
    <n v="1287840"/>
    <s v="523/- per Sq. Mtr."/>
    <x v="128"/>
    <m/>
    <x v="0"/>
    <s v="JAIPUR"/>
    <s v="RAJASTHAN"/>
    <n v="302029"/>
    <n v="0"/>
    <s v="BUSINESS USE"/>
    <s v="SELF-OCCUPIED RESIDENTIAL PROPERTY- WITHIN CITY LIMIT"/>
    <s v="SELF-OCCUPIED RESIDENTIAL PROPERTY- WITHIN CITY LIMIT"/>
    <s v="ACH HSBC"/>
    <s v="NACH"/>
    <s v="PSL"/>
    <s v="UDYAM-RJ-17-0077354"/>
    <s v="PSL : Micro Enterprise"/>
    <s v="20065273550025"/>
    <m/>
    <m/>
    <m/>
    <m/>
    <m/>
    <m/>
    <m/>
    <m/>
    <m/>
    <m/>
    <m/>
    <m/>
    <m/>
    <m/>
    <m/>
    <m/>
    <m/>
    <m/>
    <m/>
    <m/>
    <m/>
    <m/>
    <m/>
    <m/>
    <m/>
    <m/>
    <m/>
  </r>
  <r>
    <n v="380"/>
    <d v="2024-12-01T00:00:00"/>
    <x v="352"/>
    <x v="353"/>
    <s v="APPROVED"/>
    <s v="Cersai Charge Created - NON BT"/>
    <d v="2024-04-03T00:00:00"/>
    <n v="9.06666666666667"/>
    <s v="5"/>
    <n v="3600000"/>
    <s v="5-50"/>
    <s v="F_7059501"/>
    <n v="3540285"/>
    <s v="5L"/>
    <n v="788"/>
    <s v="MORTGAGE"/>
    <n v="9"/>
    <s v="CORPORATE"/>
    <n v="12"/>
    <s v="9.25"/>
    <n v="12"/>
    <n v="181"/>
    <s v="181"/>
    <s v="ADINATH TRADERS"/>
    <s v="SELFEMPLOYED"/>
    <s v="Yes"/>
    <s v="PLASTIC PRODUCTS"/>
    <s v="FLOATING"/>
    <s v="N"/>
    <n v="2438653"/>
    <s v="RAJASTHAN"/>
    <s v="TIER 1"/>
    <n v="172"/>
    <s v="13-175"/>
    <n v="181"/>
    <s v="PROPRIETORSHIP"/>
    <n v="3600000"/>
    <s v="Proxy-Fully Construc"/>
    <s v="BKP"/>
    <n v="50"/>
    <s v="65"/>
    <n v="0"/>
    <n v="43207"/>
    <d v="2024-04-04T00:00:00"/>
    <n v="180"/>
    <s v="2138_MICRO LAP_RAJ_JPR_TONK ROAD"/>
    <s v="Current"/>
    <n v="0"/>
    <n v="0"/>
    <n v="0"/>
    <n v="0"/>
    <n v="0"/>
    <n v="0"/>
    <n v="0"/>
    <n v="0"/>
    <n v="0"/>
    <s v="-"/>
    <s v="-"/>
    <n v="0"/>
    <n v="9"/>
    <s v="5"/>
    <d v="2024-03-30T00:00:00"/>
    <d v="2024-03-30T00:00:00"/>
    <n v="9.1999999999999993"/>
    <s v="5"/>
    <d v="2039-04-04T00:00:00"/>
    <s v="BKP - BANKING PRODUCT"/>
    <n v="3999999.9996000002"/>
    <n v="1"/>
    <d v="2024-03-09T00:00:00"/>
    <s v="LA/SMFG India Co. Ltd/2023-24/0"/>
    <s v="Er. Arvind Kumar Agarwal"/>
    <s v="Plot No. 4, Priya Nagar-4th, Sarana Dunger, Ricco Area, Jaipur"/>
    <n v="4800"/>
    <n v="1500"/>
    <n v="2826"/>
    <n v="250"/>
    <n v="12"/>
    <n v="38"/>
    <n v="7906500"/>
    <n v="7200000"/>
    <n v="7115850"/>
    <n v="6325200"/>
    <m/>
    <x v="129"/>
    <m/>
    <x v="0"/>
    <s v="JAIPUR"/>
    <s v="RAJASTHAN"/>
    <n v="302012"/>
    <n v="0"/>
    <s v="BUSINESS USE"/>
    <s v="SELF-OCCUPIED COMMERCIAL PROPERTY- WITHIN CITY LIMIT"/>
    <s v="SELF-OCCUPIED COMMERCIAL PROPERTY- WITHIN CITY LIMIT"/>
    <s v="HDFC ENACH"/>
    <s v="NACH"/>
    <s v="PSL"/>
    <s v="UDYAM-RJ-17-0086451"/>
    <s v="PSL : Micro Enterprise"/>
    <s v="70099202334870"/>
    <m/>
    <m/>
    <m/>
    <m/>
    <m/>
    <m/>
    <m/>
    <m/>
    <m/>
    <m/>
    <m/>
    <m/>
    <m/>
    <m/>
    <m/>
    <m/>
    <m/>
    <m/>
    <m/>
    <m/>
    <m/>
    <m/>
    <m/>
    <m/>
    <m/>
    <m/>
    <m/>
  </r>
  <r>
    <n v="381"/>
    <d v="2024-12-01T00:00:00"/>
    <x v="353"/>
    <x v="354"/>
    <s v="APPROVED"/>
    <s v="Cersai Charge Created - NON BT"/>
    <d v="2024-03-29T00:00:00"/>
    <n v="9.2333333333333307"/>
    <s v="5"/>
    <n v="2024700"/>
    <s v="5-50"/>
    <s v="F_7045299"/>
    <n v="1995487"/>
    <s v="5L"/>
    <n v="784"/>
    <s v="MORTGAGE"/>
    <n v="9"/>
    <s v="INDIVIDUAL"/>
    <n v="13.5"/>
    <s v="9.25"/>
    <n v="13.5"/>
    <n v="181"/>
    <s v="181"/>
    <s v="ANIL KUMAR SAINI"/>
    <s v="SELFEMPLOYED"/>
    <s v="Yes"/>
    <s v="PHOTOGRAPHIC EQUIPMENT AND ALLIED PRODUCTS"/>
    <s v="FLOATING"/>
    <s v="N"/>
    <n v="16013538"/>
    <s v="RAJASTHAN"/>
    <s v="TIER 1"/>
    <n v="172"/>
    <s v="13-175"/>
    <n v="181"/>
    <s v="INDIVIDUAL"/>
    <n v="2024700"/>
    <s v="Proxy-Fully Construc"/>
    <s v="SAM"/>
    <n v="50.611173600000001"/>
    <s v="65"/>
    <n v="0"/>
    <n v="26288"/>
    <d v="2024-04-04T00:00:00"/>
    <n v="180"/>
    <s v="2138_MICRO LAP_RAJ_JPR_TONK ROAD"/>
    <s v="Current"/>
    <n v="0"/>
    <n v="0"/>
    <n v="0"/>
    <n v="0"/>
    <n v="0"/>
    <n v="0"/>
    <n v="0"/>
    <n v="0"/>
    <n v="0"/>
    <s v="-"/>
    <s v="-"/>
    <n v="0"/>
    <n v="9"/>
    <s v="5"/>
    <d v="2024-03-26T00:00:00"/>
    <d v="2024-03-26T00:00:00"/>
    <n v="9.3333333333333304"/>
    <s v="5"/>
    <d v="2039-04-04T00:00:00"/>
    <s v="SELF-ASSESSMENT METHOD"/>
    <n v="1080000"/>
    <n v="1"/>
    <d v="2024-03-19T00:00:00"/>
    <s v="VGAE/VAL/SMFGICCL/MAR/2024/12"/>
    <s v="V.G. Architects &amp; Engineers"/>
    <s v="Plot No. D-534, Jagdamba Nagar-D, Girdharipura, Ajmer Road, Jaipur"/>
    <n v="630"/>
    <n v="5000"/>
    <n v="630"/>
    <n v="1350"/>
    <n v="10"/>
    <n v="50"/>
    <n v="4000500"/>
    <n v="4000500"/>
    <n v="3600450"/>
    <n v="3200400"/>
    <s v="7592/- PER Sq Mtr"/>
    <x v="130"/>
    <m/>
    <x v="0"/>
    <s v="JAIPUR"/>
    <s v="RAJASTHAN"/>
    <n v="302024"/>
    <n v="0"/>
    <s v="BUSINESS USE"/>
    <s v="RESIDENTIAL row HOUSE"/>
    <s v="SELF-OCCUPIED RESIDENTIAL PROPERTY- WITHIN CITY LIMIT"/>
    <s v="HDFC ENACH"/>
    <s v="NACH"/>
    <s v="PSL"/>
    <s v="UDYAM-RJ-17-0356693"/>
    <s v="PSL : Micro Enterprise"/>
    <s v="50080738008684"/>
    <m/>
    <m/>
    <m/>
    <m/>
    <m/>
    <m/>
    <m/>
    <m/>
    <m/>
    <m/>
    <m/>
    <m/>
    <m/>
    <m/>
    <m/>
    <m/>
    <m/>
    <m/>
    <m/>
    <m/>
    <m/>
    <m/>
    <m/>
    <m/>
    <m/>
    <m/>
    <m/>
  </r>
  <r>
    <n v="382"/>
    <d v="2024-12-01T00:00:00"/>
    <x v="354"/>
    <x v="355"/>
    <s v="APPROVED"/>
    <s v="Cersai Charge Created - NON BT"/>
    <d v="2024-02-24T00:00:00"/>
    <n v="10.366666666666699"/>
    <s v="5"/>
    <n v="1025377"/>
    <s v="5-50"/>
    <s v="F_6877147"/>
    <n v="1007839"/>
    <s v="5L"/>
    <n v="767"/>
    <s v="MORTGAGE"/>
    <n v="10"/>
    <s v="INDIVIDUAL"/>
    <n v="13"/>
    <s v="9.25"/>
    <n v="13"/>
    <n v="181"/>
    <s v="181"/>
    <s v="LAXMAN SAINI"/>
    <s v="SELFEMPLOYED"/>
    <s v="Yes"/>
    <s v="FOOD AND BEVERAGE"/>
    <s v="FLOATING"/>
    <s v="N"/>
    <n v="807416245"/>
    <s v="RAJASTHAN"/>
    <s v="TIER 1"/>
    <n v="171"/>
    <s v="13-175"/>
    <n v="181"/>
    <s v="INDIVIDUAL"/>
    <n v="1025377"/>
    <s v="Proxy-Fully Construc"/>
    <s v="BKP"/>
    <n v="9.3216090999999999"/>
    <s v="65"/>
    <n v="0"/>
    <n v="12974"/>
    <d v="2024-03-04T00:00:00"/>
    <n v="180"/>
    <s v="2138_MICRO LAP_RAJ_JPR_TONK ROAD"/>
    <s v="Current"/>
    <n v="0"/>
    <n v="0"/>
    <n v="0"/>
    <n v="0"/>
    <n v="0"/>
    <n v="0"/>
    <n v="0"/>
    <n v="0"/>
    <n v="0"/>
    <s v="-"/>
    <s v="-"/>
    <n v="0"/>
    <n v="10"/>
    <s v="5"/>
    <d v="2024-02-19T00:00:00"/>
    <d v="2024-02-19T00:00:00"/>
    <n v="10.533333333333299"/>
    <s v="5"/>
    <d v="2039-03-04T00:00:00"/>
    <s v="BKP - BANKING PRODUCT"/>
    <n v="1080000"/>
    <n v="2"/>
    <d v="2024-01-27T00:00:00"/>
    <s v="BG/SMFG/Valuation/JAN/2024/27"/>
    <s v="B.G Associates"/>
    <s v="Plot No. 26, Kirti Sagar-R, Village-Badarwas, Ajmer Bye Pass Road, Jaipur"/>
    <n v="277.77"/>
    <n v="45000"/>
    <n v="3980"/>
    <n v="1400"/>
    <s v="1 or 2"/>
    <n v="50"/>
    <n v="18071650"/>
    <n v="18071650"/>
    <n v="16264485"/>
    <n v="14457320"/>
    <m/>
    <x v="131"/>
    <m/>
    <x v="0"/>
    <s v="JAIPUR"/>
    <s v="RAJASTHAN"/>
    <n v="302020"/>
    <n v="0"/>
    <s v="BUSINESS USE"/>
    <s v="SELF-OCCUPIED RESIDENTIAL PROPERTY- WITHIN CITY LIMIT"/>
    <s v="SELF-OCCUPIED RESIDENTIAL PROPERTY- WITHIN CITY LIMIT"/>
    <s v="HDFC ENACH"/>
    <s v="NACH"/>
    <s v="PSL"/>
    <s v="UDYAM-RJ-17-0096362"/>
    <s v="PSL : Micro Enterprise"/>
    <s v="10097384093928"/>
    <m/>
    <m/>
    <m/>
    <m/>
    <m/>
    <m/>
    <m/>
    <m/>
    <m/>
    <m/>
    <m/>
    <m/>
    <m/>
    <m/>
    <m/>
    <m/>
    <m/>
    <m/>
    <m/>
    <m/>
    <m/>
    <m/>
    <m/>
    <m/>
    <m/>
    <m/>
    <m/>
  </r>
  <r>
    <n v="383"/>
    <d v="2024-12-01T00:00:00"/>
    <x v="355"/>
    <x v="356"/>
    <s v="APPROVED"/>
    <s v="Cersai Charge Created - NON BT"/>
    <d v="2024-02-06T00:00:00"/>
    <n v="10.966666666666701"/>
    <s v="5"/>
    <n v="806084"/>
    <s v="5-50"/>
    <s v="F_6847218"/>
    <n v="743235"/>
    <s v="5L"/>
    <n v="573"/>
    <s v="MORTGAGE"/>
    <n v="11"/>
    <s v="INDIVIDUAL"/>
    <n v="12.75"/>
    <s v="9.25"/>
    <n v="12.75"/>
    <n v="85"/>
    <s v="181"/>
    <s v="PREM KUMAR"/>
    <s v="SELFEMPLOYED"/>
    <s v="Yes"/>
    <s v="FOOD AND BEVERAGE"/>
    <s v="FLOATING"/>
    <s v="N"/>
    <n v="854803501374"/>
    <s v="RAJASTHAN"/>
    <s v="TIER 1"/>
    <n v="74"/>
    <s v="13-175"/>
    <n v="85"/>
    <s v="PROPRIETORSHIP"/>
    <n v="806084"/>
    <s v="Proxy-Fully Construc"/>
    <s v="SAM"/>
    <n v="19.0563593"/>
    <s v="65"/>
    <n v="0"/>
    <n v="14555"/>
    <d v="2024-02-04T00:00:00"/>
    <n v="84"/>
    <s v="2138_MICRO LAP_RAJ_JPR_TONK ROAD"/>
    <s v="Current"/>
    <n v="0"/>
    <n v="0"/>
    <n v="0"/>
    <n v="0"/>
    <n v="0"/>
    <n v="0"/>
    <n v="0"/>
    <n v="0"/>
    <n v="0"/>
    <s v="-"/>
    <s v="-"/>
    <n v="0"/>
    <n v="11"/>
    <s v="5"/>
    <d v="2024-01-31T00:00:00"/>
    <d v="2024-01-31T00:00:00"/>
    <n v="11.1666666666667"/>
    <s v="5"/>
    <d v="2031-02-04T00:00:00"/>
    <s v="SELF-ASSESSMENT METHOD"/>
    <n v="648000"/>
    <n v="1"/>
    <d v="2024-01-23T00:00:00"/>
    <s v="LA/SMFG India Credit Co. Ltd., 2023-24/0"/>
    <s v="Er. Arvind Kumar Agarwal"/>
    <s v="Plot No 02, Jay Jagdamba Nagar-A,Harnathpura Kalwa Road Jaipur"/>
    <n v="900"/>
    <n v="3500"/>
    <n v="900"/>
    <n v="1200"/>
    <n v="0"/>
    <n v="50"/>
    <n v="4230000"/>
    <n v="4230000"/>
    <n v="3807000"/>
    <n v="3384000"/>
    <m/>
    <x v="132"/>
    <m/>
    <x v="0"/>
    <s v="JAIPUR"/>
    <s v="RAJASTHAN"/>
    <n v="302012"/>
    <n v="0"/>
    <s v="BUSINESS USE"/>
    <s v="RESIDENTIAL row HOUSE"/>
    <s v="SELF-OCCUPIED RESIDENTIAL PROPERTY- WITHIN CITY LIMIT"/>
    <s v="HDFC ENACH"/>
    <s v="NACH"/>
    <s v="PSL"/>
    <s v="UDYAM-RJ-17-0336635"/>
    <s v="PSL : Micro Enterprises"/>
    <s v="10012147988812"/>
    <m/>
    <m/>
    <m/>
    <m/>
    <m/>
    <m/>
    <m/>
    <m/>
    <m/>
    <m/>
    <m/>
    <m/>
    <m/>
    <m/>
    <m/>
    <m/>
    <m/>
    <m/>
    <m/>
    <m/>
    <m/>
    <m/>
    <m/>
    <m/>
    <m/>
    <m/>
    <m/>
  </r>
  <r>
    <n v="384"/>
    <d v="2024-12-01T00:00:00"/>
    <x v="356"/>
    <x v="357"/>
    <s v="APPROVED"/>
    <s v="Cersai Charge Created - NON BT"/>
    <d v="2024-01-25T00:00:00"/>
    <n v="11.366666666666699"/>
    <s v="5"/>
    <n v="1026628"/>
    <s v="5-50"/>
    <s v="F_6783518"/>
    <n v="1008753"/>
    <s v="5L"/>
    <n v="-1"/>
    <s v="MORTGAGE"/>
    <n v="11"/>
    <s v="INDIVIDUAL"/>
    <n v="14"/>
    <s v="9.25"/>
    <n v="14"/>
    <n v="181"/>
    <s v="181"/>
    <s v="RAHUL SONI"/>
    <s v="SELFEMPLOYED"/>
    <s v="Yes"/>
    <s v="GEMS AND JEWELLRY"/>
    <s v="FLOATING"/>
    <s v="N"/>
    <n v="854803370775"/>
    <s v="RAJASTHAN"/>
    <s v="TIER 1"/>
    <n v="170"/>
    <s v="13-175"/>
    <n v="181"/>
    <s v="INDIVIDUAL"/>
    <n v="1026628"/>
    <s v="Proxy-Fully Construc"/>
    <s v="SAM"/>
    <n v="17.190977700000001"/>
    <s v="65"/>
    <n v="0"/>
    <n v="13673"/>
    <d v="2024-02-04T00:00:00"/>
    <n v="180"/>
    <s v="2138_MICRO LAP_RAJ_JPR_TONK ROAD"/>
    <s v="Current"/>
    <n v="0"/>
    <n v="0"/>
    <n v="0"/>
    <n v="0"/>
    <n v="0"/>
    <n v="0"/>
    <n v="0"/>
    <n v="0"/>
    <n v="0"/>
    <s v="-"/>
    <s v="-"/>
    <n v="0"/>
    <n v="11"/>
    <s v="5"/>
    <d v="2024-01-18T00:00:00"/>
    <d v="2024-01-18T00:00:00"/>
    <n v="11.6"/>
    <s v="5"/>
    <d v="2039-02-04T00:00:00"/>
    <s v="SELF-ASSESSMENT METHOD"/>
    <n v="1008000"/>
    <n v="1"/>
    <d v="2023-12-25T00:00:00"/>
    <s v="VGAE/VAL/SMFGICCL/DEC/2024/16"/>
    <s v="V.G. Architects &amp; Engineers"/>
    <s v="Plot No A-9, (North Part), Aazad Nagar-A, Tonk Road, Sanganer, Jaipur"/>
    <n v="116.66"/>
    <n v="35000"/>
    <n v="1574"/>
    <n v="1200"/>
    <s v="7 or 8"/>
    <n v="52"/>
    <n v="5971900"/>
    <n v="5971900"/>
    <n v="5374710"/>
    <n v="4777520"/>
    <m/>
    <x v="133"/>
    <m/>
    <x v="0"/>
    <s v="JAIPUR"/>
    <s v="RAJASTHAN"/>
    <n v="302011"/>
    <n v="0"/>
    <s v="BUSINESS USE"/>
    <s v="SELF-OCCUPIED RESIDENTIAL PROPERTY- WITHIN CITY LIMIT"/>
    <s v="SELF-OCCUPIED RESIDENTIAL PROPERTY- WITHIN CITY LIMIT"/>
    <s v="HDFC ENACH"/>
    <s v="NACH"/>
    <s v="PSL"/>
    <s v="UDYAM-rj-17-0326881"/>
    <s v="PSL : Micro Enterprises"/>
    <s v="50031766990765"/>
    <m/>
    <m/>
    <m/>
    <m/>
    <m/>
    <m/>
    <m/>
    <m/>
    <m/>
    <m/>
    <m/>
    <m/>
    <m/>
    <m/>
    <m/>
    <m/>
    <m/>
    <m/>
    <m/>
    <m/>
    <m/>
    <m/>
    <m/>
    <m/>
    <m/>
    <m/>
    <m/>
  </r>
  <r>
    <n v="385"/>
    <d v="2024-12-01T00:00:00"/>
    <x v="357"/>
    <x v="358"/>
    <s v="APPROVED"/>
    <s v="Cersai Charge Created - NON BT"/>
    <d v="2024-01-20T00:00:00"/>
    <n v="11.533333333333299"/>
    <s v="5"/>
    <n v="2529900"/>
    <s v="5-50"/>
    <s v="F_6739392"/>
    <n v="2481563"/>
    <s v="5L"/>
    <n v="813"/>
    <s v="MORTGAGE"/>
    <n v="11"/>
    <s v="INDIVIDUAL"/>
    <n v="13"/>
    <s v="9.25"/>
    <n v="13"/>
    <n v="181"/>
    <s v="181"/>
    <s v="LADI DEVI"/>
    <s v="SELFEMPLOYED"/>
    <s v="Yes"/>
    <s v="ENGINEERING"/>
    <s v="FLOATING"/>
    <s v="N"/>
    <n v="804430521"/>
    <s v="RAJASTHAN"/>
    <s v="TIER 1"/>
    <n v="170"/>
    <s v="13-175"/>
    <n v="181"/>
    <s v="INDIVIDUAL"/>
    <n v="2529900"/>
    <s v="Proxy-Fully Construc"/>
    <s v="BKP"/>
    <n v="60.235714299999998"/>
    <s v="65"/>
    <n v="0"/>
    <n v="32010"/>
    <d v="2024-02-04T00:00:00"/>
    <n v="180"/>
    <s v="2138_MICRO LAP_RAJ_JPR_TONK ROAD"/>
    <s v="Current"/>
    <n v="0"/>
    <n v="0"/>
    <n v="0"/>
    <n v="0"/>
    <n v="0"/>
    <n v="0"/>
    <n v="0"/>
    <n v="0"/>
    <n v="0"/>
    <s v="-"/>
    <s v="-"/>
    <n v="0"/>
    <n v="11"/>
    <s v="5"/>
    <d v="2024-01-11T00:00:00"/>
    <d v="2024-01-11T00:00:00"/>
    <n v="11.8333333333333"/>
    <s v="5"/>
    <d v="2039-02-04T00:00:00"/>
    <s v="BKP - BANKING PRODUCT"/>
    <n v="0"/>
    <n v="1"/>
    <d v="2023-12-19T00:00:00"/>
    <s v="VGAE/VAL/SMFGICCL/DEC/2024/11"/>
    <s v="V.G. Architects &amp; Engineers"/>
    <s v="Plot No. 26, Laxmi Colony Borala Ki Dhani, Village Harmara, Badharna Road, Sikar Road, Jaipur"/>
    <n v="200"/>
    <n v="21000"/>
    <m/>
    <m/>
    <s v="7 or 8"/>
    <n v="32"/>
    <n v="4200000"/>
    <n v="4200000"/>
    <n v="3780000"/>
    <n v="3360000"/>
    <s v="Sq Yards"/>
    <x v="0"/>
    <n v="0.60235714285714281"/>
    <x v="0"/>
    <s v="JAIPUR"/>
    <s v="RAJASTHAN"/>
    <n v="302013"/>
    <n v="0"/>
    <s v="BUSINESS USE"/>
    <s v="SELF-OCCUPIED RESIDENTIAL PROPERTY- WITHIN CITY LIMIT"/>
    <s v="SELF-OCCUPIED COMMERCIAL PROPERTY- WITHIN CITY LIMIT"/>
    <s v="HDFC ENACH"/>
    <s v="NACH"/>
    <s v="PSL"/>
    <s v="UDYAM-RJ-17-0275729"/>
    <s v="PSL : Micro Enterprises"/>
    <s v="10010554720770"/>
    <m/>
    <m/>
    <m/>
    <m/>
    <m/>
    <m/>
    <m/>
    <m/>
    <m/>
    <m/>
    <m/>
    <m/>
    <m/>
    <m/>
    <m/>
    <m/>
    <m/>
    <m/>
    <m/>
    <m/>
    <m/>
    <m/>
    <m/>
    <m/>
    <m/>
    <m/>
    <m/>
  </r>
  <r>
    <n v="386"/>
    <d v="2024-12-01T00:00:00"/>
    <x v="358"/>
    <x v="359"/>
    <s v="APPROVED"/>
    <s v="Cersai Charge Created - NON BT"/>
    <d v="2023-11-08T00:00:00"/>
    <n v="13.966666666666701"/>
    <s v="5"/>
    <n v="2548858"/>
    <s v="5-50"/>
    <s v="F_6469437"/>
    <n v="2410635"/>
    <s v="5L"/>
    <n v="731"/>
    <s v="MORTGAGE"/>
    <n v="14"/>
    <s v="INDIVIDUAL"/>
    <n v="13.4"/>
    <s v="9.25"/>
    <n v="13"/>
    <n v="121"/>
    <s v="181"/>
    <s v="SAEED KHAN"/>
    <s v="SELFEMPLOYED"/>
    <s v="Yes"/>
    <s v="TEXTILES"/>
    <s v="FLOATING"/>
    <s v="N"/>
    <n v="854802101182"/>
    <s v="RAJASTHAN"/>
    <s v="TIER 1"/>
    <n v="111"/>
    <s v="13-175"/>
    <n v="125"/>
    <s v="INDIVIDUAL"/>
    <n v="2548858"/>
    <s v="Proxy-Fully Construc"/>
    <s v="BKP"/>
    <n v="35.026171499999997"/>
    <s v="65"/>
    <n v="0"/>
    <n v="38058"/>
    <d v="2023-11-04T00:00:00"/>
    <n v="120"/>
    <s v="2138_MICRO LAP_RAJ_JPR_TONK ROAD"/>
    <s v="Current"/>
    <n v="0"/>
    <n v="0"/>
    <n v="0"/>
    <n v="0"/>
    <n v="0"/>
    <n v="0"/>
    <n v="0"/>
    <n v="0"/>
    <n v="0"/>
    <s v="-"/>
    <s v="-"/>
    <n v="0"/>
    <n v="14"/>
    <s v="5"/>
    <d v="2023-10-30T00:00:00"/>
    <d v="2023-10-30T00:00:00"/>
    <n v="14.266666666666699"/>
    <s v="5"/>
    <d v="2034-03-04T00:00:00"/>
    <s v="BKP - BANKING PRODUCT"/>
    <n v="1008000"/>
    <n v="1"/>
    <d v="2023-10-23T00:00:00"/>
    <s v="VGAE/SMFGICCL/VAL/OCT/2023/10"/>
    <s v="V.G. Architects &amp; Engineers"/>
    <s v="Plot No. N-1 to N-5, Gomti Vihar-VI Extension, Jaisinghprua Khor Jaipur"/>
    <n v="746.43"/>
    <n v="7000"/>
    <n v="3420"/>
    <n v="600"/>
    <n v="1"/>
    <n v="30"/>
    <n v="7277010"/>
    <n v="7277010"/>
    <n v="6549309"/>
    <n v="5821608"/>
    <s v="Sq Yards"/>
    <x v="134"/>
    <m/>
    <x v="0"/>
    <s v="JAIPUR"/>
    <s v="RAJASTHAN"/>
    <n v="302027"/>
    <n v="0"/>
    <s v="BUSINESS USE"/>
    <s v="SELF-OCCUPIED- INDUSTRIAL PROPERTY"/>
    <s v="SELF-OCCUPIED- INDUSTRIAL PROPERTY"/>
    <s v="HDFC ENACH"/>
    <s v="NACH"/>
    <s v="PSL"/>
    <s v="UDYAM-RJ-17-0136888"/>
    <s v="PSL : Micro Enterprises"/>
    <s v="20066781792658"/>
    <m/>
    <m/>
    <m/>
    <m/>
    <m/>
    <m/>
    <m/>
    <m/>
    <m/>
    <m/>
    <m/>
    <m/>
    <m/>
    <m/>
    <m/>
    <m/>
    <m/>
    <m/>
    <m/>
    <m/>
    <m/>
    <m/>
    <m/>
    <m/>
    <m/>
    <m/>
    <m/>
  </r>
  <r>
    <n v="387"/>
    <d v="2024-12-01T00:00:00"/>
    <x v="359"/>
    <x v="360"/>
    <s v="APPROVED"/>
    <s v="Cersai Charge Created - NON BT"/>
    <d v="2023-09-15T00:00:00"/>
    <n v="15.766666666666699"/>
    <s v="5"/>
    <n v="2128119"/>
    <s v="5-50"/>
    <s v="F_6286596"/>
    <n v="1806173"/>
    <s v="5L"/>
    <n v="725"/>
    <s v="MORTGAGE"/>
    <n v="16"/>
    <s v="CORPORATE"/>
    <n v="12.4"/>
    <s v="9.25"/>
    <n v="12"/>
    <n v="73"/>
    <s v="181"/>
    <s v="AMARCHAND CHITHARMAL"/>
    <s v="SELFEMPLOYED"/>
    <s v="Yes"/>
    <s v="FOOD AND BEVERAGE"/>
    <s v="FLOATING"/>
    <s v="N"/>
    <n v="854801382257"/>
    <s v="RAJASTHAN"/>
    <s v="TIER 1"/>
    <n v="58"/>
    <s v="13-175"/>
    <n v="74"/>
    <s v="PROPRIETORSHIP"/>
    <n v="2128119"/>
    <s v="Proxy-Fully Construc"/>
    <s v="SAM"/>
    <n v="35.468649999999997"/>
    <s v="65"/>
    <n v="0"/>
    <n v="41606"/>
    <d v="2023-09-04T00:00:00"/>
    <n v="72"/>
    <s v="2138_MICRO LAP_RAJ_JPR_TONK ROAD"/>
    <s v="Current"/>
    <n v="0"/>
    <n v="0"/>
    <n v="0"/>
    <n v="0"/>
    <n v="0"/>
    <n v="0"/>
    <n v="0"/>
    <n v="0"/>
    <n v="0"/>
    <s v="-"/>
    <s v="-"/>
    <n v="0"/>
    <n v="16"/>
    <s v="5"/>
    <d v="2023-08-31T00:00:00"/>
    <d v="2023-08-31T00:00:00"/>
    <n v="16.266666666666701"/>
    <s v="5"/>
    <d v="2029-10-04T00:00:00"/>
    <s v="SELF-ASSESSMENT METHOD"/>
    <n v="0"/>
    <n v="1"/>
    <d v="2023-08-16T00:00:00"/>
    <s v="LA/SMFG India Credit Co. Ltd/2023-24/0"/>
    <s v="Er. Arvind Kumar Agarwal"/>
    <s v="Shop No. B-50 (Without Roof Right), Including Platform, Block-B, Goan Mandi Yard (F &amp; V), Kasba Chomu, District Jaipur"/>
    <m/>
    <m/>
    <n v="300"/>
    <n v="20000"/>
    <n v="15"/>
    <n v="35"/>
    <n v="6000000"/>
    <n v="6000000"/>
    <n v="5400000"/>
    <n v="4800000"/>
    <m/>
    <x v="135"/>
    <m/>
    <x v="0"/>
    <s v="JAIPUR"/>
    <s v="RAJASTHAN"/>
    <n v="303802"/>
    <n v="0"/>
    <s v="BUSINESS USE"/>
    <s v="SELF-OCCUPIED COMMERCIAL PROPERTY- WITHIN CITY LIMIT"/>
    <s v="SELF-OCCUPIED COMMERCIAL PROPERTY- WITHIN CITY LIMIT"/>
    <s v="ACH HSBC"/>
    <s v="NACH"/>
    <s v="PSL"/>
    <s v="UDYAM-rj-17-0283861"/>
    <s v="PSL : Micro Enterprises"/>
    <s v="70073781369238"/>
    <m/>
    <m/>
    <m/>
    <m/>
    <m/>
    <m/>
    <m/>
    <m/>
    <m/>
    <m/>
    <m/>
    <m/>
    <m/>
    <m/>
    <m/>
    <m/>
    <m/>
    <m/>
    <m/>
    <m/>
    <m/>
    <m/>
    <m/>
    <m/>
    <m/>
    <m/>
    <m/>
  </r>
  <r>
    <n v="388"/>
    <d v="2024-12-01T00:00:00"/>
    <x v="360"/>
    <x v="361"/>
    <s v="APPROVED"/>
    <s v="Cersai Charge Created - BT"/>
    <d v="2023-10-18T00:00:00"/>
    <n v="14.6666666666667"/>
    <s v="5"/>
    <n v="2104900"/>
    <s v="5-50"/>
    <s v="F_6277422"/>
    <n v="1974458"/>
    <s v="5L"/>
    <n v="778"/>
    <s v="MORTGAGE"/>
    <n v="16"/>
    <s v="INDIVIDUAL"/>
    <n v="13.9"/>
    <s v="9.25"/>
    <n v="13.5"/>
    <n v="121"/>
    <s v="181"/>
    <s v="MADAN LAL VIJAYVARGIA"/>
    <s v="SELFEMPLOYED"/>
    <s v="Yes"/>
    <s v="FOOD PRODUCTS"/>
    <s v="FLOATING"/>
    <s v="N"/>
    <n v="854801340865"/>
    <s v="RAJASTHAN"/>
    <s v="TIER 1"/>
    <n v="109"/>
    <s v="13-175"/>
    <n v="125"/>
    <s v="INDIVIDUAL"/>
    <n v="2104900"/>
    <s v="Proxy-Fully Construc"/>
    <s v="RNP"/>
    <n v="15.477661100000001"/>
    <s v="65"/>
    <n v="0"/>
    <n v="32053"/>
    <d v="2023-09-04T00:00:00"/>
    <n v="120"/>
    <s v="2138_MICRO LAP_RAJ_JPR_TONK ROAD"/>
    <s v="Current"/>
    <n v="0"/>
    <n v="0"/>
    <n v="0"/>
    <n v="0"/>
    <n v="0"/>
    <n v="0"/>
    <n v="0"/>
    <n v="0"/>
    <n v="0"/>
    <s v="-"/>
    <s v="-"/>
    <n v="0"/>
    <n v="16"/>
    <s v="5"/>
    <d v="2023-08-31T00:00:00"/>
    <d v="2023-08-31T00:00:00"/>
    <n v="16.266666666666701"/>
    <s v="5"/>
    <d v="2034-01-04T00:00:00"/>
    <s v="RNP - RETAIL NORMAL PRODUCT"/>
    <n v="1008000"/>
    <n v="1"/>
    <d v="2023-07-11T00:00:00"/>
    <s v="BG/SMFG/VALUATION/JULY/2023/11"/>
    <s v="B. G Associates"/>
    <s v="Plot No. 40, Shivaji Nagar, Brahampuri, Jaipur"/>
    <n v="166.66"/>
    <n v="60000"/>
    <n v="3000"/>
    <n v="1200"/>
    <s v="23 or 24"/>
    <n v="35"/>
    <n v="13599600"/>
    <n v="13599600"/>
    <n v="12239640"/>
    <n v="10879680"/>
    <s v="Sq Yards"/>
    <x v="136"/>
    <m/>
    <x v="0"/>
    <s v="JAIPUR"/>
    <s v="RAJASTHAN"/>
    <n v="302001"/>
    <n v="0"/>
    <s v="BUSINESS USE"/>
    <s v="SELF-OCCUPIED RESIDENTIAL PROPERTY- WITHIN CITY LIMIT"/>
    <s v="SELF-OCCUPIED RESIDENTIAL PROPERTY- WITHIN CITY LIMIT"/>
    <s v="HDFC ENACH"/>
    <s v="NACH"/>
    <s v="PSL"/>
    <s v="UDYAM-RJ-17-0293905"/>
    <s v="PSL : Micro Enterprises"/>
    <s v="20043490649631"/>
    <m/>
    <m/>
    <m/>
    <m/>
    <m/>
    <m/>
    <m/>
    <m/>
    <m/>
    <m/>
    <m/>
    <m/>
    <m/>
    <m/>
    <m/>
    <m/>
    <m/>
    <m/>
    <m/>
    <m/>
    <m/>
    <m/>
    <m/>
    <m/>
    <m/>
    <m/>
    <m/>
  </r>
  <r>
    <n v="389"/>
    <d v="2024-12-01T00:00:00"/>
    <x v="361"/>
    <x v="362"/>
    <s v="APPROVED"/>
    <s v="Cersai Charge Created - NON BT"/>
    <d v="2023-09-15T00:00:00"/>
    <n v="15.766666666666699"/>
    <s v="5"/>
    <n v="1153863"/>
    <s v="5-50"/>
    <s v="F_6268606"/>
    <n v="1082353"/>
    <s v="5L"/>
    <n v="720"/>
    <s v="MORTGAGE"/>
    <n v="16"/>
    <s v="INDIVIDUAL"/>
    <n v="13.9"/>
    <s v="9.25"/>
    <n v="13.5"/>
    <n v="121"/>
    <s v="181"/>
    <s v="HEMPAL GURJAR"/>
    <s v="SELFEMPLOYED"/>
    <s v="Yes"/>
    <s v="CONSTRUCTION"/>
    <s v="FLOATING"/>
    <s v="N"/>
    <n v="854801316271"/>
    <s v="RAJASTHAN"/>
    <s v="TIER 1"/>
    <n v="109"/>
    <s v="13-175"/>
    <n v="125"/>
    <s v="INDIVIDUAL"/>
    <n v="1153863"/>
    <s v="Proxy-Fully Construc"/>
    <s v="SAM"/>
    <n v="43.218108800000003"/>
    <s v="65"/>
    <n v="0"/>
    <n v="17571"/>
    <d v="2023-09-04T00:00:00"/>
    <n v="120"/>
    <s v="2138_MICRO LAP_RAJ_JPR_TONK ROAD"/>
    <s v="Current"/>
    <n v="0"/>
    <n v="0"/>
    <n v="0"/>
    <n v="0"/>
    <n v="0"/>
    <n v="0"/>
    <n v="0"/>
    <n v="0"/>
    <n v="0"/>
    <s v="-"/>
    <s v="-"/>
    <n v="0"/>
    <n v="16"/>
    <s v="5"/>
    <d v="2023-08-31T00:00:00"/>
    <d v="2023-08-31T00:00:00"/>
    <n v="16.266666666666701"/>
    <s v="5"/>
    <d v="2034-01-04T00:00:00"/>
    <s v="SELF-ASSESSMENT METHOD"/>
    <n v="1008000"/>
    <n v="1"/>
    <d v="2023-08-16T00:00:00"/>
    <s v="VGAE/SMFGICCL/VAL/AUG/2023/10"/>
    <s v="V.G. Architects &amp; Engineers"/>
    <s v="Plot No. 17, Balaji Dham, Badharna Road, Keriyo Ki Dhani, Harmada Jaipur"/>
    <n v="90.18"/>
    <n v="17000"/>
    <n v="812"/>
    <n v="1400"/>
    <s v="10 or 12"/>
    <n v="48"/>
    <n v="2669860"/>
    <n v="2669860"/>
    <n v="2402874"/>
    <n v="2135888"/>
    <s v="Sq Yards"/>
    <x v="137"/>
    <m/>
    <x v="0"/>
    <s v="JAIPUR"/>
    <s v="RAJASTHAN"/>
    <n v="302013"/>
    <n v="27"/>
    <s v="BUSINESS USE"/>
    <s v="RENTED RESIDENTIAL PROPERTY- WITHIN CITY LIMIT"/>
    <s v="RENTED RESIDENTIAL PROPERTY- WITHIN CITY LIMIT"/>
    <s v="DDMO"/>
    <s v="DDM"/>
    <s v="PSL"/>
    <s v="UDYAM-rj-17-0287668"/>
    <s v="PSL : Micro Enterprises"/>
    <s v="60011690510299"/>
    <m/>
    <m/>
    <m/>
    <m/>
    <m/>
    <m/>
    <m/>
    <m/>
    <m/>
    <m/>
    <m/>
    <m/>
    <m/>
    <m/>
    <m/>
    <m/>
    <m/>
    <m/>
    <m/>
    <m/>
    <m/>
    <m/>
    <m/>
    <m/>
    <m/>
    <m/>
    <m/>
  </r>
  <r>
    <n v="390"/>
    <d v="2024-12-01T00:00:00"/>
    <x v="362"/>
    <x v="363"/>
    <s v="APPROVED"/>
    <s v="Cersai Charge Created - NON BT"/>
    <d v="2023-08-12T00:00:00"/>
    <n v="16.899999999999999"/>
    <s v="5"/>
    <n v="1751898"/>
    <s v="5-50"/>
    <s v="F_6172201"/>
    <n v="1628432"/>
    <s v="5L"/>
    <n v="774"/>
    <s v="MORTGAGE"/>
    <n v="17"/>
    <s v="CORPORATE"/>
    <n v="12.9"/>
    <s v="9.25"/>
    <n v="12.5"/>
    <n v="120"/>
    <s v="181"/>
    <s v="KARAN ARJUN FRUIT COMPANY"/>
    <s v="SELFEMPLOYED"/>
    <s v="Yes"/>
    <s v="FOOD AND BEVERAGE"/>
    <s v="FLOATING"/>
    <s v="N"/>
    <n v="808692566"/>
    <s v="RAJASTHAN"/>
    <s v="TIER 1"/>
    <n v="108"/>
    <s v="13-175"/>
    <n v="125"/>
    <s v="PROPRIETORSHIP"/>
    <n v="1751898"/>
    <s v="Proxy-Fully Construc"/>
    <s v="SAM"/>
    <n v="55.191883300000001"/>
    <s v="65"/>
    <n v="0"/>
    <n v="25644"/>
    <d v="2023-08-04T00:00:00"/>
    <n v="120"/>
    <s v="2138_MICRO LAP_RAJ_JPR_TONK ROAD"/>
    <s v="Current"/>
    <n v="0"/>
    <n v="0"/>
    <n v="0"/>
    <n v="0"/>
    <n v="0"/>
    <n v="0"/>
    <n v="0"/>
    <n v="0"/>
    <n v="0"/>
    <s v="-"/>
    <s v="-"/>
    <n v="0"/>
    <n v="17"/>
    <s v="5"/>
    <d v="2023-07-31T00:00:00"/>
    <d v="2023-07-31T00:00:00"/>
    <n v="17.3"/>
    <s v="5"/>
    <d v="2033-12-04T00:00:00"/>
    <s v="SELF-ASSESSMENT METHOD"/>
    <n v="0"/>
    <n v="1"/>
    <d v="2023-07-18T00:00:00"/>
    <s v="BG/SMFG/VAUATION/JULY/2023/18"/>
    <s v="B.G Associates"/>
    <s v="Shop No.A-84, Krishi Upaj Sabji Mandi, Shahapura, Delhi Road, Jaipur"/>
    <n v="27.77"/>
    <n v="103500"/>
    <n v="250"/>
    <n v="1200"/>
    <s v="11 or 12"/>
    <n v="45"/>
    <n v="3174195"/>
    <n v="3174195"/>
    <n v="2856776"/>
    <n v="2539356"/>
    <s v="Sq. Yards"/>
    <x v="0"/>
    <n v="0.55191883296394839"/>
    <x v="0"/>
    <s v="JAIPUR"/>
    <s v="RAJASTHAN"/>
    <n v="303103"/>
    <n v="0"/>
    <s v="BUSINESS USE"/>
    <s v="SELF-OCCUPIED COMMERCIAL PROPERTY- WITHIN CITY LIMIT"/>
    <s v="SELF-OCCUPIED COMMERCIAL PROPERTY- WITHIN CITY LIMIT"/>
    <s v="ACH HSBC"/>
    <s v="NACH"/>
    <s v="PSL"/>
    <s v="UDYAM-RJ-17-0069135"/>
    <s v="PSL : Micro Enterprises"/>
    <s v="80033683411713"/>
    <m/>
    <m/>
    <m/>
    <m/>
    <m/>
    <m/>
    <m/>
    <m/>
    <m/>
    <m/>
    <m/>
    <m/>
    <m/>
    <m/>
    <m/>
    <m/>
    <m/>
    <m/>
    <m/>
    <m/>
    <m/>
    <m/>
    <m/>
    <m/>
    <m/>
    <m/>
    <m/>
  </r>
  <r>
    <n v="391"/>
    <d v="2024-12-01T00:00:00"/>
    <x v="363"/>
    <x v="364"/>
    <s v="APPROVED"/>
    <s v="Cersai Charge Created - NON BT"/>
    <d v="2023-08-03T00:00:00"/>
    <n v="17.2"/>
    <s v="5"/>
    <n v="2550206"/>
    <s v="5-50"/>
    <s v="F_6105472"/>
    <n v="2472777"/>
    <s v="5L"/>
    <n v="716"/>
    <s v="MORTGAGE"/>
    <n v="17"/>
    <s v="INDIVIDUAL"/>
    <n v="12.9"/>
    <s v="9.25"/>
    <n v="12.5"/>
    <n v="181"/>
    <s v="181"/>
    <s v="DINKAR MEHTA"/>
    <s v="SELFEMPLOYED"/>
    <s v="Yes"/>
    <s v="FOOD AND BEVERAGE"/>
    <s v="FLOATING"/>
    <s v="N"/>
    <n v="803583464"/>
    <s v="RAJASTHAN"/>
    <s v="TIER 1"/>
    <n v="175"/>
    <s v="13-175"/>
    <n v="192"/>
    <s v="INDIVIDUAL"/>
    <n v="2550206"/>
    <s v="Proxy-Fully Construc"/>
    <s v="SAM"/>
    <n v="10.200824000000001"/>
    <s v="65"/>
    <n v="0"/>
    <n v="31432"/>
    <d v="2023-08-04T00:00:00"/>
    <n v="180"/>
    <s v="2138_MICRO LAP_RAJ_JPR_TONK ROAD"/>
    <s v="Current"/>
    <n v="0"/>
    <n v="0"/>
    <n v="0"/>
    <n v="0"/>
    <n v="0"/>
    <n v="0"/>
    <n v="0"/>
    <n v="0"/>
    <n v="0"/>
    <s v="-"/>
    <s v="-"/>
    <n v="0"/>
    <n v="17"/>
    <s v="5"/>
    <d v="2023-07-26T00:00:00"/>
    <d v="2023-07-26T00:00:00"/>
    <n v="17.466666666666701"/>
    <s v="5"/>
    <d v="2039-07-04T00:00:00"/>
    <s v="SELF-ASSESSMENT METHOD"/>
    <n v="100800000"/>
    <n v="1"/>
    <d v="2023-06-28T00:00:00"/>
    <s v="VGAE/SMFGICCL/VAL/JUNE/2023/21"/>
    <s v="V.G. Architects &amp; Engineers"/>
    <s v="Plot No. A-11, Acharya Vinobha Bahve, Nagar, Vaishali Nagar, Jaipur"/>
    <n v="500"/>
    <n v="160000"/>
    <m/>
    <m/>
    <s v="14  or 15"/>
    <n v="20"/>
    <n v="80000000"/>
    <n v="80000000"/>
    <n v="72000000"/>
    <n v="64000000"/>
    <m/>
    <x v="0"/>
    <n v="3.1877574999999998E-2"/>
    <x v="0"/>
    <s v="JAIPUR"/>
    <s v="RAJASTHAN"/>
    <n v="302021"/>
    <n v="0"/>
    <s v="BUSINESS USE"/>
    <s v="SELF-OCCUPIED RESIDENTIAL PROPERTY- WITHIN CITY LIMIT"/>
    <s v="SELF-OCCUPIED RESIDENTIAL PROPERTY- WITHIN CITY LIMIT"/>
    <s v="HDFC ENACH"/>
    <s v="NACH"/>
    <s v="PSL"/>
    <s v="UDYAM-RJ-17-0266068"/>
    <s v="PSL : Micro Enterprises"/>
    <s v="40036731705066"/>
    <m/>
    <m/>
    <m/>
    <m/>
    <m/>
    <m/>
    <m/>
    <m/>
    <m/>
    <m/>
    <m/>
    <m/>
    <m/>
    <m/>
    <m/>
    <m/>
    <m/>
    <m/>
    <m/>
    <m/>
    <m/>
    <m/>
    <m/>
    <m/>
    <m/>
    <m/>
    <m/>
  </r>
  <r>
    <n v="392"/>
    <d v="2024-12-01T00:00:00"/>
    <x v="364"/>
    <x v="365"/>
    <s v="APPROVED"/>
    <s v="Cersai Charge Created - NON BT"/>
    <d v="2023-08-03T00:00:00"/>
    <n v="17.2"/>
    <s v="5"/>
    <n v="2000000"/>
    <s v="5-50"/>
    <s v="F_6099558"/>
    <n v="1413157.125"/>
    <s v="5L"/>
    <n v="757"/>
    <s v="MORTGAGE"/>
    <n v="17"/>
    <s v="INDIVIDUAL"/>
    <n v="17.149999999999999"/>
    <s v="9.25"/>
    <n v="16.75"/>
    <n v="121"/>
    <s v="181"/>
    <s v="ABDUL RAZAK"/>
    <s v="SELFEMPLOYED"/>
    <s v="Yes"/>
    <s v="PROFESSIONAL SERVICES"/>
    <s v="FLOATING"/>
    <s v="N"/>
    <n v="808513583"/>
    <s v="RAJASTHAN"/>
    <s v="TIER 1"/>
    <n v="108"/>
    <s v="13-175"/>
    <n v="125"/>
    <s v="INDIVIDUAL"/>
    <n v="2000000"/>
    <s v="Proxy-Fully Construc"/>
    <s v="RNP"/>
    <n v="31.3200787"/>
    <s v="65"/>
    <n v="0"/>
    <n v="25760"/>
    <d v="2023-08-04T00:00:00"/>
    <n v="120"/>
    <s v="2138_MICRO LAP_RAJ_JPR_TONK ROAD"/>
    <s v="Current"/>
    <n v="0"/>
    <n v="0"/>
    <n v="0"/>
    <n v="0"/>
    <n v="0"/>
    <n v="0"/>
    <n v="0"/>
    <n v="0"/>
    <n v="0"/>
    <s v="-"/>
    <s v="-"/>
    <n v="0"/>
    <n v="17"/>
    <s v="5"/>
    <d v="2023-07-24T00:00:00"/>
    <d v="2023-07-24T00:00:00"/>
    <n v="17.533333333333299"/>
    <s v="5"/>
    <d v="2033-12-04T00:00:00"/>
    <s v="RNP - RETAIL NORMAL PRODUCT"/>
    <n v="0"/>
    <n v="1"/>
    <d v="2023-06-13T00:00:00"/>
    <s v="PMC/Val/2023/June/FICCL/11"/>
    <s v="Pointmark Consultants"/>
    <s v="Plot No. 1-A, C.R.G Colony, Near Shikariyan Ki Mori, Outside Char Darwaja, Jaipur"/>
    <n v="735"/>
    <n v="3888"/>
    <n v="2940"/>
    <n v="1200"/>
    <n v="12"/>
    <n v="48"/>
    <n v="6385680"/>
    <n v="6385680"/>
    <n v="5747112"/>
    <n v="5108544"/>
    <s v="6120 Per Sq. M."/>
    <x v="0"/>
    <n v="0.31320078676037633"/>
    <x v="0"/>
    <s v="JAIPUR"/>
    <s v="RAJASTHAN"/>
    <n v="302002"/>
    <n v="0"/>
    <s v="BUSINESS USE"/>
    <s v="SELF-OCCUPIED RESIDENTIAL PROPERTY- WITHIN CITY LIMIT"/>
    <s v="SELF-OCCUPIED RESIDENTIAL PROPERTY- WITHIN CITY LIMIT"/>
    <s v="ACH HSBC"/>
    <s v="NACH"/>
    <s v="PSL"/>
    <s v="UDYAM-RJ-17-0269957"/>
    <s v="PSL : Micro Enterprises"/>
    <s v="20036216796293"/>
    <m/>
    <m/>
    <m/>
    <m/>
    <m/>
    <m/>
    <m/>
    <m/>
    <m/>
    <m/>
    <m/>
    <m/>
    <m/>
    <m/>
    <m/>
    <m/>
    <m/>
    <m/>
    <m/>
    <m/>
    <m/>
    <m/>
    <m/>
    <m/>
    <m/>
    <m/>
    <m/>
  </r>
  <r>
    <n v="393"/>
    <d v="2024-12-01T00:00:00"/>
    <x v="365"/>
    <x v="366"/>
    <s v="APPROVED"/>
    <s v="Cersai Charge Created - NON BT"/>
    <d v="2023-07-24T00:00:00"/>
    <n v="17.533333333333299"/>
    <s v="5"/>
    <n v="1056686"/>
    <s v="5-50"/>
    <s v="F_6082357"/>
    <n v="986217"/>
    <s v="5L"/>
    <n v="786"/>
    <s v="MORTGAGE"/>
    <n v="17"/>
    <s v="CORPORATE"/>
    <n v="13.9"/>
    <s v="9.25"/>
    <n v="13.5"/>
    <n v="121"/>
    <s v="181"/>
    <s v="SHREE SHYAM ENTERPRISES"/>
    <s v="SELFEMPLOYED"/>
    <s v="Yes"/>
    <s v="PHOTOGRAPHIC EQUIPMENT AND ALLIED PRODUCTS"/>
    <s v="FLOATING"/>
    <s v="N"/>
    <n v="808483846"/>
    <s v="RAJASTHAN"/>
    <s v="TIER 1"/>
    <n v="108"/>
    <s v="13-175"/>
    <n v="125"/>
    <s v="PROPRIETORSHIP"/>
    <n v="1056686"/>
    <s v="Proxy-Fully Construc"/>
    <s v="RNP"/>
    <n v="9.7346845999999996"/>
    <s v="65"/>
    <n v="0"/>
    <n v="16091"/>
    <d v="2023-08-04T00:00:00"/>
    <n v="120"/>
    <s v="2138_MICRO LAP_RAJ_JPR_TONK ROAD"/>
    <s v="Current"/>
    <n v="0"/>
    <n v="0"/>
    <n v="0"/>
    <n v="0"/>
    <n v="0"/>
    <n v="0"/>
    <n v="0"/>
    <n v="0"/>
    <n v="0"/>
    <s v="-"/>
    <s v="-"/>
    <n v="0"/>
    <n v="17"/>
    <s v="5"/>
    <d v="2023-07-15T00:00:00"/>
    <d v="2023-07-15T00:00:00"/>
    <n v="17.8333333333333"/>
    <s v="5"/>
    <d v="2033-12-04T00:00:00"/>
    <s v="RNP - RETAIL NORMAL PRODUCT"/>
    <n v="0"/>
    <n v="1"/>
    <d v="2023-07-07T00:00:00"/>
    <s v="VGAE/SMFGICCL/VAL/JULY/2023/02"/>
    <s v="V.G. Architects &amp; Engineers"/>
    <s v="House No. 3669, Dinanath Ji Ki Gali, Chowkri Purani Basti, Chandpole Bazar, Nahargarh Road, Jaipur"/>
    <n v="173.24"/>
    <n v="75000"/>
    <n v="1899"/>
    <n v="1100"/>
    <n v="19"/>
    <n v="41"/>
    <n v="15081900"/>
    <n v="15081600"/>
    <n v="13573710"/>
    <n v="12065520"/>
    <m/>
    <x v="138"/>
    <m/>
    <x v="0"/>
    <s v="JAIPUR"/>
    <s v="RAJASTHAN"/>
    <n v="302001"/>
    <n v="0"/>
    <s v="BUSINESS USE"/>
    <s v="MIXED USE- SELF OCCUPIED PROPERTY"/>
    <s v="MIXED USE- SELF OCCUPIED PROPERTY"/>
    <s v="ACH HSBC"/>
    <s v="NACH"/>
    <s v="PSL"/>
    <s v="UDYAM-RJ-17-0230459"/>
    <s v="PSL : Micro Enterprises"/>
    <s v="90036536006989"/>
    <m/>
    <m/>
    <m/>
    <m/>
    <m/>
    <m/>
    <m/>
    <m/>
    <m/>
    <m/>
    <m/>
    <m/>
    <m/>
    <m/>
    <m/>
    <m/>
    <m/>
    <m/>
    <m/>
    <m/>
    <m/>
    <m/>
    <m/>
    <m/>
    <m/>
    <m/>
    <m/>
  </r>
  <r>
    <n v="394"/>
    <d v="2024-12-01T00:00:00"/>
    <x v="366"/>
    <x v="367"/>
    <s v="APPROVED"/>
    <s v="Cersai Charge Created - BT"/>
    <d v="2023-07-24T00:00:00"/>
    <n v="17.533333333333299"/>
    <s v="5"/>
    <n v="2509900"/>
    <s v="5-50"/>
    <s v="F_6020303"/>
    <n v="2431899"/>
    <s v="5L"/>
    <n v="709"/>
    <s v="MORTGAGE"/>
    <n v="18"/>
    <s v="INDIVIDUAL"/>
    <n v="13.4"/>
    <s v="9.25"/>
    <n v="13"/>
    <n v="181"/>
    <s v="181"/>
    <s v="GANESH CHOUDHARY"/>
    <s v="SELFEMPLOYED"/>
    <s v="Yes"/>
    <s v="TEXTILES"/>
    <s v="FLOATING"/>
    <s v="N"/>
    <n v="808353947"/>
    <s v="RAJASTHAN"/>
    <s v="TIER 1"/>
    <n v="174"/>
    <s v="13-175"/>
    <n v="192"/>
    <s v="INDIVIDUAL"/>
    <n v="2509900"/>
    <s v="Proxy-Fully Construc"/>
    <s v="RNP"/>
    <n v="53.422018799999996"/>
    <s v="65"/>
    <n v="0"/>
    <n v="31757"/>
    <d v="2023-07-04T00:00:00"/>
    <n v="180"/>
    <s v="2138_MICRO LAP_RAJ_JPR_TONK ROAD"/>
    <s v="Current"/>
    <n v="0"/>
    <n v="0"/>
    <n v="0"/>
    <n v="0"/>
    <n v="0"/>
    <n v="0"/>
    <n v="0"/>
    <n v="0"/>
    <n v="0"/>
    <s v="-"/>
    <s v="-"/>
    <n v="0"/>
    <n v="18"/>
    <s v="5"/>
    <d v="2023-06-27T00:00:00"/>
    <d v="2023-06-27T00:00:00"/>
    <n v="18.433333333333302"/>
    <s v="5"/>
    <d v="2039-06-04T00:00:00"/>
    <s v="RNP - RETAIL NORMAL PRODUCT"/>
    <n v="1008000"/>
    <n v="1"/>
    <d v="2023-06-16T00:00:00"/>
    <s v="VGAE/FI/SMFG/VAL/JUNE/2023/9"/>
    <s v="V.G. Architects &amp; Engineers"/>
    <s v="Plot No. 65, Ganesh Vihar Colony, Mahapura, Tehsil Sanganer, Jaipur"/>
    <n v="244"/>
    <n v="8000"/>
    <n v="2197"/>
    <n v="1250"/>
    <n v="11"/>
    <n v="49"/>
    <n v="4698250"/>
    <n v="4698250"/>
    <n v="4228425"/>
    <n v="3758600"/>
    <s v="Sq Yard."/>
    <x v="139"/>
    <m/>
    <x v="0"/>
    <s v="JAIPUR"/>
    <s v="RAJASTHAN"/>
    <n v="302026"/>
    <n v="0"/>
    <s v="BUSINESS USE"/>
    <s v="SELF-OCCUPIED RESIDENTIAL PROPERTY- WITHIN CITY LIMIT"/>
    <s v="SELF-OCCUPIED RESIDENTIAL PROPERTY- WITHIN CITY LIMIT"/>
    <s v="ACH HSBC"/>
    <s v="NACH"/>
    <s v="PSL"/>
    <s v="UDYAM-rj-17-0078960"/>
    <s v="PSL : Micro Enterprises"/>
    <s v="10088415472922"/>
    <m/>
    <m/>
    <m/>
    <m/>
    <m/>
    <m/>
    <m/>
    <m/>
    <m/>
    <m/>
    <m/>
    <m/>
    <m/>
    <m/>
    <m/>
    <m/>
    <m/>
    <m/>
    <m/>
    <m/>
    <m/>
    <m/>
    <m/>
    <m/>
    <m/>
    <m/>
    <m/>
  </r>
  <r>
    <n v="395"/>
    <d v="2024-12-01T00:00:00"/>
    <x v="367"/>
    <x v="368"/>
    <s v="APPROVED"/>
    <s v="Cersai Charge Created - BT"/>
    <d v="2023-07-15T00:00:00"/>
    <n v="17.8333333333333"/>
    <s v="5"/>
    <n v="858934"/>
    <s v="5-50"/>
    <s v="F_5953624"/>
    <n v="834899"/>
    <s v="5L"/>
    <n v="756"/>
    <s v="MORTGAGE"/>
    <n v="19"/>
    <s v="INDIVIDUAL"/>
    <n v="15.15"/>
    <s v="9.25"/>
    <n v="14.75"/>
    <n v="181"/>
    <s v="181"/>
    <s v="SURESH PRATAP SINGH"/>
    <s v="SELFEMPLOYED"/>
    <s v="Yes"/>
    <s v="TEXTILES"/>
    <s v="FLOATING"/>
    <s v="N"/>
    <n v="808258861"/>
    <s v="RAJASTHAN"/>
    <s v="TIER 1"/>
    <n v="175"/>
    <s v="13-175"/>
    <n v="194"/>
    <s v="INDIVIDUAL"/>
    <n v="858934"/>
    <s v="Proxy-Fully Construc"/>
    <s v="SAM"/>
    <n v="62.3622516"/>
    <s v="65"/>
    <n v="0"/>
    <n v="11875"/>
    <d v="2023-06-04T00:00:00"/>
    <n v="180"/>
    <s v="2138_MICRO LAP_RAJ_JPR_TONK ROAD"/>
    <s v="Current"/>
    <n v="0"/>
    <n v="0"/>
    <n v="0"/>
    <n v="0"/>
    <n v="0"/>
    <n v="0"/>
    <n v="0"/>
    <n v="0"/>
    <n v="0"/>
    <s v="-"/>
    <s v="-"/>
    <n v="0"/>
    <n v="19"/>
    <s v="5"/>
    <d v="2023-05-30T00:00:00"/>
    <d v="2023-05-30T00:00:00"/>
    <n v="19.366666666666699"/>
    <s v="5"/>
    <d v="2039-07-04T00:00:00"/>
    <s v="SELF-ASSESSMENT METHOD"/>
    <n v="1008000"/>
    <n v="1"/>
    <d v="2023-05-25T00:00:00"/>
    <s v="VGAE/FICCL/VAL/MAY/2023/08"/>
    <s v="V.G. Architects &amp; Engineers"/>
    <s v="Plot No 30-B, Scheme-D-Narayana Vihar-1st, Village Jagannathpura, Tehsil Sanganer, Jaipur"/>
    <n v="64.66"/>
    <n v="10500"/>
    <n v="582"/>
    <n v="1200"/>
    <s v="8 or 10"/>
    <n v="55"/>
    <n v="1377330"/>
    <n v="1377330"/>
    <n v="1239597"/>
    <n v="1101864"/>
    <m/>
    <x v="138"/>
    <m/>
    <x v="0"/>
    <s v="JAIPUR"/>
    <s v="RAJASTHAN"/>
    <n v="302029"/>
    <n v="0"/>
    <s v="BUSINESS USE"/>
    <s v="SELF-OCCUPIED RESIDENTIAL PROPERTY- WITHIN CITY LIMIT"/>
    <s v="SELF-OCCUPIED RESIDENTIAL PROPERTY- WITHIN CITY LIMIT"/>
    <s v="HDFC ENACH"/>
    <s v="NACH"/>
    <s v="PSL"/>
    <s v="UDYAM-RJ-17-0242969"/>
    <s v="PSL : Micro Enterprises"/>
    <s v="10019946837644"/>
    <m/>
    <m/>
    <m/>
    <m/>
    <m/>
    <m/>
    <m/>
    <m/>
    <m/>
    <m/>
    <m/>
    <m/>
    <m/>
    <m/>
    <m/>
    <m/>
    <m/>
    <m/>
    <m/>
    <m/>
    <m/>
    <m/>
    <m/>
    <m/>
    <m/>
    <m/>
    <m/>
  </r>
  <r>
    <n v="396"/>
    <d v="2024-12-01T00:00:00"/>
    <x v="368"/>
    <x v="369"/>
    <s v="APPROVED"/>
    <s v="Cersai Charge created"/>
    <d v="2023-02-28T00:00:00"/>
    <n v="22.4"/>
    <s v="5"/>
    <n v="1004900"/>
    <s v="5-50"/>
    <s v="F_5820551"/>
    <n v="968361"/>
    <s v="5L"/>
    <n v="747"/>
    <s v="MORTGAGE"/>
    <n v="22"/>
    <s v="INDIVIDUAL"/>
    <n v="14.4"/>
    <s v="9.25"/>
    <n v="14"/>
    <n v="181"/>
    <s v="181"/>
    <s v="RATAN LAL KUMAWAT"/>
    <s v="SELFEMPLOYED"/>
    <s v="Yes"/>
    <s v="AUTOMOTIVE"/>
    <s v="FLOATING"/>
    <s v="N"/>
    <n v="807715345"/>
    <s v="RAJASTHAN"/>
    <s v="TIER 1"/>
    <n v="170"/>
    <s v="13-175"/>
    <n v="192"/>
    <s v="INDIVIDUAL"/>
    <n v="1004900"/>
    <s v="Proxy-Fully Construc"/>
    <s v="RNP"/>
    <n v="60.200147999999999"/>
    <s v="65"/>
    <n v="0"/>
    <n v="13383"/>
    <d v="2023-03-04T00:00:00"/>
    <n v="180"/>
    <s v="2138_MICRO LAP_RAJ_JPR_TONK ROAD"/>
    <s v="Current"/>
    <n v="0"/>
    <n v="0"/>
    <n v="0"/>
    <n v="0"/>
    <n v="0"/>
    <n v="0"/>
    <n v="0"/>
    <n v="0"/>
    <n v="0"/>
    <s v="-"/>
    <s v="-"/>
    <n v="0"/>
    <n v="22"/>
    <s v="5"/>
    <d v="2023-02-28T00:00:00"/>
    <d v="2023-02-28T00:00:00"/>
    <n v="22.4"/>
    <s v="5"/>
    <d v="2039-02-04T00:00:00"/>
    <s v="RNP - RETAIL NORMAL PRODUCT"/>
    <n v="1008000"/>
    <n v="1"/>
    <d v="2023-02-17T00:00:00"/>
    <s v="PMC/Val/2023/Feb/FICCL/15"/>
    <s v="Pointmark Consultants"/>
    <s v="Plot No 01, Shri Ridi Sidi Vistar, Ward No 4, Aasiwalo Ki Dhani, Chomu, Jahota Road, Jaipur"/>
    <n v="1323"/>
    <n v="555"/>
    <n v="850"/>
    <n v="1100"/>
    <n v="10"/>
    <n v="50"/>
    <n v="1669265"/>
    <n v="1669265"/>
    <n v="1502339"/>
    <n v="1335412"/>
    <n v="115.94"/>
    <x v="140"/>
    <m/>
    <x v="0"/>
    <s v="JAIPUR"/>
    <s v="RAJASTHAN"/>
    <n v="303802"/>
    <n v="0"/>
    <s v="BUSINESS USE"/>
    <s v="RENTED RESIDENTIAL PROPERTY- WITHIN CITY LIMIT"/>
    <s v="RENTED RESIDENTIAL PROPERTY- WITHIN CITY LIMIT"/>
    <s v="ACH HSBC"/>
    <s v="NACH"/>
    <s v="PSL"/>
    <s v="UDYAM-RJ-17-0234580"/>
    <s v="PSL : Micro Enterprises"/>
    <s v="30023744161080"/>
    <m/>
    <m/>
    <m/>
    <m/>
    <m/>
    <m/>
    <m/>
    <m/>
    <m/>
    <m/>
    <m/>
    <m/>
    <m/>
    <m/>
    <m/>
    <m/>
    <m/>
    <m/>
    <m/>
    <m/>
    <m/>
    <m/>
    <m/>
    <m/>
    <m/>
    <m/>
    <m/>
  </r>
  <r>
    <n v="397"/>
    <d v="2024-12-01T00:00:00"/>
    <x v="369"/>
    <x v="370"/>
    <s v="APPROVED"/>
    <s v="Cersai Charge created"/>
    <d v="2023-03-14T00:00:00"/>
    <n v="21.933333333333302"/>
    <s v="5"/>
    <n v="2009900"/>
    <s v="5-50"/>
    <s v="F_5840854"/>
    <n v="1929551"/>
    <s v="5L"/>
    <n v="752"/>
    <s v="MORTGAGE"/>
    <n v="22"/>
    <s v="INDIVIDUAL"/>
    <n v="13.4"/>
    <s v="9.25"/>
    <n v="13"/>
    <n v="181"/>
    <s v="181"/>
    <s v="ARUN KUMAR BHAGAT"/>
    <s v="SELFEMPLOYED"/>
    <s v="Yes"/>
    <s v="AUTOMOTIVE"/>
    <s v="FLOATING"/>
    <s v="N"/>
    <n v="3896382"/>
    <s v="RAJASTHAN"/>
    <s v="TIER 1"/>
    <n v="170"/>
    <s v="13-175"/>
    <n v="192"/>
    <s v="INDIVIDUAL"/>
    <n v="2009900"/>
    <s v="Proxy-Fully Construc"/>
    <s v="BKP"/>
    <n v="63.837355899999999"/>
    <s v="65"/>
    <n v="0"/>
    <n v="25430"/>
    <d v="2023-03-04T00:00:00"/>
    <n v="180"/>
    <s v="2138_MICRO LAP_RAJ_JPR_TONK ROAD"/>
    <s v="Current"/>
    <n v="0"/>
    <n v="0"/>
    <n v="0"/>
    <n v="0"/>
    <n v="0"/>
    <n v="0"/>
    <n v="0"/>
    <n v="0"/>
    <n v="0"/>
    <s v="-"/>
    <s v="-"/>
    <n v="0"/>
    <n v="22"/>
    <s v="5"/>
    <d v="2023-02-28T00:00:00"/>
    <d v="2023-02-28T00:00:00"/>
    <n v="22.4"/>
    <s v="5"/>
    <d v="2039-02-04T00:00:00"/>
    <s v="BKP - BANKING PRODUCT"/>
    <n v="1536000"/>
    <n v="1"/>
    <d v="2023-02-21T00:00:00"/>
    <s v="LA/FUERTON INDIA/2022-23/426"/>
    <s v="Er. Arvind Kumar Agarwal"/>
    <s v="Shop No. 25/S/28, Sector No. 2, Zone - 25, Mansarovar Scheme, Jaipur"/>
    <n v="96.88"/>
    <n v="26000"/>
    <n v="484.38"/>
    <n v="1300"/>
    <n v="8"/>
    <n v="42"/>
    <n v="3148574"/>
    <n v="3148470"/>
    <n v="2833717"/>
    <n v="2518859"/>
    <m/>
    <x v="141"/>
    <m/>
    <x v="0"/>
    <s v="JAIPUR"/>
    <s v="RAJASTHAN"/>
    <n v="302020"/>
    <n v="0"/>
    <s v="BUSINESS USE"/>
    <s v="COMMERCIAL SHOP"/>
    <s v="COMMERCIAL SHOP"/>
    <s v="HDFC ENACH"/>
    <s v="NACH"/>
    <s v="PSL"/>
    <s v="UDYAM-RJ-17-0223926"/>
    <s v="PSL : Micro Enterprises"/>
    <s v="40070257019426"/>
    <m/>
    <m/>
    <m/>
    <m/>
    <m/>
    <m/>
    <m/>
    <m/>
    <m/>
    <m/>
    <m/>
    <m/>
    <m/>
    <m/>
    <m/>
    <m/>
    <m/>
    <m/>
    <m/>
    <m/>
    <m/>
    <m/>
    <m/>
    <m/>
    <m/>
    <m/>
    <m/>
  </r>
  <r>
    <n v="398"/>
    <d v="2024-12-01T00:00:00"/>
    <x v="370"/>
    <x v="371"/>
    <s v="APPROVED"/>
    <s v="Cersai Charge created"/>
    <d v="2023-01-31T00:00:00"/>
    <n v="23.3333333333333"/>
    <s v="5"/>
    <n v="1338137"/>
    <s v="5-50"/>
    <s v="F_5741089"/>
    <n v="1286661"/>
    <s v="5L"/>
    <n v="748"/>
    <s v="MORTGAGE"/>
    <n v="23"/>
    <s v="INDIVIDUAL"/>
    <n v="14.4"/>
    <s v="9.25"/>
    <n v="14"/>
    <n v="181"/>
    <s v="181"/>
    <s v="RAJENDER KUMAR KUMAWAT"/>
    <s v="SELFEMPLOYED"/>
    <s v="Yes"/>
    <s v="CONSTRUCTION"/>
    <s v="FLOATING"/>
    <s v="N"/>
    <n v="807335861"/>
    <s v="RAJASTHAN"/>
    <s v="TIER 1"/>
    <n v="169"/>
    <s v="13-175"/>
    <n v="192"/>
    <s v="INDIVIDUAL"/>
    <n v="1338137"/>
    <s v="Proxy-Fully Construc"/>
    <s v="RNP"/>
    <n v="53.178754499999997"/>
    <s v="65"/>
    <n v="0"/>
    <n v="17821"/>
    <d v="2023-02-04T00:00:00"/>
    <n v="180"/>
    <s v="2138_MICRO LAP_RAJ_JPR_TONK ROAD"/>
    <s v="Current"/>
    <n v="0"/>
    <n v="0"/>
    <n v="0"/>
    <n v="0"/>
    <n v="0"/>
    <n v="0"/>
    <n v="0"/>
    <n v="0"/>
    <n v="0"/>
    <s v="-"/>
    <s v="-"/>
    <n v="0"/>
    <n v="23"/>
    <s v="5"/>
    <d v="2023-01-31T00:00:00"/>
    <d v="2023-01-31T00:00:00"/>
    <n v="23.3333333333333"/>
    <s v="5"/>
    <d v="2039-01-04T00:00:00"/>
    <s v="RNP - RETAIL NORMAL PRODUCT"/>
    <n v="1008000"/>
    <m/>
    <m/>
    <m/>
    <m/>
    <m/>
    <m/>
    <m/>
    <m/>
    <m/>
    <m/>
    <m/>
    <n v="0"/>
    <n v="2516300"/>
    <n v="0"/>
    <n v="0"/>
    <m/>
    <x v="142"/>
    <m/>
    <x v="1"/>
    <s v="CHOMU"/>
    <s v="RAJASTHAN"/>
    <n v="303702"/>
    <n v="0"/>
    <s v="BUSINESS USE"/>
    <s v="SELF-OCCUPIED RESIDENTIAL PROPERTY- WITHIN CITY LIMIT"/>
    <s v="SELF-OCCUPIED RESIDENTIAL PROPERTY- WITHIN CITY LIMIT"/>
    <s v="HDFC ENACH"/>
    <s v="NACH"/>
    <s v="PSL"/>
    <s v="UDYAM-RJ-17-0065882"/>
    <s v="PSL : Micro Enterprises"/>
    <s v="40064485855534"/>
    <m/>
    <m/>
    <m/>
    <m/>
    <m/>
    <m/>
    <m/>
    <m/>
    <m/>
    <m/>
    <m/>
    <m/>
    <m/>
    <m/>
    <m/>
    <m/>
    <m/>
    <m/>
    <m/>
    <m/>
    <m/>
    <m/>
    <m/>
    <m/>
    <m/>
    <m/>
    <m/>
  </r>
  <r>
    <n v="399"/>
    <d v="2024-12-01T00:00:00"/>
    <x v="371"/>
    <x v="372"/>
    <s v="APPROVED"/>
    <s v="Cersai Charge created"/>
    <d v="2022-05-29T00:00:00"/>
    <n v="31.566666666666698"/>
    <s v="5"/>
    <n v="1713059"/>
    <s v="5-50"/>
    <s v="F_4887838"/>
    <n v="1600969"/>
    <s v="5L"/>
    <n v="-1"/>
    <s v="MORTGAGE"/>
    <n v="31"/>
    <s v="INDIVIDUAL"/>
    <n v="14.8"/>
    <s v="9.25"/>
    <n v="13"/>
    <n v="145"/>
    <s v="181"/>
    <s v="INDRA RAMSWARUP"/>
    <s v="SELFEMPLOYED"/>
    <s v="Yes"/>
    <s v="TEXTILES"/>
    <s v="FLOATING"/>
    <s v="N"/>
    <n v="804582402"/>
    <s v="RAJASTHAN"/>
    <s v="TIER 1"/>
    <n v="149"/>
    <s v="13-175"/>
    <n v="180"/>
    <s v="INDIVIDUAL"/>
    <n v="1713059"/>
    <s v="Proxy-Fully Construc"/>
    <s v="BKP"/>
    <n v="41.573653"/>
    <s v="65"/>
    <n v="0"/>
    <n v="23549"/>
    <d v="2022-06-04T00:00:00"/>
    <n v="144"/>
    <s v="2138_MICRO LAP_RAJ_JPR_TONK ROAD"/>
    <s v="Current"/>
    <n v="0"/>
    <n v="0"/>
    <n v="0"/>
    <n v="0"/>
    <n v="0"/>
    <n v="0"/>
    <n v="0"/>
    <n v="0"/>
    <n v="0"/>
    <s v="-"/>
    <s v="-"/>
    <n v="0"/>
    <n v="31"/>
    <s v="5"/>
    <d v="2022-05-29T00:00:00"/>
    <d v="2022-05-29T00:00:00"/>
    <n v="31.566666666666698"/>
    <s v="5"/>
    <d v="2037-05-04T00:00:00"/>
    <s v="BKP - BANKING PRODUCT"/>
    <n v="1008000"/>
    <n v="1"/>
    <d v="2022-05-20T00:00:00"/>
    <s v="PMC/Val/2022/MAY/FICCL/10"/>
    <s v="Pointmark Consultants"/>
    <s v="Plot No. 05, Scheme No. 13 GA, Malpura Gate, Diggi, Road, Sanganer, Jaipur"/>
    <n v="122.22"/>
    <n v="27000"/>
    <n v="746"/>
    <n v="1100"/>
    <n v="32"/>
    <n v="28"/>
    <n v="4120540"/>
    <n v="4120540"/>
    <n v="3708486"/>
    <n v="3296432"/>
    <n v="17820"/>
    <x v="143"/>
    <m/>
    <x v="0"/>
    <s v="JAIPUR"/>
    <s v="RAJASTHAN"/>
    <n v="302029"/>
    <n v="0"/>
    <s v="BUSINESS USE"/>
    <s v="SELF-OCCUPIED RESIDENTIAL PROPERTY- WITHIN CITY LIMIT"/>
    <s v="SELF-OCCUPIED RESIDENTIAL PROPERTY- WITHIN CITY LIMIT"/>
    <s v="ACH HSBC"/>
    <s v="NACH"/>
    <s v="PSL"/>
    <s v="UDYAM-RJ-17-0160685"/>
    <s v="PSL : Micro Enterprises"/>
    <s v="10003927911990"/>
    <m/>
    <m/>
    <m/>
    <m/>
    <m/>
    <m/>
    <m/>
    <m/>
    <m/>
    <m/>
    <m/>
    <m/>
    <m/>
    <m/>
    <m/>
    <m/>
    <m/>
    <m/>
    <m/>
    <m/>
    <m/>
    <m/>
    <m/>
    <m/>
    <m/>
    <m/>
    <m/>
  </r>
  <r>
    <n v="400"/>
    <d v="2024-12-01T00:00:00"/>
    <x v="372"/>
    <x v="373"/>
    <s v="APPROVED"/>
    <s v="Cersai Charge created"/>
    <d v="2022-05-17T00:00:00"/>
    <n v="31.966666666666701"/>
    <s v="5"/>
    <n v="998191"/>
    <s v="5-50"/>
    <s v="F_4849677"/>
    <n v="641346"/>
    <s v="5L"/>
    <n v="-1"/>
    <s v="MORTGAGE"/>
    <n v="31"/>
    <s v="INDIVIDUAL"/>
    <n v="14.5"/>
    <s v="9.25"/>
    <n v="14.5"/>
    <n v="121"/>
    <s v="181"/>
    <s v="ANIL KUMAR LADHA"/>
    <s v="SELFEMPLOYED"/>
    <s v="Yes"/>
    <s v="FMCG"/>
    <s v="FLOATING"/>
    <s v="N"/>
    <n v="804507284"/>
    <s v="RAJASTHAN"/>
    <s v="TIER 1"/>
    <n v="57"/>
    <s v="13-175"/>
    <n v="88"/>
    <s v="INDIVIDUAL"/>
    <n v="998191"/>
    <s v="Proxy-Fully Construc"/>
    <s v="RNP"/>
    <n v="34.5693853"/>
    <s v="65"/>
    <n v="0"/>
    <n v="15801"/>
    <d v="2022-06-04T00:00:00"/>
    <n v="120"/>
    <s v="2138_MICRO LAP_RAJ_JPR_TONK ROAD"/>
    <s v="Current"/>
    <n v="0"/>
    <n v="0"/>
    <n v="0"/>
    <n v="0"/>
    <n v="0"/>
    <n v="0"/>
    <n v="0"/>
    <n v="0"/>
    <n v="0"/>
    <s v="-"/>
    <s v="-"/>
    <n v="0"/>
    <n v="31"/>
    <s v="5"/>
    <d v="2022-05-17T00:00:00"/>
    <d v="2022-05-17T00:00:00"/>
    <n v="31.966666666666701"/>
    <s v="5"/>
    <d v="2029-09-04T00:00:00"/>
    <s v="RNP - RETAIL NORMAL PRODUCT"/>
    <n v="1008000"/>
    <n v="1"/>
    <d v="2022-05-07T00:00:00"/>
    <s v="VGAE/FICCL/VAL/May/2022/1"/>
    <s v="V.G. Architects &amp; Engineers"/>
    <s v="Plot No. 41, Shri Om Vatika-I, Govindpura, Kalwar Road, Jaipur"/>
    <n v="125"/>
    <n v="15000"/>
    <n v="750"/>
    <n v="1350"/>
    <n v="4"/>
    <n v="56"/>
    <n v="2887500"/>
    <n v="2887500"/>
    <n v="2598750"/>
    <n v="2310000"/>
    <m/>
    <x v="144"/>
    <m/>
    <x v="0"/>
    <s v="JAIPUR"/>
    <s v="RAJASTHAN"/>
    <n v="302021"/>
    <n v="0"/>
    <s v="BUSINESS"/>
    <s v="RENTED RESIDENTIAL PROPERTY- WITHIN CITY LIMIT"/>
    <s v="COMMERCIAL"/>
    <s v="ACH HSBC"/>
    <s v="NACH"/>
    <s v="PSL"/>
    <s v="UDYAM-RJ-17-0156671"/>
    <s v="PSL : Micro Enterprises"/>
    <s v="40082026132272"/>
    <m/>
    <m/>
    <m/>
    <m/>
    <m/>
    <m/>
    <m/>
    <m/>
    <m/>
    <m/>
    <m/>
    <m/>
    <m/>
    <m/>
    <m/>
    <m/>
    <m/>
    <m/>
    <m/>
    <m/>
    <m/>
    <m/>
    <m/>
    <m/>
    <m/>
    <m/>
    <m/>
  </r>
  <r>
    <n v="401"/>
    <d v="2024-12-01T00:00:00"/>
    <x v="373"/>
    <x v="374"/>
    <s v="APPROVED"/>
    <s v="Cersai Charge created"/>
    <d v="2022-04-30T00:00:00"/>
    <n v="32.533333333333303"/>
    <s v="5"/>
    <n v="2497756"/>
    <s v="5-50"/>
    <s v="F_4779613"/>
    <n v="2213392"/>
    <s v="5L"/>
    <n v="742"/>
    <s v="MORTGAGE"/>
    <n v="32"/>
    <s v="CORPORATE"/>
    <n v="14.8"/>
    <s v="9.25"/>
    <n v="13"/>
    <n v="121"/>
    <s v="181"/>
    <s v="SAMAR GROUP OF INDUSTRIES"/>
    <s v="SELFEMPLOYED"/>
    <s v="Yes"/>
    <s v="FMCG"/>
    <s v="FLOATING"/>
    <s v="N"/>
    <n v="804323769"/>
    <s v="RAJASTHAN"/>
    <s v="TIER 1"/>
    <n v="108"/>
    <s v="13-175"/>
    <n v="140"/>
    <s v="PARTNERSHIP"/>
    <n v="2497756"/>
    <s v="Proxy-Fully Construc"/>
    <s v="BKP"/>
    <n v="55.184551599999999"/>
    <s v="65"/>
    <n v="0"/>
    <n v="37295"/>
    <d v="2022-05-04T00:00:00"/>
    <n v="120"/>
    <s v="2138_MICRO LAP_RAJ_JPR_TONK ROAD"/>
    <s v="Current"/>
    <n v="0"/>
    <n v="0"/>
    <n v="0"/>
    <n v="0"/>
    <n v="0"/>
    <n v="0"/>
    <n v="0"/>
    <n v="0"/>
    <n v="0"/>
    <s v="-"/>
    <s v="-"/>
    <n v="0"/>
    <n v="32"/>
    <s v="5"/>
    <d v="2022-04-30T00:00:00"/>
    <d v="2022-04-30T00:00:00"/>
    <n v="32.533333333333303"/>
    <s v="5"/>
    <d v="2033-12-04T00:00:00"/>
    <s v="BKP - BANKING PRODUCT"/>
    <n v="0"/>
    <n v="1"/>
    <d v="2022-04-11T00:00:00"/>
    <s v="BGA/FICCL/APRIL/2022/11"/>
    <s v="B. G. Associates"/>
    <s v="Flat No. 607, 6th Foor, Block No. 27, Grandeur Apartment, Eden Garden Group Housing Complex Sikar Road, Jaipur"/>
    <n v="0"/>
    <n v="0"/>
    <n v="923.75"/>
    <n v="2450"/>
    <n v="5"/>
    <n v="50"/>
    <n v="2263187.5"/>
    <n v="2263187"/>
    <n v="2036869"/>
    <n v="1810550"/>
    <m/>
    <x v="145"/>
    <m/>
    <x v="0"/>
    <s v="JAIPUR"/>
    <s v="RAJASTHAN"/>
    <n v="303704"/>
    <n v="0"/>
    <s v="BUSINESS USE"/>
    <s v="VACANT RESIDENTIAL- WITHIN CITY LIMIT"/>
    <s v="VACANT RESIDENTIAL- WITHIN CITY LIMIT"/>
    <s v="HDFC ENACH"/>
    <s v="NACH"/>
    <s v="PSL"/>
    <s v="UDYAM-RJ-17-0094943"/>
    <s v="PSL : Micro Enterprises"/>
    <s v="90083613383339"/>
    <m/>
    <m/>
    <m/>
    <m/>
    <m/>
    <m/>
    <m/>
    <m/>
    <m/>
    <m/>
    <m/>
    <m/>
    <m/>
    <m/>
    <m/>
    <m/>
    <m/>
    <m/>
    <m/>
    <m/>
    <m/>
    <m/>
    <m/>
    <m/>
    <m/>
    <m/>
    <m/>
  </r>
  <r>
    <n v="402"/>
    <d v="2024-12-01T00:00:00"/>
    <x v="373"/>
    <x v="374"/>
    <s v="APPROVED"/>
    <s v="Cersai Charge created"/>
    <d v="2022-04-30T00:00:00"/>
    <n v="32.533333333333303"/>
    <s v="5"/>
    <n v="2497756"/>
    <s v="5-50"/>
    <s v="F_4779613"/>
    <n v="2213392"/>
    <s v="5L"/>
    <n v="742"/>
    <s v="MORTGAGE"/>
    <n v="32"/>
    <s v="CORPORATE"/>
    <n v="14.8"/>
    <s v="9.25"/>
    <n v="13"/>
    <n v="121"/>
    <s v="181"/>
    <s v="SAMAR GROUP OF INDUSTRIES"/>
    <m/>
    <m/>
    <m/>
    <m/>
    <m/>
    <m/>
    <m/>
    <m/>
    <m/>
    <m/>
    <m/>
    <m/>
    <m/>
    <m/>
    <m/>
    <m/>
    <m/>
    <m/>
    <m/>
    <m/>
    <m/>
    <m/>
    <m/>
    <m/>
    <m/>
    <m/>
    <m/>
    <m/>
    <m/>
    <m/>
    <m/>
    <m/>
    <m/>
    <m/>
    <m/>
    <m/>
    <m/>
    <m/>
    <m/>
    <m/>
    <m/>
    <m/>
    <m/>
    <m/>
    <n v="1"/>
    <d v="2022-04-19T00:00:00"/>
    <s v="BGA/FICCL/APRIL/2022/19"/>
    <s v="B. G. Associates"/>
    <s v="Flat No. 608, 6th Foor, Block No. 27, Grandeur Apartment, Eden Garden Group Housing Complex Sikar Road, Jaipur"/>
    <n v="0"/>
    <n v="0"/>
    <n v="923.75"/>
    <n v="2450"/>
    <n v="5"/>
    <n v="50"/>
    <n v="2263187.5"/>
    <m/>
    <n v="2036869"/>
    <n v="1810550"/>
    <m/>
    <x v="0"/>
    <n v="1.1036451906879126"/>
    <x v="0"/>
    <m/>
    <m/>
    <m/>
    <m/>
    <m/>
    <m/>
    <m/>
    <m/>
    <m/>
    <m/>
    <m/>
    <m/>
    <m/>
    <m/>
    <m/>
    <m/>
    <m/>
    <m/>
    <m/>
    <m/>
    <m/>
    <m/>
    <m/>
    <m/>
    <m/>
    <m/>
    <m/>
    <m/>
    <m/>
    <m/>
    <m/>
    <m/>
    <m/>
    <m/>
    <m/>
    <m/>
    <m/>
    <m/>
    <m/>
    <m/>
  </r>
  <r>
    <n v="403"/>
    <d v="2024-12-01T00:00:00"/>
    <x v="374"/>
    <x v="375"/>
    <s v="APPROVED"/>
    <s v="Cersai Charge created"/>
    <d v="2022-02-22T00:00:00"/>
    <n v="34.766666666666701"/>
    <s v="5"/>
    <n v="1870477"/>
    <s v="5-50"/>
    <s v="F_4598660"/>
    <n v="1635270"/>
    <s v="5L"/>
    <n v="759"/>
    <s v="MORTGAGE"/>
    <n v="34"/>
    <s v="CORPORATE"/>
    <n v="14.8"/>
    <s v="9.25"/>
    <n v="13"/>
    <n v="121"/>
    <s v="181"/>
    <s v="RAJDEEP AND SONS"/>
    <s v="SELFEMPLOYED"/>
    <s v="Yes"/>
    <s v="IT HARDWARE"/>
    <s v="FLOATING"/>
    <s v="N"/>
    <n v="803800553"/>
    <s v="RAJASTHAN"/>
    <s v="TIER 1"/>
    <n v="105"/>
    <s v="13-175"/>
    <n v="139"/>
    <s v="PARTNERSHIP"/>
    <n v="1870477"/>
    <s v="Proxy-Fully Construc"/>
    <s v="BKP"/>
    <n v="59.378337199999997"/>
    <s v="65"/>
    <n v="0"/>
    <n v="27929"/>
    <d v="2022-03-04T00:00:00"/>
    <n v="120"/>
    <s v="2138_JAIPUR_MICRO LAP"/>
    <s v="Current"/>
    <n v="0"/>
    <n v="0"/>
    <n v="0"/>
    <n v="0"/>
    <n v="0"/>
    <n v="0"/>
    <n v="0"/>
    <n v="0"/>
    <n v="0"/>
    <s v="-"/>
    <s v="-"/>
    <n v="0"/>
    <n v="34"/>
    <s v="5"/>
    <d v="2022-02-22T00:00:00"/>
    <d v="2022-02-22T00:00:00"/>
    <n v="34.766666666666701"/>
    <s v="5"/>
    <d v="2033-09-04T00:00:00"/>
    <s v="BKP - BANKING PRODUCT"/>
    <n v="0"/>
    <n v="1"/>
    <s v="0/02/2022"/>
    <s v="BG/FICCL/VALUATION/FEB/2022/08"/>
    <s v="B. G. Associates"/>
    <s v="Plot No. B-42-G, Vidhan Sabha Nagar, Patrakar-Muhan Link Road, Dholai Sanganer, Jaipur"/>
    <n v="42.95"/>
    <n v="60000"/>
    <n v="521"/>
    <n v="1100"/>
    <n v="1"/>
    <n v="50"/>
    <n v="3150100"/>
    <n v="3150100"/>
    <n v="2835090"/>
    <n v="2520080"/>
    <s v="Sq. Yards"/>
    <x v="146"/>
    <m/>
    <x v="0"/>
    <s v="JAIPUR"/>
    <s v="RAJASTHAN"/>
    <n v="302019"/>
    <n v="0"/>
    <s v="BUSINESS USE"/>
    <s v="COMMERCIAL SHOP"/>
    <s v="COMMERCIAL SHOP"/>
    <s v="ACH HSBC"/>
    <s v="NACH"/>
    <s v="PSL"/>
    <s v="UDYAM-RJ-17-0064015"/>
    <s v="PSL : Micro Enterprises"/>
    <s v="70044678766008"/>
    <m/>
    <m/>
    <m/>
    <m/>
    <m/>
    <m/>
    <m/>
    <m/>
    <m/>
    <m/>
    <m/>
    <m/>
    <m/>
    <m/>
    <m/>
    <m/>
    <m/>
    <m/>
    <m/>
    <m/>
    <m/>
    <m/>
    <m/>
    <m/>
    <m/>
    <m/>
    <m/>
  </r>
  <r>
    <n v="404"/>
    <d v="2024-12-01T00:00:00"/>
    <x v="375"/>
    <x v="376"/>
    <s v="APPROVED"/>
    <s v="Cersai Charge Created - NON BT"/>
    <d v="2024-03-06T00:00:00"/>
    <n v="10"/>
    <s v="5"/>
    <n v="5085132"/>
    <s v="5-50"/>
    <s v="F_6928377"/>
    <n v="4989764"/>
    <s v="5L"/>
    <n v="720"/>
    <s v="MORTGAGE"/>
    <n v="10"/>
    <s v="INDIVIDUAL"/>
    <n v="12"/>
    <s v="9.25"/>
    <n v="12"/>
    <n v="181"/>
    <s v="181"/>
    <s v="BALRAM GURDEV CHAND"/>
    <s v="SELFEMPLOYED"/>
    <s v="Yes"/>
    <s v="MILK AND DAIRY PRODUCTS"/>
    <s v="FLOATING"/>
    <s v="N"/>
    <n v="854803643377"/>
    <s v="PUNJAB"/>
    <s v="TIER 3"/>
    <n v="171"/>
    <s v="13-175"/>
    <n v="181"/>
    <s v="INDIVIDUAL"/>
    <n v="5085132"/>
    <s v="Proxy-Fully Construc"/>
    <s v="BKP"/>
    <n v="59.794481599999997"/>
    <s v="65"/>
    <n v="0"/>
    <n v="61031"/>
    <d v="2024-03-04T00:00:00"/>
    <n v="180"/>
    <s v="2137_MICRO LAP_PUN_LDN_CHANDIGARHRD"/>
    <s v="Current"/>
    <n v="0"/>
    <n v="0"/>
    <n v="0"/>
    <n v="0"/>
    <n v="0"/>
    <n v="0"/>
    <n v="0"/>
    <n v="0"/>
    <n v="0"/>
    <s v="-"/>
    <s v="-"/>
    <n v="0"/>
    <n v="10"/>
    <s v="5"/>
    <d v="2024-02-29T00:00:00"/>
    <d v="2024-02-29T00:00:00"/>
    <n v="10.199999999999999"/>
    <s v="5"/>
    <d v="2039-03-04T00:00:00"/>
    <s v="BKP - BANKING PRODUCT"/>
    <n v="2454768"/>
    <n v="1"/>
    <d v="2024-02-22T00:00:00"/>
    <n v="6928377"/>
    <s v="Maas Architects"/>
    <s v="Plot No. 40, Khasra No. 583/1, Khewat No. 1790/1780, Khatoni No. 2180, Jamabandi, Year 2016-2017, Vakiya Village Barewa Awana Hadbast No. 15 Abadi Dairy Complex, Part-B Tehsil and District Ludhiana "/>
    <n v="500"/>
    <n v="14100"/>
    <n v="1711"/>
    <n v="850"/>
    <n v="28"/>
    <n v="22"/>
    <n v="8504350"/>
    <n v="8504351"/>
    <n v="7653915"/>
    <n v="6803480"/>
    <s v="Sq. Yards"/>
    <x v="0"/>
    <n v="0.59794481647627395"/>
    <x v="0"/>
    <s v="LUDHIANA"/>
    <s v="PUNJAB"/>
    <n v="141001"/>
    <n v="0"/>
    <s v="PURCHASE OF PROPERTY"/>
    <s v="COMMERCIAL SHOP"/>
    <s v="COMMERCIAL SHOP"/>
    <s v="HDFC ENACH"/>
    <s v="NACH"/>
    <s v="PSL"/>
    <s v="UDYAM-pb-12-0134129"/>
    <s v="PSL : Micro Enterprise"/>
    <s v="20073343209897"/>
    <m/>
    <m/>
    <m/>
    <m/>
    <m/>
    <m/>
    <m/>
    <m/>
    <m/>
    <m/>
    <m/>
    <m/>
    <m/>
    <m/>
    <m/>
    <m/>
    <m/>
    <m/>
    <m/>
    <m/>
    <m/>
    <m/>
    <m/>
    <m/>
    <m/>
    <m/>
    <m/>
  </r>
  <r>
    <n v="405"/>
    <d v="2024-12-01T00:00:00"/>
    <x v="376"/>
    <x v="377"/>
    <s v="APPROVED"/>
    <s v="Cersai Charge Created - NON BT"/>
    <d v="2023-08-03T00:00:00"/>
    <n v="17.2"/>
    <s v="5"/>
    <n v="2087485"/>
    <s v="5-50"/>
    <s v="F_6109833"/>
    <n v="2025628"/>
    <s v="5L"/>
    <n v="741"/>
    <s v="MORTGAGE"/>
    <n v="17"/>
    <s v="INDIVIDUAL"/>
    <n v="13.15"/>
    <s v="9.25"/>
    <n v="12.75"/>
    <n v="181"/>
    <s v="181"/>
    <s v="NABI HASAN"/>
    <s v="SELFEMPLOYED"/>
    <s v="Yes"/>
    <s v="TEXTILES"/>
    <s v="FLOATING"/>
    <s v="N"/>
    <n v="808533289"/>
    <s v="PUNJAB"/>
    <s v="TIER 3"/>
    <n v="175"/>
    <s v="13-175"/>
    <n v="192"/>
    <s v="INDIVIDUAL"/>
    <n v="2087485"/>
    <s v="Proxy-Fully Construc"/>
    <s v="RNP"/>
    <n v="44.596756999999997"/>
    <s v="65"/>
    <n v="0"/>
    <n v="26070"/>
    <d v="2023-08-04T00:00:00"/>
    <n v="180"/>
    <s v="2137_MICRO LAP_PUN_LDN_CHANDIGARHRD"/>
    <s v="Current"/>
    <n v="0"/>
    <n v="0"/>
    <n v="0"/>
    <n v="0"/>
    <n v="0"/>
    <n v="0"/>
    <n v="0"/>
    <n v="0"/>
    <n v="0"/>
    <s v="-"/>
    <s v="-"/>
    <n v="0"/>
    <n v="17"/>
    <s v="5"/>
    <d v="2023-07-26T00:00:00"/>
    <d v="2023-07-26T00:00:00"/>
    <n v="17.466666666666701"/>
    <s v="5"/>
    <d v="2039-07-04T00:00:00"/>
    <s v="RNP 44 AD"/>
    <n v="499980"/>
    <n v="1"/>
    <d v="2023-06-06T00:00:00"/>
    <n v="59"/>
    <s v="ER A.S. CHAWLA &amp; ASSOCIATES"/>
    <s v="Khasra No. 22/19/3-19/4-19/7-19/8-19/9-19/10 Khata No 199/204 Jamabandi Year 2023-04 Wakiya Sherpur Kalan Hadbast No 176 Ludhiana"/>
    <n v="128"/>
    <n v="22000"/>
    <n v="2072"/>
    <n v="900"/>
    <n v="15"/>
    <n v="35"/>
    <n v="4680800"/>
    <n v="4680800"/>
    <n v="4212720"/>
    <n v="3744640"/>
    <s v="Sq. Yards"/>
    <x v="0"/>
    <n v="0.44596756964621431"/>
    <x v="0"/>
    <s v="LUDHIANA"/>
    <s v="PUNJAB"/>
    <n v="141007"/>
    <n v="0"/>
    <s v="PURCHASE OF PROPERTY"/>
    <s v="COMMERCIAL SHOP"/>
    <s v="COMMERCIAL SHOP"/>
    <s v="HDFC ENACH"/>
    <s v="NACH"/>
    <s v="PSL"/>
    <s v="UDYAM-PB-12-0120502"/>
    <s v="PSL : Micro Enterprises"/>
    <s v="10015146354238"/>
    <m/>
    <m/>
    <m/>
    <m/>
    <m/>
    <m/>
    <m/>
    <m/>
    <m/>
    <m/>
    <m/>
    <m/>
    <m/>
    <m/>
    <m/>
    <m/>
    <m/>
    <m/>
    <m/>
    <m/>
    <m/>
    <m/>
    <m/>
    <m/>
    <m/>
    <m/>
    <m/>
  </r>
  <r>
    <n v="406"/>
    <d v="2024-12-01T00:00:00"/>
    <x v="377"/>
    <x v="378"/>
    <s v="APPROVED"/>
    <s v="Cersai Charge Created - NON BT"/>
    <d v="2023-06-16T00:00:00"/>
    <n v="18.8"/>
    <s v="5"/>
    <n v="2410480"/>
    <s v="5-50"/>
    <s v="F_5896016"/>
    <n v="2330287"/>
    <s v="5L"/>
    <n v="789"/>
    <s v="MORTGAGE"/>
    <n v="19"/>
    <s v="INDIVIDUAL"/>
    <n v="13.4"/>
    <s v="9.25"/>
    <n v="13"/>
    <n v="181"/>
    <s v="181"/>
    <s v="GURPIYAR SINGH"/>
    <s v="SELFEMPLOYED"/>
    <s v="Yes"/>
    <s v="TEXTILE WEAVING KNITTING AND PROCESSING"/>
    <s v="FLOATING"/>
    <s v="N"/>
    <n v="808054948"/>
    <s v="PUNJAB"/>
    <s v="TIER 3"/>
    <n v="173"/>
    <s v="13-175"/>
    <n v="192"/>
    <s v="INDIVIDUAL"/>
    <n v="2410480"/>
    <s v="Proxy-Fully Construc"/>
    <s v="SAM"/>
    <n v="58.506796100000003"/>
    <s v="65"/>
    <n v="0"/>
    <n v="30499"/>
    <d v="2023-06-04T00:00:00"/>
    <n v="180"/>
    <s v="2137_MICRO LAP_PUN_LDN_CHANDIGARHRD"/>
    <s v="Current"/>
    <n v="0"/>
    <n v="0"/>
    <n v="0"/>
    <n v="0"/>
    <n v="0"/>
    <n v="0"/>
    <n v="0"/>
    <n v="0"/>
    <n v="0"/>
    <s v="-"/>
    <s v="-"/>
    <n v="0"/>
    <n v="19"/>
    <s v="5"/>
    <d v="2023-05-27T00:00:00"/>
    <d v="2023-05-27T00:00:00"/>
    <n v="19.466666666666701"/>
    <s v="5"/>
    <d v="2039-05-04T00:00:00"/>
    <s v="SELF-ASSESSMENT METHOD"/>
    <n v="0"/>
    <n v="1"/>
    <d v="2023-05-16T00:00:00"/>
    <s v="REV/Fullerton India-May-23-03"/>
    <s v="Rai Engineers And Valuers"/>
    <s v="Wakia Village Kakowal, Hadbast No. 80, Abadi Vishal Nagar, Tehsil &amp;  District Ludhiana, Khasra No. 15/6-7-28-16/10/1-1/2/1-9/1-2/2-1/1-10/2, Khata No. 53/53-425/443, for Jamabandi Year 2005-2006"/>
    <n v="148"/>
    <n v="16500"/>
    <n v="1459"/>
    <n v="1150"/>
    <n v="8"/>
    <n v="42"/>
    <n v="4119850"/>
    <n v="4120000"/>
    <n v="3707865"/>
    <n v="3295880"/>
    <s v="Sq. Yards"/>
    <x v="147"/>
    <m/>
    <x v="0"/>
    <s v="LUDHIANA"/>
    <s v="PUNJAB"/>
    <n v="140801"/>
    <n v="0"/>
    <s v="PURCHASE OF PROPERTY"/>
    <s v="COMMERCIAL SHOP"/>
    <s v="COMMERCIAL SHOP"/>
    <s v="HDFC ENACH"/>
    <s v="NACH"/>
    <s v="PSL"/>
    <s v="UDYAM-pb-12-0100244"/>
    <s v="PSL : Micro Enterprises"/>
    <s v="50060560750329"/>
    <m/>
    <m/>
    <m/>
    <m/>
    <m/>
    <m/>
    <m/>
    <m/>
    <m/>
    <m/>
    <m/>
    <m/>
    <m/>
    <m/>
    <m/>
    <m/>
    <m/>
    <m/>
    <m/>
    <m/>
    <m/>
    <m/>
    <m/>
    <m/>
    <m/>
    <m/>
    <m/>
  </r>
  <r>
    <n v="407"/>
    <d v="2024-12-01T00:00:00"/>
    <x v="378"/>
    <x v="379"/>
    <s v="APPROVED"/>
    <s v="Cersai Charge created"/>
    <d v="2022-12-29T00:00:00"/>
    <n v="24.433333333333302"/>
    <s v="5"/>
    <n v="1494978"/>
    <s v="5-50"/>
    <s v="F_5602751"/>
    <n v="1429854"/>
    <s v="5L"/>
    <n v="777"/>
    <s v="MORTGAGE"/>
    <n v="24"/>
    <s v="INDIVIDUAL"/>
    <n v="13.65"/>
    <s v="9.25"/>
    <n v="13.25"/>
    <n v="181"/>
    <s v="181"/>
    <s v="GOVINDER SINGH"/>
    <s v="SELFEMPLOYED"/>
    <s v="Yes"/>
    <s v="INDUSTRIAL EQUIPMENT"/>
    <s v="FLOATING"/>
    <s v="N"/>
    <n v="806754211"/>
    <s v="PUNJAB"/>
    <s v="TIER 3"/>
    <n v="168"/>
    <s v="13-175"/>
    <n v="192"/>
    <s v="INDIVIDUAL"/>
    <n v="1494978"/>
    <s v="Proxy-Fully Construc"/>
    <s v="BKP"/>
    <n v="56.096735500000001"/>
    <s v="65"/>
    <n v="0"/>
    <n v="19162"/>
    <d v="2023-01-04T00:00:00"/>
    <n v="180"/>
    <s v="2137_MICRO LAP_PUN_LDN_CHANDIGARHRD"/>
    <s v="Current"/>
    <n v="0"/>
    <n v="0"/>
    <n v="0"/>
    <n v="0"/>
    <n v="0"/>
    <n v="0"/>
    <n v="0"/>
    <n v="0"/>
    <n v="0"/>
    <s v="-"/>
    <s v="-"/>
    <n v="0"/>
    <n v="24"/>
    <s v="5"/>
    <d v="2022-12-29T00:00:00"/>
    <d v="2022-12-29T00:00:00"/>
    <n v="24.433333333333302"/>
    <s v="5"/>
    <d v="2038-12-04T00:00:00"/>
    <s v="BKP - BANKING PRODUCT"/>
    <n v="725400"/>
    <n v="1"/>
    <d v="2022-12-19T00:00:00"/>
    <s v="REV/Fullerton India-Dec-22-08"/>
    <s v="Rai Engineers And Valuers"/>
    <s v="Wakia Village Giaspura, Hadbast No. 261, Abadi Guru Amardass Colony, Tehsil &amp; District Ludhiana, Khasra No. 21//3-4, Khata No. 487/496-488/497, Jamabandi Year  2008-2009"/>
    <n v="100"/>
    <n v="23000"/>
    <n v="810"/>
    <n v="450"/>
    <n v="10"/>
    <n v="40"/>
    <n v="2664500"/>
    <n v="2665000"/>
    <n v="2398050"/>
    <n v="2131600"/>
    <s v="2900/- per Sq. Yards"/>
    <x v="0"/>
    <n v="0.56107262150497283"/>
    <x v="0"/>
    <s v="LUDHIANA"/>
    <s v="PUNJAB"/>
    <n v="141010"/>
    <n v="0"/>
    <s v="PURCHASE OF PROPERTY"/>
    <s v="COMMERCIAL SHOP"/>
    <s v="COMMERCIAL SHOP"/>
    <s v="HDFC ENACH"/>
    <s v="NACH"/>
    <s v="PSL"/>
    <s v="UDYAM-PB-12-0075388"/>
    <s v="PSL : Micro Enterprises"/>
    <s v="10094249288627"/>
    <m/>
    <m/>
    <m/>
    <m/>
    <m/>
    <m/>
    <m/>
    <m/>
    <m/>
    <m/>
    <m/>
    <m/>
    <m/>
    <m/>
    <m/>
    <m/>
    <m/>
    <m/>
    <m/>
    <m/>
    <m/>
    <m/>
    <m/>
    <m/>
    <m/>
    <m/>
    <m/>
  </r>
  <r>
    <n v="408"/>
    <d v="2024-12-01T00:00:00"/>
    <x v="379"/>
    <x v="380"/>
    <s v="APPROVED"/>
    <s v="Cersai Charge Created - NON BT"/>
    <d v="2024-08-01T00:00:00"/>
    <n v="5.06666666666667"/>
    <s v="5"/>
    <n v="1061620"/>
    <s v="5-50"/>
    <s v="F_7518039"/>
    <n v="1051341"/>
    <s v="5L"/>
    <n v="721"/>
    <s v="MORTGAGE"/>
    <n v="5"/>
    <s v="INDIVIDUAL"/>
    <n v="13.5"/>
    <s v="9.25"/>
    <n v="13.5"/>
    <n v="157"/>
    <s v="181"/>
    <s v="BALJIT MALRA"/>
    <s v="SELFEMPLOYED"/>
    <s v="Yes"/>
    <s v="FMCG"/>
    <s v="FLOATING"/>
    <s v="N"/>
    <n v="863805626829"/>
    <s v="PUNJAB"/>
    <s v="TIER 3"/>
    <n v="152"/>
    <s v="13-175"/>
    <n v="157"/>
    <s v="INDIVIDUAL"/>
    <n v="1061620"/>
    <s v="Proxy-Fully Construc"/>
    <s v="SAM"/>
    <n v="31.3300871"/>
    <s v="65"/>
    <n v="0"/>
    <n v="14470"/>
    <d v="2024-08-04T00:00:00"/>
    <n v="156"/>
    <s v="2137_MICRO LAP_PUN_LDN_CHANDIGARHRD"/>
    <s v="Current"/>
    <n v="0"/>
    <n v="0"/>
    <n v="0"/>
    <n v="0"/>
    <n v="0"/>
    <n v="0"/>
    <n v="0"/>
    <n v="0"/>
    <n v="0"/>
    <s v="-"/>
    <s v="-"/>
    <n v="0"/>
    <n v="5"/>
    <s v="5"/>
    <d v="2024-07-28T00:00:00"/>
    <d v="2024-07-28T00:00:00"/>
    <n v="5.2"/>
    <s v="5"/>
    <d v="2037-08-04T00:00:00"/>
    <s v="SELF-ASSESSMENT METHOD"/>
    <n v="810000"/>
    <n v="1"/>
    <d v="2024-02-07T00:00:00"/>
    <n v="7021589"/>
    <s v="Formulaic Engineers PVt. Ltd."/>
    <s v="Khata No. 556/567, Khata No. 32//21/2, 33//24/2, 25/2, 34//4, 5, 6, 7, 13/1, 14/1, 15/1, 35//1, 2/1, 9/2/3, 10, 11/1 12/1/1, Haadbast No. 261, Wakia Giaspura, Abadi Near Gagan Coony, Tehsil and District - Ludhiana"/>
    <n v="900"/>
    <n v="1465"/>
    <n v="1800"/>
    <n v="1150"/>
    <n v="20"/>
    <n v="40"/>
    <n v="3388500"/>
    <n v="3388500"/>
    <n v="3049650"/>
    <n v="2710800"/>
    <s v="Rate on Sq. Ft."/>
    <x v="148"/>
    <m/>
    <x v="0"/>
    <s v="LUDHIANA"/>
    <s v="PUNJAB"/>
    <n v="141016"/>
    <n v="0"/>
    <s v="ULAP - GENERAL BUSINESS PURPOSE"/>
    <s v="MIXED USE- SELF OCCUPIED PROPERTY"/>
    <s v="MIXED USE- SELF OCCUPIED PROPERTY"/>
    <s v="HDFC ENACH"/>
    <s v="NACH"/>
    <s v="PSL"/>
    <s v="UDYAM-pb-12-0139756"/>
    <s v="PSL : Micro Enterprises"/>
    <s v="40086451616335"/>
    <m/>
    <m/>
    <m/>
    <m/>
    <m/>
    <m/>
    <m/>
    <m/>
    <m/>
    <m/>
    <m/>
    <m/>
    <m/>
    <m/>
    <m/>
    <m/>
    <m/>
    <m/>
    <m/>
    <m/>
    <m/>
    <m/>
    <m/>
    <m/>
    <m/>
    <m/>
    <m/>
  </r>
  <r>
    <n v="409"/>
    <d v="2024-12-01T00:00:00"/>
    <x v="380"/>
    <x v="381"/>
    <s v="APPROVED"/>
    <s v="Cersai Charge Created - NON BT"/>
    <d v="2024-08-01T00:00:00"/>
    <n v="5.06666666666667"/>
    <s v="5"/>
    <n v="1095570"/>
    <s v="5-50"/>
    <s v="F_7510835"/>
    <n v="1000692"/>
    <s v="5L"/>
    <n v="759"/>
    <s v="MORTGAGE"/>
    <n v="5"/>
    <s v="INDIVIDUAL"/>
    <n v="13.5"/>
    <s v="9.25"/>
    <n v="13.5"/>
    <n v="181"/>
    <s v="181"/>
    <s v="SUNIL KUMAR GHAI"/>
    <s v="SELFEMPLOYED"/>
    <s v="Yes"/>
    <s v="TEXTILES"/>
    <s v="FLOATING"/>
    <s v="N"/>
    <n v="3038223"/>
    <s v="PUNJAB"/>
    <s v="TIER 3"/>
    <n v="141"/>
    <s v="13-175"/>
    <n v="146"/>
    <s v="INDIVIDUAL"/>
    <n v="1095570"/>
    <s v="Proxy-Fully Construc"/>
    <s v="SAM"/>
    <n v="19.9648292"/>
    <s v="65"/>
    <n v="0"/>
    <n v="14224"/>
    <d v="2024-08-04T00:00:00"/>
    <n v="180"/>
    <s v="2137_MICRO LAP_PUN_LDN_CHANDIGARHRD"/>
    <s v="Current"/>
    <n v="0"/>
    <n v="0"/>
    <n v="0"/>
    <n v="0"/>
    <n v="0"/>
    <n v="0"/>
    <n v="0"/>
    <n v="0"/>
    <n v="0"/>
    <s v="-"/>
    <s v="-"/>
    <n v="0"/>
    <n v="5"/>
    <s v="5"/>
    <d v="2024-07-26T00:00:00"/>
    <d v="2024-07-26T00:00:00"/>
    <n v="5.2666666666666702"/>
    <s v="5"/>
    <d v="2036-09-04T00:00:00"/>
    <s v="SELF-ASSESSMENT METHOD"/>
    <n v="772500"/>
    <n v="1"/>
    <d v="2024-07-10T00:00:00"/>
    <n v="7449152"/>
    <s v="Formulaic Engineers PVt. Ltd."/>
    <s v="Prop. Corporation No. B-XXXIV-6627/5-C, Khasra No. 46//14, Khewat No. 490, 494, Khatoni No 504, Hadbast No. 101, Jamabandi Year 2007-2008, Waka Village  Jassain, Abadi Tarsem Colony, Tehsil &amp; Dist. - Ludhiana"/>
    <n v="1350"/>
    <n v="1350"/>
    <n v="1852"/>
    <n v="1250"/>
    <n v="15"/>
    <n v="45"/>
    <n v="4137500"/>
    <n v="5487500"/>
    <n v="3723750"/>
    <n v="3310000"/>
    <s v="Rate on Sq. Ft."/>
    <x v="149"/>
    <m/>
    <x v="0"/>
    <s v="LUDHIANA"/>
    <s v="PUNJAB"/>
    <n v="141001"/>
    <n v="0"/>
    <s v="ULAP - GENERAL BUSINESS PURPOSE"/>
    <s v="RESIDENTIAL row HOUSE"/>
    <s v="RESIDENTIAL ROW HOUSE"/>
    <s v="HDFC ENACH"/>
    <s v="NACH"/>
    <s v="PSL"/>
    <s v="UDYAM-pb-12-0185011"/>
    <s v="PSL : Micro Enterprises"/>
    <s v="10065646155086"/>
    <m/>
    <m/>
    <m/>
    <m/>
    <m/>
    <m/>
    <m/>
    <m/>
    <m/>
    <m/>
    <m/>
    <m/>
    <m/>
    <m/>
    <m/>
    <m/>
    <m/>
    <m/>
    <m/>
    <m/>
    <m/>
    <m/>
    <m/>
    <m/>
    <m/>
    <m/>
    <m/>
  </r>
  <r>
    <n v="410"/>
    <d v="2024-12-01T00:00:00"/>
    <x v="381"/>
    <x v="382"/>
    <s v="APPROVED"/>
    <s v="Original and MOD not received - BT"/>
    <d v="1899-12-30T00:00:00"/>
    <n v="1521.9"/>
    <s v="5"/>
    <n v="1844188"/>
    <s v="5-50"/>
    <s v="F_7403724"/>
    <n v="1817709"/>
    <s v="5L"/>
    <n v="758"/>
    <s v="MORTGAGE"/>
    <n v="6"/>
    <s v="INDIVIDUAL"/>
    <n v="13.5"/>
    <s v="9.25"/>
    <n v="13.5"/>
    <n v="145"/>
    <s v="181"/>
    <s v="UVAIS KHAN"/>
    <s v="SELFEMPLOYED"/>
    <s v="Yes"/>
    <s v="TEXTILES"/>
    <s v="FLOATING"/>
    <s v="N"/>
    <n v="854804567898"/>
    <s v="PUNJAB"/>
    <s v="TIER 3"/>
    <n v="139"/>
    <s v="13-175"/>
    <n v="145"/>
    <s v="INDIVIDUAL"/>
    <n v="1844188"/>
    <s v="Proxy-Fully Construc"/>
    <s v="SAM"/>
    <n v="54.534507900000001"/>
    <s v="65"/>
    <n v="0"/>
    <n v="25925"/>
    <d v="2024-07-04T00:00:00"/>
    <n v="144"/>
    <s v="2137_MICRO LAP_PUN_LDN_CHANDIGARHRD"/>
    <s v="Current"/>
    <n v="0"/>
    <n v="0"/>
    <n v="0"/>
    <n v="0"/>
    <n v="0"/>
    <n v="0"/>
    <n v="0"/>
    <n v="0"/>
    <n v="0"/>
    <s v="-"/>
    <s v="-"/>
    <n v="0"/>
    <n v="6"/>
    <s v="5"/>
    <d v="2024-06-30T00:00:00"/>
    <d v="2024-06-30T00:00:00"/>
    <n v="6.1333333333333302"/>
    <s v="5"/>
    <d v="2036-07-04T00:00:00"/>
    <s v="SELF-ASSESSMENT METHOD"/>
    <n v="1203996"/>
    <n v="1"/>
    <d v="2024-06-24T00:00:00"/>
    <s v="HE-LDH-2024-June-04"/>
    <s v="Homeland Engineers"/>
    <s v="Situated at Prop No. B-35-540/3-a, UID No. B035-06633, Wakya Sunet, Abadi Andrun Lal Lakir, Tehsil &amp; Dist. Ludhiana"/>
    <n v="69"/>
    <n v="32000"/>
    <n v="1118"/>
    <n v="1050"/>
    <n v="2"/>
    <n v="58"/>
    <n v="3381900"/>
    <n v="3381690"/>
    <n v="3043710"/>
    <n v="2705520"/>
    <s v="Rate on Sq. Yards"/>
    <x v="0"/>
    <n v="0.54531121558887019"/>
    <x v="0"/>
    <s v="LUDHIANA"/>
    <s v="PUNJAB"/>
    <n v="141012"/>
    <n v="0"/>
    <s v="ULAP - DEBT CONSOLIDATION FOR BUSINESS PURPOSE"/>
    <s v="RESIDENTIAL row HOUSE"/>
    <s v="RESIDENTIAL ROW HOUSE"/>
    <s v="ACH HSBC"/>
    <s v="NACH"/>
    <s v="PSL"/>
    <s v="UDYAM-pb-12-0079486"/>
    <s v="PSL : Micro Enterprises"/>
    <s v="60029559487721"/>
    <m/>
    <m/>
    <m/>
    <m/>
    <m/>
    <m/>
    <m/>
    <m/>
    <m/>
    <m/>
    <m/>
    <m/>
    <m/>
    <m/>
    <m/>
    <m/>
    <m/>
    <m/>
    <m/>
    <m/>
    <m/>
    <m/>
    <m/>
    <m/>
    <m/>
    <m/>
    <m/>
  </r>
  <r>
    <n v="411"/>
    <d v="2024-12-01T00:00:00"/>
    <x v="382"/>
    <x v="383"/>
    <s v="APPROVED"/>
    <s v="Cersai Charge Created - NON BT"/>
    <d v="2024-07-07T00:00:00"/>
    <n v="5.9"/>
    <s v="5"/>
    <n v="2042670"/>
    <s v="5-50"/>
    <s v="F_7379927"/>
    <n v="2024562"/>
    <s v="5L"/>
    <n v="-1"/>
    <s v="MORTGAGE"/>
    <n v="6"/>
    <s v="INDIVIDUAL"/>
    <n v="13.5"/>
    <s v="9.25"/>
    <n v="13.5"/>
    <n v="181"/>
    <s v="181"/>
    <s v="HARDEEP SINGH"/>
    <s v="SELFEMPLOYED"/>
    <s v="Yes"/>
    <s v="WOOD AND WOOD PRODUCTS"/>
    <s v="FLOATING"/>
    <s v="N"/>
    <n v="854804520243"/>
    <s v="PUNJAB"/>
    <s v="TIER 3"/>
    <n v="175"/>
    <s v="13-175"/>
    <n v="181"/>
    <s v="INDIVIDUAL"/>
    <n v="2042670"/>
    <s v="Proxy-Fully Construc"/>
    <s v="SAM"/>
    <n v="33.040081499999999"/>
    <s v="65"/>
    <n v="0"/>
    <n v="26521"/>
    <d v="2024-07-04T00:00:00"/>
    <n v="180"/>
    <s v="2137_MICRO LAP_PUN_LDN_CHANDIGARHRD"/>
    <s v="Current"/>
    <n v="0"/>
    <n v="0"/>
    <n v="0"/>
    <n v="0"/>
    <n v="0"/>
    <n v="0"/>
    <n v="0"/>
    <n v="0"/>
    <n v="0"/>
    <s v="-"/>
    <s v="-"/>
    <n v="0"/>
    <n v="6"/>
    <s v="5"/>
    <d v="2024-06-30T00:00:00"/>
    <d v="2024-06-30T00:00:00"/>
    <n v="6.1333333333333302"/>
    <s v="5"/>
    <d v="2039-07-04T00:00:00"/>
    <s v="SELF-ASSESSMENT METHOD"/>
    <n v="682992"/>
    <n v="1"/>
    <d v="2024-06-21T00:00:00"/>
    <n v="7379927"/>
    <s v="Formulaic Engineers PVt. Ltd."/>
    <s v="Plot No. 126, Khasra No. 85/4, 7, 8, 13, 77//17/1, 24/2, 85//15/2, 15/1, Khasra No. 519/579, 520/580, 598/1/688/1, 599/688, Jamabandi, Year 2015-16, Hadbast No. 225, Wakia Village Jandiala, Abadi, Jashan City Sub Tehsil Sahnewal Tehsi And Dist. Ludhiana"/>
    <n v="6720"/>
    <n v="720"/>
    <n v="3360"/>
    <n v="400"/>
    <n v="3"/>
    <n v="57"/>
    <n v="6182400"/>
    <n v="6182400"/>
    <n v="5564160"/>
    <n v="4945920"/>
    <s v="Rate on Sq. Ft."/>
    <x v="150"/>
    <m/>
    <x v="0"/>
    <s v="LUDHIANA"/>
    <s v="PUNJAB"/>
    <n v="141112"/>
    <n v="0"/>
    <s v="ULAP - GENERAL BUSINESS PURPOSE"/>
    <s v="RESIDENTIAL row HOUSE"/>
    <s v="COMMERCIAL SHOP"/>
    <s v="HDFC ENACH"/>
    <s v="NACH"/>
    <s v="PSL"/>
    <s v="UDYAM-pb-12-0182365"/>
    <s v="PSL : Micro Enterprises"/>
    <s v="30097794579572"/>
    <m/>
    <m/>
    <m/>
    <m/>
    <m/>
    <m/>
    <m/>
    <m/>
    <m/>
    <m/>
    <m/>
    <m/>
    <m/>
    <m/>
    <m/>
    <m/>
    <m/>
    <m/>
    <m/>
    <m/>
    <m/>
    <m/>
    <m/>
    <m/>
    <m/>
    <m/>
    <m/>
  </r>
  <r>
    <n v="412"/>
    <d v="2024-12-01T00:00:00"/>
    <x v="383"/>
    <x v="384"/>
    <s v="APPROVED"/>
    <s v="Cersai Charge Created - NON BT"/>
    <d v="2024-07-01T00:00:00"/>
    <n v="6.1"/>
    <s v="5"/>
    <n v="1715602"/>
    <s v="5-50"/>
    <s v="F_7369633"/>
    <n v="1680704"/>
    <s v="5L"/>
    <n v="716"/>
    <s v="MORTGAGE"/>
    <n v="6"/>
    <s v="INDIVIDUAL"/>
    <n v="13.5"/>
    <s v="9.25"/>
    <n v="13.5"/>
    <n v="121"/>
    <s v="181"/>
    <s v="TEJINDER SINGH"/>
    <s v="SELFEMPLOYED"/>
    <s v="Yes"/>
    <s v="CONSTRUCTION REAL ESTATE AND INDUSTRIAL"/>
    <s v="FLOATING"/>
    <s v="N"/>
    <n v="854804501303"/>
    <s v="PUNJAB"/>
    <s v="TIER 3"/>
    <n v="115"/>
    <s v="13-175"/>
    <n v="121"/>
    <s v="INDIVIDUAL"/>
    <n v="1715602"/>
    <s v="Proxy-Fully Construc"/>
    <s v="SAM"/>
    <n v="51.947797899999998"/>
    <s v="65"/>
    <n v="0"/>
    <n v="26125"/>
    <d v="2024-07-04T00:00:00"/>
    <n v="120"/>
    <s v="2137_MICRO LAP_PUN_LDN_CHANDIGARHRD"/>
    <s v="Current"/>
    <n v="0"/>
    <n v="0"/>
    <n v="0"/>
    <n v="0"/>
    <n v="0"/>
    <n v="0"/>
    <n v="0"/>
    <n v="0"/>
    <n v="0"/>
    <s v="-"/>
    <s v="-"/>
    <n v="0"/>
    <n v="6"/>
    <s v="5"/>
    <d v="2024-06-25T00:00:00"/>
    <d v="2024-06-25T00:00:00"/>
    <n v="6.3"/>
    <s v="5"/>
    <d v="2034-07-04T00:00:00"/>
    <s v="SELF-ASSESSMENT METHOD"/>
    <n v="1080000"/>
    <n v="1"/>
    <d v="2024-05-26T00:00:00"/>
    <s v="HE-LDH-2024-May-06"/>
    <s v="Homeland Engineers"/>
    <s v="Khasra No. 21/18/2(5-16, Khata / Khatoni No. 285/283-295, as per Jamabandi Yesr 2017-2018, Wakya Village Phullanwal, HB No. 278, Abadi Moti Bagh Colony, Tehsil &amp; Distict - Ludhiana"/>
    <n v="126"/>
    <n v="23200"/>
    <n v="506"/>
    <n v="750"/>
    <n v="22"/>
    <n v="38"/>
    <n v="3302700"/>
    <n v="3302550"/>
    <n v="2972430"/>
    <n v="2642160"/>
    <s v="Rate on Sq. Yards"/>
    <x v="151"/>
    <m/>
    <x v="0"/>
    <s v="LUDHIANA"/>
    <s v="PUNJAB"/>
    <n v="141012"/>
    <n v="0"/>
    <s v="ULAP - GENERAL BUSINESS PURPOSE"/>
    <s v="RESIDENTIAL row HOUSE"/>
    <s v="RESIDENTIAL ROW HOUSE"/>
    <s v="HDFC ENACH"/>
    <s v="NACH"/>
    <s v="PSL"/>
    <s v="UDYAM-pb-12-0184673"/>
    <s v="PSL : Micro Enterprises"/>
    <s v="30013463238257"/>
    <m/>
    <m/>
    <m/>
    <m/>
    <m/>
    <m/>
    <m/>
    <m/>
    <m/>
    <m/>
    <m/>
    <m/>
    <m/>
    <m/>
    <m/>
    <m/>
    <m/>
    <m/>
    <m/>
    <m/>
    <m/>
    <m/>
    <m/>
    <m/>
    <m/>
    <m/>
    <m/>
  </r>
  <r>
    <n v="413"/>
    <d v="2024-12-01T00:00:00"/>
    <x v="384"/>
    <x v="385"/>
    <s v="APPROVED"/>
    <s v="Cersai Charge Created - NON BT"/>
    <d v="2024-06-05T00:00:00"/>
    <n v="6.9666666666666703"/>
    <s v="5"/>
    <n v="1344885"/>
    <s v="5-50"/>
    <s v="F_7267837"/>
    <n v="1310910"/>
    <s v="5L"/>
    <n v="729"/>
    <s v="MORTGAGE"/>
    <n v="7"/>
    <s v="INDIVIDUAL"/>
    <n v="13"/>
    <s v="9.25"/>
    <n v="13"/>
    <n v="121"/>
    <s v="181"/>
    <s v="SUSHIL KUMAR GUPTA"/>
    <s v="SELFEMPLOYED"/>
    <s v="Yes"/>
    <s v="FMCG"/>
    <s v="FLOATING"/>
    <s v="N"/>
    <n v="854804307726"/>
    <s v="PUNJAB"/>
    <s v="TIER 3"/>
    <n v="114"/>
    <s v="13-175"/>
    <n v="121"/>
    <s v="INDIVIDUAL"/>
    <n v="1344885"/>
    <s v="Proxy-Fully Construc"/>
    <s v="BKP"/>
    <n v="60.854524900000001"/>
    <s v="65"/>
    <n v="0"/>
    <n v="20081"/>
    <d v="2024-06-04T00:00:00"/>
    <n v="120"/>
    <s v="2137_MICRO LAP_PUN_LDN_CHANDIGARHRD"/>
    <s v="Current"/>
    <n v="0"/>
    <n v="0"/>
    <n v="0"/>
    <n v="0"/>
    <n v="0"/>
    <n v="0"/>
    <n v="0"/>
    <n v="0"/>
    <n v="0"/>
    <s v="-"/>
    <s v="-"/>
    <n v="0"/>
    <n v="7"/>
    <s v="5"/>
    <d v="2024-05-31T00:00:00"/>
    <d v="2024-05-31T00:00:00"/>
    <n v="7.1333333333333302"/>
    <s v="5"/>
    <d v="2034-06-04T00:00:00"/>
    <s v="BKP - BANKING PRODUCT"/>
    <n v="720000"/>
    <n v="1"/>
    <d v="2024-05-20T00:00:00"/>
    <s v="HE-LDH-2024-May-06"/>
    <s v="Homeland Engineers"/>
    <s v="Khasra No, 921-920/1, 92, Khata No. 223/253-224/254-225-255, as per Jamabandi Year 2009-2010, Wakya Village Lohara HB No. 260, Abadi Sukhdev Nagar Tehsi &amp; Dist. Ludhiana"/>
    <n v="44"/>
    <n v="34000"/>
    <n v="594"/>
    <n v="1200"/>
    <n v="6"/>
    <n v="54"/>
    <n v="2208800"/>
    <n v="2210000"/>
    <n v="1987920"/>
    <n v="1767040"/>
    <s v="Rate on Sq. Yards"/>
    <x v="152"/>
    <m/>
    <x v="0"/>
    <s v="LUDHIANA"/>
    <s v="PUNJAB"/>
    <n v="141016"/>
    <n v="0"/>
    <s v="ULAP - GENERAL BUSINESS PURPOSE"/>
    <s v="MIXED USE- SELF OCCUPIED PROPERTY"/>
    <s v="MIXED USE- SELF OCCUPIED PROPERTY"/>
    <s v="HDFC ENACH"/>
    <s v="NACH"/>
    <s v="PSL"/>
    <s v="UDYAM-pb-12-0180107"/>
    <s v="PSL : Micro Enterprises"/>
    <s v="10032687719828"/>
    <m/>
    <m/>
    <m/>
    <m/>
    <m/>
    <m/>
    <m/>
    <m/>
    <m/>
    <m/>
    <m/>
    <m/>
    <m/>
    <m/>
    <m/>
    <m/>
    <m/>
    <m/>
    <m/>
    <m/>
    <m/>
    <m/>
    <m/>
    <m/>
    <m/>
    <m/>
    <m/>
  </r>
  <r>
    <n v="414"/>
    <d v="2024-12-01T00:00:00"/>
    <x v="385"/>
    <x v="386"/>
    <s v="APPROVED"/>
    <s v="Cersai Charge Created - NON BT"/>
    <d v="2024-06-01T00:00:00"/>
    <n v="7.1"/>
    <s v="5"/>
    <n v="1686332"/>
    <s v="5-50"/>
    <s v="F_7257567"/>
    <n v="1668293"/>
    <s v="5L"/>
    <n v="686"/>
    <s v="MORTGAGE"/>
    <n v="7"/>
    <s v="INDIVIDUAL"/>
    <n v="13.5"/>
    <s v="9.25"/>
    <n v="13.5"/>
    <n v="181"/>
    <s v="181"/>
    <s v="RAMAN KUMAR"/>
    <s v="SELFEMPLOYED"/>
    <s v="Yes"/>
    <s v="METALS"/>
    <s v="FLOATING"/>
    <s v="N"/>
    <n v="854804292247"/>
    <s v="PUNJAB"/>
    <s v="TIER 3"/>
    <n v="174"/>
    <s v="13-175"/>
    <n v="181"/>
    <s v="INDIVIDUAL"/>
    <n v="1686332"/>
    <s v="Proxy-Fully Construc"/>
    <s v="SAM"/>
    <n v="50.4436733"/>
    <s v="65"/>
    <n v="0"/>
    <n v="21894"/>
    <d v="2024-06-04T00:00:00"/>
    <n v="180"/>
    <s v="2137_MICRO LAP_PUN_LDN_CHANDIGARHRD"/>
    <s v="Current"/>
    <n v="0"/>
    <n v="0"/>
    <n v="0"/>
    <n v="0"/>
    <n v="0"/>
    <n v="0"/>
    <n v="0"/>
    <n v="0"/>
    <n v="0"/>
    <s v="-"/>
    <s v="-"/>
    <n v="0"/>
    <n v="7"/>
    <s v="5"/>
    <d v="2024-05-29T00:00:00"/>
    <d v="2024-05-29T00:00:00"/>
    <n v="7.2"/>
    <s v="5"/>
    <d v="2039-06-04T00:00:00"/>
    <s v="SELF-ASSESSMENT METHOD"/>
    <n v="1110000"/>
    <n v="1"/>
    <d v="2024-05-18T00:00:00"/>
    <n v="7257567"/>
    <s v="Maas Architects"/>
    <s v="House Plot No. 217Min, Khasra No. 27//17, 25/1, 38//5, 36//21/2/2, 35//24, 25, 37//1, 27//24, 35//5, 6, 14, 15, 16, 4, 7, 17 Khata No. 66/90-67/92-167/200, Jambandi Year 2010-11, Vakiya Bhamian Khurd Hadbast No. 180 Abadi Jain Colony, Tehsil and District Ludhiana"/>
    <n v="125"/>
    <n v="10000"/>
    <n v="1495"/>
    <n v="1400"/>
    <n v="12"/>
    <n v="38"/>
    <n v="3343000"/>
    <n v="3343000"/>
    <n v="3008700"/>
    <n v="2674400"/>
    <s v="Rate on Sq. Yards"/>
    <x v="153"/>
    <m/>
    <x v="0"/>
    <s v="LUDHIANA"/>
    <s v="PUNJAB"/>
    <n v="141015"/>
    <n v="0"/>
    <s v="ULAP - GENERAL BUSINESS PURPOSE"/>
    <s v="RESIDENTIAL row HOUSE"/>
    <s v="RESIDENTIAL ROW HOUSE"/>
    <s v="HDFC ENACH"/>
    <s v="NACH"/>
    <s v="PSL"/>
    <s v="UDYAM-pb-12-0174312"/>
    <s v="PSL : Micro Enterprises"/>
    <s v="30033113274776"/>
    <m/>
    <m/>
    <m/>
    <m/>
    <m/>
    <m/>
    <m/>
    <m/>
    <m/>
    <m/>
    <m/>
    <m/>
    <m/>
    <m/>
    <m/>
    <m/>
    <m/>
    <m/>
    <m/>
    <m/>
    <m/>
    <m/>
    <m/>
    <m/>
    <m/>
    <m/>
    <m/>
  </r>
  <r>
    <n v="415"/>
    <d v="2024-12-01T00:00:00"/>
    <x v="386"/>
    <x v="387"/>
    <s v="APPROVED"/>
    <s v="Cersai Charge Created - NON BT"/>
    <d v="2024-05-28T00:00:00"/>
    <n v="7.2333333333333298"/>
    <s v="5"/>
    <n v="1331309"/>
    <s v="5-50"/>
    <s v="F_7263016"/>
    <n v="1316375"/>
    <s v="5L"/>
    <n v="707"/>
    <s v="MORTGAGE"/>
    <n v="7"/>
    <s v="INDIVIDUAL"/>
    <n v="13"/>
    <s v="9.25"/>
    <n v="13"/>
    <n v="181"/>
    <s v="181"/>
    <s v="RAKESH JAIN"/>
    <s v="SELFEMPLOYED"/>
    <s v="Yes"/>
    <s v="FMCG"/>
    <s v="FLOATING"/>
    <s v="N"/>
    <n v="854804301134"/>
    <s v="PUNJAB"/>
    <s v="TIER 3"/>
    <n v="174"/>
    <s v="13-175"/>
    <n v="181"/>
    <s v="INDIVIDUAL"/>
    <n v="1331309"/>
    <s v="Proxy-Fully Construc"/>
    <s v="SAM"/>
    <n v="51.200549199999998"/>
    <s v="65"/>
    <n v="0"/>
    <n v="16845"/>
    <d v="2024-06-04T00:00:00"/>
    <n v="180"/>
    <s v="2137_MICRO LAP_PUN_LDN_CHANDIGARHRD"/>
    <s v="Current"/>
    <n v="0"/>
    <n v="0"/>
    <n v="0"/>
    <n v="0"/>
    <n v="0"/>
    <n v="0"/>
    <n v="0"/>
    <n v="0"/>
    <n v="0"/>
    <s v="-"/>
    <s v="-"/>
    <n v="0"/>
    <n v="7"/>
    <s v="5"/>
    <d v="2024-05-24T00:00:00"/>
    <d v="2024-05-24T00:00:00"/>
    <n v="7.3666666666666698"/>
    <s v="5"/>
    <d v="2039-06-04T00:00:00"/>
    <s v="SELF-ASSESSMENT METHOD"/>
    <n v="855996"/>
    <n v="1"/>
    <d v="2024-05-08T00:00:00"/>
    <n v="7212569"/>
    <s v="Maas Architects"/>
    <s v="Khasra No. 28//2-8-9-10-11-13-18-3, Khata No. 747/763-748/764, Jamabandi Year 2007-2008, Vakiya Village Jassain, Hadbast No. 101, Abadi Kunj Vihar, Tehsil &amp; District Ludhiana"/>
    <n v="49"/>
    <n v="32365"/>
    <n v="882"/>
    <n v="1150"/>
    <n v="10"/>
    <n v="40"/>
    <n v="2600185"/>
    <n v="2600185"/>
    <n v="2340167"/>
    <n v="2080148"/>
    <s v="Rate in Sq. Yards"/>
    <x v="154"/>
    <m/>
    <x v="0"/>
    <s v="LUDHIANA"/>
    <s v="PUNJAB"/>
    <n v="141001"/>
    <n v="0"/>
    <s v="ULAP - GENERAL BUSINESS PURPOSE"/>
    <s v="RESIDENTIAL row HOUSE"/>
    <s v="MIXED USE- SELF OCCUPIED PROPERTY"/>
    <s v="HDFC ENACH"/>
    <s v="NACH"/>
    <s v="PSL"/>
    <s v="UDYAM-pb-12-0077220"/>
    <s v="PSL : Micro Enterprises"/>
    <s v="30066221131226"/>
    <m/>
    <m/>
    <m/>
    <m/>
    <m/>
    <m/>
    <m/>
    <m/>
    <m/>
    <m/>
    <m/>
    <m/>
    <m/>
    <m/>
    <m/>
    <m/>
    <m/>
    <m/>
    <m/>
    <m/>
    <m/>
    <m/>
    <m/>
    <m/>
    <m/>
    <m/>
    <m/>
  </r>
  <r>
    <n v="416"/>
    <d v="2024-12-01T00:00:00"/>
    <x v="387"/>
    <x v="388"/>
    <s v="APPROVED"/>
    <s v="Cersai Charge Created - NON BT"/>
    <d v="2024-05-24T00:00:00"/>
    <n v="7.3666666666666698"/>
    <s v="5"/>
    <n v="1907793"/>
    <s v="5-50"/>
    <s v="F_7261660"/>
    <n v="1887382"/>
    <s v="5L"/>
    <n v="786"/>
    <s v="MORTGAGE"/>
    <n v="7"/>
    <s v="INDIVIDUAL"/>
    <n v="13.5"/>
    <s v="9.25"/>
    <n v="13.5"/>
    <n v="181"/>
    <s v="181"/>
    <s v="AVTAR SINGH"/>
    <s v="SELFEMPLOYED"/>
    <s v="Yes"/>
    <s v="ELECTRONICS"/>
    <s v="FLOATING"/>
    <s v="N"/>
    <n v="854804294194"/>
    <s v="PUNJAB"/>
    <s v="TIER 3"/>
    <n v="174"/>
    <s v="13-175"/>
    <n v="181"/>
    <s v="INDIVIDUAL"/>
    <n v="1907793"/>
    <s v="Proxy-Fully Construc"/>
    <s v="SAM"/>
    <n v="36.773188099999999"/>
    <s v="65"/>
    <n v="0"/>
    <n v="24770"/>
    <d v="2024-06-04T00:00:00"/>
    <n v="180"/>
    <s v="2137_MICRO LAP_PUN_LDN_CHANDIGARHRD"/>
    <s v="Current"/>
    <n v="0"/>
    <n v="0"/>
    <n v="0"/>
    <n v="0"/>
    <n v="0"/>
    <n v="0"/>
    <n v="0"/>
    <n v="0"/>
    <n v="0"/>
    <s v="-"/>
    <s v="-"/>
    <n v="0"/>
    <n v="7"/>
    <s v="5"/>
    <d v="2024-05-20T00:00:00"/>
    <d v="2024-05-20T00:00:00"/>
    <n v="7.5"/>
    <s v="5"/>
    <d v="2039-06-04T00:00:00"/>
    <s v="SELF-ASSESSMENT METHOD"/>
    <n v="718992"/>
    <n v="1"/>
    <d v="2024-05-15T00:00:00"/>
    <n v="7218149"/>
    <s v="Formulaic Engineers Pvt. Ltd."/>
    <s v="Khasra No. 458/1 Khata No. 489/524 Hadbast No. 172 Jamabandi Year 2007-08 Wakai Village Teraf Saidan, Abadi Karamsar Colony, Tehsil &amp; Dist. Ludiana"/>
    <n v="1800"/>
    <n v="1835"/>
    <n v="1450"/>
    <n v="1300"/>
    <n v="2"/>
    <n v="58"/>
    <n v="5188000"/>
    <n v="5188000"/>
    <n v="4669200"/>
    <n v="4150400"/>
    <s v="Rate in Sq. Ft."/>
    <x v="155"/>
    <m/>
    <x v="0"/>
    <s v="LUDHIANA"/>
    <s v="PUNJAB"/>
    <n v="141007"/>
    <n v="0"/>
    <s v="ULAP - GENERAL BUSINESS PURPOSE"/>
    <s v="RESIDENTIAL row HOUSE"/>
    <s v="RESIDENTIAL ROW HOUSE"/>
    <s v="HDFC ENACH"/>
    <s v="NACH"/>
    <s v="PSL"/>
    <s v="UDYAM-pb-12-0065668"/>
    <s v="PSL : Micro Enterprises"/>
    <s v="20015258491877"/>
    <m/>
    <m/>
    <m/>
    <m/>
    <m/>
    <m/>
    <m/>
    <m/>
    <m/>
    <m/>
    <m/>
    <m/>
    <m/>
    <m/>
    <m/>
    <m/>
    <m/>
    <m/>
    <m/>
    <m/>
    <m/>
    <m/>
    <m/>
    <m/>
    <m/>
    <m/>
    <m/>
  </r>
  <r>
    <n v="417"/>
    <d v="2024-12-01T00:00:00"/>
    <x v="388"/>
    <x v="389"/>
    <s v="APPROVED"/>
    <s v="Cersai Charge Created - NON BT"/>
    <d v="2024-04-06T00:00:00"/>
    <n v="8.9666666666666703"/>
    <s v="5"/>
    <n v="2397327"/>
    <s v="5-50"/>
    <s v="F_7033732"/>
    <n v="2315225"/>
    <s v="5L"/>
    <n v="767"/>
    <s v="MORTGAGE"/>
    <n v="9"/>
    <s v="INDIVIDUAL"/>
    <n v="12.9"/>
    <s v="9.25"/>
    <n v="12.9"/>
    <n v="121"/>
    <s v="181"/>
    <s v="PARDEEP KUMAR"/>
    <s v="SELFEMPLOYED"/>
    <s v="Yes"/>
    <s v="GEMS AND JEWELLRY"/>
    <s v="FLOATING"/>
    <s v="N"/>
    <n v="801540178"/>
    <s v="PUNJAB"/>
    <s v="TIER 3"/>
    <n v="112"/>
    <s v="13-175"/>
    <n v="121"/>
    <s v="INDIVIDUAL"/>
    <n v="2397327"/>
    <s v="Proxy-Fully Construc"/>
    <s v="SAM"/>
    <n v="20.154073100000002"/>
    <s v="65"/>
    <n v="0"/>
    <n v="35654"/>
    <d v="2024-04-04T00:00:00"/>
    <n v="120"/>
    <s v="2137_MICRO LAP_PUN_LDN_CHANDIGARHRD"/>
    <s v="Current"/>
    <n v="0"/>
    <n v="0"/>
    <n v="0"/>
    <n v="0"/>
    <n v="0"/>
    <n v="0"/>
    <n v="0"/>
    <n v="0"/>
    <n v="0"/>
    <s v="-"/>
    <s v="-"/>
    <n v="0"/>
    <n v="9"/>
    <s v="5"/>
    <d v="2024-03-31T00:00:00"/>
    <d v="2024-03-31T00:00:00"/>
    <n v="9.1666666666666696"/>
    <s v="5"/>
    <d v="2034-04-04T00:00:00"/>
    <s v="SELF-ASSESSMENT METHOD"/>
    <n v="1782996"/>
    <n v="1"/>
    <d v="2024-03-18T00:00:00"/>
    <n v="7033732"/>
    <s v="ER.Amarjit Singh Chawla &amp; Associates"/>
    <s v="Khasra No. 41//4/2, 5/1, 34/24/1, 25/2, 4/3, 5/2, 6/1, 7/1, Khata No. 197/213, 204/233, Jamabandi Year 1997-1998, Wakia Village Kohara, Hadbast Number 224, Tehsil &amp; Dist. Ludhiana"/>
    <n v="650"/>
    <n v="12000"/>
    <n v="5850"/>
    <n v="700"/>
    <n v="32"/>
    <n v="18"/>
    <n v="11895000"/>
    <n v="11895000"/>
    <n v="10705500"/>
    <n v="9516000"/>
    <s v="500/- Sq. Yards"/>
    <x v="156"/>
    <m/>
    <x v="0"/>
    <s v="LUDHIANA"/>
    <s v="PUNJAB"/>
    <n v="141421"/>
    <n v="0"/>
    <s v="BUSINESS USE"/>
    <s v="RESIDENTIAL row HOUSE"/>
    <s v="MIXED USE- SELF OCCUPIED PROPERTY"/>
    <s v="HDFC ENACH"/>
    <s v="NACH"/>
    <s v="PSL"/>
    <s v="UDYAM-pb-12-0023722"/>
    <s v="PSL : Micro Enterprise"/>
    <s v="50011323671925"/>
    <m/>
    <m/>
    <m/>
    <m/>
    <m/>
    <m/>
    <m/>
    <m/>
    <m/>
    <m/>
    <m/>
    <m/>
    <m/>
    <m/>
    <m/>
    <m/>
    <m/>
    <m/>
    <m/>
    <m/>
    <m/>
    <m/>
    <m/>
    <m/>
    <m/>
    <m/>
    <m/>
  </r>
  <r>
    <n v="418"/>
    <d v="2024-12-01T00:00:00"/>
    <x v="389"/>
    <x v="390"/>
    <s v="APPROVED"/>
    <s v="Cersai Charge Created - NON BT"/>
    <d v="2024-04-03T00:00:00"/>
    <n v="9.06666666666667"/>
    <s v="5"/>
    <n v="2873572"/>
    <s v="5-50"/>
    <s v="F_7052235"/>
    <n v="2804012"/>
    <s v="5L"/>
    <n v="692"/>
    <s v="MORTGAGE"/>
    <n v="9"/>
    <s v="INDIVIDUAL"/>
    <n v="13"/>
    <s v="9.25"/>
    <n v="13"/>
    <n v="145"/>
    <s v="181"/>
    <s v="JASWINDER SINGH"/>
    <s v="SELFEMPLOYED"/>
    <s v="Yes"/>
    <s v="TEXTILES"/>
    <s v="FLOATING"/>
    <s v="N"/>
    <n v="854803874388"/>
    <s v="PUNJAB"/>
    <s v="TIER 3"/>
    <n v="136"/>
    <s v="13-175"/>
    <n v="145"/>
    <s v="INDIVIDUAL"/>
    <n v="2873572"/>
    <s v="Proxy-Fully Construc"/>
    <s v="BKP"/>
    <n v="57.342991699999999"/>
    <s v="65"/>
    <n v="0"/>
    <n v="39501"/>
    <d v="2024-04-04T00:00:00"/>
    <n v="144"/>
    <s v="2137_MICRO LAP_PUN_LDN_CHANDIGARHRD"/>
    <s v="Current"/>
    <n v="0"/>
    <n v="0"/>
    <n v="0"/>
    <n v="0"/>
    <n v="0"/>
    <n v="0"/>
    <n v="0"/>
    <n v="0"/>
    <n v="0"/>
    <s v="-"/>
    <s v="-"/>
    <n v="0"/>
    <n v="9"/>
    <s v="5"/>
    <d v="2024-03-30T00:00:00"/>
    <d v="2024-03-30T00:00:00"/>
    <n v="9.1999999999999993"/>
    <s v="5"/>
    <d v="2036-04-04T00:00:00"/>
    <s v="BKP - BANKING PRODUCT"/>
    <n v="472068"/>
    <n v="1"/>
    <d v="2024-03-22T00:00:00"/>
    <n v="7052235"/>
    <s v="Maas Architects"/>
    <s v="House No. B-11-391, Vakiya Mohalla Fatehganj Ludhiana"/>
    <n v="72"/>
    <n v="48000"/>
    <n v="1296"/>
    <n v="1200"/>
    <n v="20"/>
    <n v="30"/>
    <n v="5011200"/>
    <n v="5011200"/>
    <n v="4510080"/>
    <n v="4008960"/>
    <s v="Rate on Sq. Yards"/>
    <x v="0"/>
    <n v="0.57342991698595147"/>
    <x v="0"/>
    <s v="LUDHIANA"/>
    <s v="PUNJAB"/>
    <n v="141008"/>
    <n v="0"/>
    <s v="BUSINESS USE"/>
    <s v="COMMERCIAL SHOP"/>
    <s v="MIXED USE- SELF OCCUPIED PROPERTY"/>
    <s v="HDFC ENACH"/>
    <s v="NACH"/>
    <s v="PSL"/>
    <s v="UDYAM-pb-12-0160303"/>
    <s v="PSL : Micro Enterprise"/>
    <s v="60051876383592"/>
    <m/>
    <m/>
    <m/>
    <m/>
    <m/>
    <m/>
    <m/>
    <m/>
    <m/>
    <m/>
    <m/>
    <m/>
    <m/>
    <m/>
    <m/>
    <m/>
    <m/>
    <m/>
    <m/>
    <m/>
    <m/>
    <m/>
    <m/>
    <m/>
    <m/>
    <m/>
    <m/>
  </r>
  <r>
    <n v="419"/>
    <d v="2024-12-01T00:00:00"/>
    <x v="390"/>
    <x v="391"/>
    <s v="APPROVED"/>
    <s v="Cersai Charge Created - BT"/>
    <d v="2024-07-18T00:00:00"/>
    <n v="5.5333333333333297"/>
    <s v="5"/>
    <n v="1809456"/>
    <s v="5-50"/>
    <s v="F_7046510"/>
    <n v="1782732"/>
    <s v="5L"/>
    <n v="773"/>
    <s v="MORTGAGE"/>
    <n v="9"/>
    <s v="INDIVIDUAL"/>
    <n v="13.25"/>
    <s v="9.25"/>
    <n v="13.25"/>
    <n v="181"/>
    <s v="181"/>
    <s v="DALIP KUMAR PATEL"/>
    <s v="SELFEMPLOYED"/>
    <s v="Yes"/>
    <s v="CONSTRUCTION"/>
    <s v="FLOATING"/>
    <s v="N"/>
    <n v="854803864458"/>
    <s v="PUNJAB"/>
    <s v="TIER 3"/>
    <n v="172"/>
    <s v="13-175"/>
    <n v="181"/>
    <s v="INDIVIDUAL"/>
    <n v="1809456"/>
    <s v="Proxy-Fully Construc"/>
    <s v="SAM"/>
    <n v="52.070676300000002"/>
    <s v="65"/>
    <n v="0"/>
    <n v="23193"/>
    <d v="2024-04-04T00:00:00"/>
    <n v="180"/>
    <s v="2137_MICRO LAP_PUN_LDN_CHANDIGARHRD"/>
    <s v="Current"/>
    <n v="0"/>
    <n v="0"/>
    <n v="0"/>
    <n v="0"/>
    <n v="0"/>
    <n v="0"/>
    <n v="0"/>
    <n v="0"/>
    <n v="0"/>
    <s v="-"/>
    <s v="-"/>
    <n v="0"/>
    <n v="9"/>
    <s v="5"/>
    <d v="2024-03-28T00:00:00"/>
    <d v="2024-03-28T00:00:00"/>
    <n v="9.2666666666666693"/>
    <s v="5"/>
    <d v="2039-04-04T00:00:00"/>
    <s v="SELF-ASSESSMENT METHOD"/>
    <n v="514992"/>
    <n v="1"/>
    <d v="2024-03-19T00:00:00"/>
    <n v="7046510"/>
    <s v="ER. Amarjit Singh Chawla &amp; Associates"/>
    <s v="Khasra No. 876-877-876/1 Khata No. 82/83, 219/254-218/253 Jamabandi Year 2004-05 Wakiya Village Lohara Hadbast No. 260 Abadi Aam Colony Maya Nagar Ludhiana"/>
    <n v="100"/>
    <n v="14000"/>
    <n v="1660"/>
    <n v="1250"/>
    <n v="14"/>
    <n v="36"/>
    <n v="3475000"/>
    <n v="2960000"/>
    <n v="3127500"/>
    <n v="2780000"/>
    <s v="Rate on Sq. Yards"/>
    <x v="157"/>
    <m/>
    <x v="0"/>
    <s v="LUDHIANA"/>
    <s v="PUNJAB"/>
    <n v="141003"/>
    <n v="0"/>
    <s v="BUSINESS USE"/>
    <s v="MIXED USE- SELF OCCUPIED PROPERTY"/>
    <s v="MIXED USE- SELF OCCUPIED PROPERTY"/>
    <s v="ACH HSBC"/>
    <s v="NACH"/>
    <s v="PSL"/>
    <s v="UDYAM-pb-12-0086707"/>
    <s v="PSL : Micro Enterprise"/>
    <s v="40032681051762"/>
    <m/>
    <m/>
    <m/>
    <m/>
    <m/>
    <m/>
    <m/>
    <m/>
    <m/>
    <m/>
    <m/>
    <m/>
    <m/>
    <m/>
    <m/>
    <m/>
    <m/>
    <m/>
    <m/>
    <m/>
    <m/>
    <m/>
    <m/>
    <m/>
    <m/>
    <m/>
    <m/>
  </r>
  <r>
    <n v="420"/>
    <d v="2024-12-01T00:00:00"/>
    <x v="391"/>
    <x v="392"/>
    <s v="APPROVED"/>
    <s v="Cersai Charge Created - BT"/>
    <d v="2024-04-20T00:00:00"/>
    <n v="8.5"/>
    <s v="5"/>
    <n v="2398128"/>
    <s v="5-50"/>
    <s v="F_7070193"/>
    <n v="2361869"/>
    <s v="5L"/>
    <n v="743"/>
    <s v="MORTGAGE"/>
    <n v="9"/>
    <s v="INDIVIDUAL"/>
    <n v="13"/>
    <s v="9.25"/>
    <n v="13"/>
    <n v="181"/>
    <s v="181"/>
    <s v="MANGAL SINGH SIDHU"/>
    <s v="SELFEMPLOYED"/>
    <s v="Yes"/>
    <s v="WOOD AND WOOD PRODUCTS"/>
    <s v="FLOATING"/>
    <s v="N"/>
    <n v="854803906982"/>
    <s v="PUNJAB"/>
    <s v="TIER 3"/>
    <n v="172"/>
    <s v="13-175"/>
    <n v="181"/>
    <s v="INDIVIDUAL"/>
    <n v="2398128"/>
    <s v="Proxy-Fully Construc"/>
    <s v="SAM"/>
    <n v="64.474125700000002"/>
    <s v="65"/>
    <n v="0"/>
    <n v="30343"/>
    <d v="2024-04-04T00:00:00"/>
    <n v="180"/>
    <s v="2137_MICRO LAP_PUN_LDN_CHANDIGARHRD"/>
    <s v="Current"/>
    <n v="0"/>
    <n v="0"/>
    <n v="0"/>
    <n v="0"/>
    <n v="0"/>
    <n v="0"/>
    <n v="0"/>
    <n v="0"/>
    <n v="0"/>
    <s v="-"/>
    <s v="-"/>
    <n v="0"/>
    <n v="9"/>
    <s v="5"/>
    <d v="2024-03-26T00:00:00"/>
    <d v="2024-03-26T00:00:00"/>
    <n v="9.3333333333333304"/>
    <s v="5"/>
    <d v="2039-04-04T00:00:00"/>
    <s v="SELF-ASSESSMENT METHOD"/>
    <n v="750000"/>
    <n v="1"/>
    <d v="2024-03-12T00:00:00"/>
    <n v="6986024"/>
    <s v="Formulaic Engineers PVt. Ltd."/>
    <s v="Part of MC No. 2285, Agwar Gujjram, Tehsil- Jagroan, Dist. Ludhiana"/>
    <n v="648"/>
    <n v="3220"/>
    <n v="1166.4000000000001"/>
    <n v="1400"/>
    <n v="8"/>
    <n v="52"/>
    <n v="3719520"/>
    <n v="3719520"/>
    <n v="3347568"/>
    <n v="2975616"/>
    <s v="Rate on Sq. Ft."/>
    <x v="158"/>
    <m/>
    <x v="0"/>
    <s v="LUDHIANA"/>
    <s v="PUNJAB"/>
    <n v="142026"/>
    <n v="0"/>
    <s v="BUSINESS USE"/>
    <s v="RESIDENTIAL row HOUSE"/>
    <s v="RESIDENTIAL ROW HOUSE"/>
    <s v="HDFC ENACH"/>
    <s v="NACH"/>
    <s v="PSL"/>
    <s v="UDYAM-pb-12-0159399"/>
    <s v="PSL : Micro Enterprise"/>
    <s v="10014366873020"/>
    <m/>
    <m/>
    <m/>
    <m/>
    <m/>
    <m/>
    <m/>
    <m/>
    <m/>
    <m/>
    <m/>
    <m/>
    <m/>
    <m/>
    <m/>
    <m/>
    <m/>
    <m/>
    <m/>
    <m/>
    <m/>
    <m/>
    <m/>
    <m/>
    <m/>
    <m/>
    <m/>
  </r>
  <r>
    <n v="421"/>
    <d v="2024-12-01T00:00:00"/>
    <x v="392"/>
    <x v="393"/>
    <s v="APPROVED"/>
    <s v="Cersai Charge Created - NON BT"/>
    <d v="2024-03-27T00:00:00"/>
    <n v="9.3000000000000007"/>
    <s v="5"/>
    <n v="1027317"/>
    <s v="5-50"/>
    <s v="F_7065617"/>
    <n v="1012835"/>
    <s v="5L"/>
    <n v="706"/>
    <s v="MORTGAGE"/>
    <n v="9"/>
    <s v="INDIVIDUAL"/>
    <n v="13.75"/>
    <s v="9.25"/>
    <n v="13.75"/>
    <n v="181"/>
    <s v="181"/>
    <s v="KAMAL BAJAJ"/>
    <s v="SELFEMPLOYED"/>
    <s v="Yes"/>
    <s v="AGRI OR AGRI ALLIED"/>
    <s v="FLOATING"/>
    <s v="N"/>
    <n v="854803904857"/>
    <s v="PUNJAB"/>
    <s v="TIER 3"/>
    <n v="172"/>
    <s v="13-175"/>
    <n v="181"/>
    <s v="INDIVIDUAL"/>
    <n v="1027317"/>
    <s v="Proxy-Fully Construc"/>
    <s v="RNP"/>
    <n v="34.065058399999998"/>
    <s v="65"/>
    <n v="0"/>
    <n v="13510"/>
    <d v="2024-04-04T00:00:00"/>
    <n v="180"/>
    <s v="2137_MICRO LAP_PUN_LDN_CHANDIGARHRD"/>
    <s v="Current"/>
    <n v="0"/>
    <n v="0"/>
    <n v="0"/>
    <n v="0"/>
    <n v="0"/>
    <n v="0"/>
    <n v="0"/>
    <n v="0"/>
    <n v="0"/>
    <s v="-"/>
    <s v="-"/>
    <n v="0"/>
    <n v="9"/>
    <s v="5"/>
    <d v="2024-03-23T00:00:00"/>
    <d v="2024-03-23T00:00:00"/>
    <n v="9.43333333333333"/>
    <s v="5"/>
    <d v="2039-04-04T00:00:00"/>
    <s v="RNP 44 AD"/>
    <n v="499248"/>
    <n v="1"/>
    <d v="2024-03-08T00:00:00"/>
    <n v="6984654"/>
    <s v="Maas Architects"/>
    <s v="Khasra No. 1-6-7-8-9-591/10-753/11-12-13, Khata No. 615/629, Jamabandi Year 2005-2006, Vakiya Taraf Jodhewal Hadbast No. 77, Abadi Mohalla Kailash Nagar, Near New Kailash Nagar Tehsil &amp; Distict Ludhiana"/>
    <n v="69.5"/>
    <n v="21000"/>
    <n v="1245"/>
    <n v="1250"/>
    <n v="10"/>
    <n v="40"/>
    <n v="3015750"/>
    <n v="3015750"/>
    <n v="2714175"/>
    <n v="2412600"/>
    <s v="Rate on Sq. Yards"/>
    <x v="159"/>
    <m/>
    <x v="0"/>
    <s v="LUDHIANA"/>
    <s v="PUNJAB"/>
    <n v="141007"/>
    <n v="0"/>
    <s v="BUSINESS USE"/>
    <s v="RESIDENTIAL row HOUSE"/>
    <s v="RESIDENTIAL ROW HOUSE"/>
    <s v="HDFC ENACH"/>
    <s v="NACH"/>
    <s v="PSL"/>
    <s v="UDYAM-pb-12-0167858"/>
    <s v="PSL : Micro Enterprise"/>
    <s v="20012393758150"/>
    <m/>
    <m/>
    <m/>
    <m/>
    <m/>
    <m/>
    <m/>
    <m/>
    <m/>
    <m/>
    <m/>
    <m/>
    <m/>
    <m/>
    <m/>
    <m/>
    <m/>
    <m/>
    <m/>
    <m/>
    <m/>
    <m/>
    <m/>
    <m/>
    <m/>
    <m/>
    <m/>
  </r>
  <r>
    <n v="422"/>
    <d v="2024-12-01T00:00:00"/>
    <x v="393"/>
    <x v="394"/>
    <s v="APPROVED"/>
    <s v="Cersai Charge Created - BT"/>
    <d v="2024-04-08T00:00:00"/>
    <n v="8.9"/>
    <s v="5"/>
    <n v="2051988"/>
    <s v="5-50"/>
    <s v="F_7004915"/>
    <n v="2022384"/>
    <s v="5L"/>
    <n v="727"/>
    <s v="MORTGAGE"/>
    <n v="9"/>
    <s v="INDIVIDUAL"/>
    <n v="13.5"/>
    <s v="9.25"/>
    <n v="13.5"/>
    <n v="180"/>
    <s v="181"/>
    <s v="INDERJIT KAUR"/>
    <s v="SELFEMPLOYED"/>
    <s v="Yes"/>
    <s v="REAL ESTATE"/>
    <s v="FLOATING"/>
    <s v="N"/>
    <n v="854803792668"/>
    <s v="PUNJAB"/>
    <s v="TIER 3"/>
    <n v="172"/>
    <s v="13-175"/>
    <n v="181"/>
    <s v="INDIVIDUAL"/>
    <n v="2051988"/>
    <s v="Proxy-Fully Construc"/>
    <s v="SAM"/>
    <n v="35.708794099999999"/>
    <s v="65"/>
    <n v="0"/>
    <n v="26642"/>
    <d v="2024-04-04T00:00:00"/>
    <n v="180"/>
    <s v="2137_MICRO LAP_PUN_LDN_CHANDIGARHRD"/>
    <s v="Current"/>
    <n v="0"/>
    <n v="0"/>
    <n v="0"/>
    <n v="0"/>
    <n v="0"/>
    <n v="0"/>
    <n v="0"/>
    <n v="0"/>
    <n v="0"/>
    <s v="-"/>
    <s v="-"/>
    <n v="0"/>
    <n v="9"/>
    <s v="5"/>
    <d v="2024-03-15T00:00:00"/>
    <d v="2024-03-15T00:00:00"/>
    <n v="9.6999999999999993"/>
    <s v="5"/>
    <d v="2039-04-04T00:00:00"/>
    <s v="SELF-ASSESSMENT METHOD"/>
    <n v="825000"/>
    <n v="1"/>
    <d v="2024-02-23T00:00:00"/>
    <n v="6929323"/>
    <s v="maas architects"/>
    <s v="Khewat No. 216, 217, 218, 219, Khatoni No. 334, 335, 336, 337, Khasra No. 31//3(8-0), 31//22(8-0), 31/20(8-0), 31//1(8-0), Vakiya Village Matwani, Tehsil &amp; District - Moga"/>
    <n v="302.5"/>
    <n v="1980"/>
    <n v="3550"/>
    <n v="1450"/>
    <n v="10"/>
    <n v="40"/>
    <n v="5746450"/>
    <n v="5746450"/>
    <n v="5171805"/>
    <n v="4597160"/>
    <s v="Rate on Sq. Yards"/>
    <x v="160"/>
    <m/>
    <x v="0"/>
    <s v="FEROZEPUR"/>
    <s v="PUNJAB"/>
    <n v="142053"/>
    <n v="0"/>
    <s v="BUSINESS USE"/>
    <s v="RESIDENTIAL row HOUSE"/>
    <s v="RESIDENTIAL ROW HOUSE"/>
    <s v="HDFC ENACH"/>
    <s v="NACH"/>
    <s v="PSL"/>
    <s v="UDYAM-pb-14-0028099"/>
    <s v="PSL : Micro Enterprise"/>
    <s v="20037695099521"/>
    <m/>
    <m/>
    <m/>
    <m/>
    <m/>
    <m/>
    <m/>
    <m/>
    <m/>
    <m/>
    <m/>
    <m/>
    <m/>
    <m/>
    <m/>
    <m/>
    <m/>
    <m/>
    <m/>
    <m/>
    <m/>
    <m/>
    <m/>
    <m/>
    <m/>
    <m/>
    <m/>
  </r>
  <r>
    <n v="423"/>
    <d v="2024-12-01T00:00:00"/>
    <x v="394"/>
    <x v="395"/>
    <s v="APPROVED"/>
    <s v="Cersai Charge Created - NON BT"/>
    <d v="2024-02-03T00:00:00"/>
    <n v="11.0666666666667"/>
    <s v="5"/>
    <n v="1702850"/>
    <s v="5-50"/>
    <s v="F_6825362"/>
    <n v="1671790"/>
    <s v="5L"/>
    <n v="744"/>
    <s v="MORTGAGE"/>
    <n v="11"/>
    <s v="INDIVIDUAL"/>
    <n v="13.5"/>
    <s v="9.25"/>
    <n v="13.5"/>
    <n v="181"/>
    <s v="181"/>
    <s v="SATISH KUMAR"/>
    <s v="SELFEMPLOYED"/>
    <s v="Yes"/>
    <s v="TEXTILES"/>
    <s v="FLOATING"/>
    <s v="N"/>
    <n v="854803453336"/>
    <s v="PUNJAB"/>
    <s v="TIER 3"/>
    <n v="170"/>
    <s v="13-175"/>
    <n v="181"/>
    <s v="INDIVIDUAL"/>
    <n v="1702850"/>
    <s v="Proxy-Fully Construc"/>
    <s v="RNP"/>
    <n v="63.1714646"/>
    <s v="65"/>
    <n v="0"/>
    <n v="22109"/>
    <d v="2024-02-04T00:00:00"/>
    <n v="180"/>
    <s v="2137_MICRO LAP_PUN_LDN_CHANDIGARHRD"/>
    <s v="Current"/>
    <n v="0"/>
    <n v="0"/>
    <n v="0"/>
    <n v="0"/>
    <n v="0"/>
    <n v="0"/>
    <n v="0"/>
    <n v="0"/>
    <n v="0"/>
    <s v="-"/>
    <s v="-"/>
    <n v="0"/>
    <n v="11"/>
    <s v="5"/>
    <d v="2024-01-30T00:00:00"/>
    <d v="2024-01-30T00:00:00"/>
    <n v="11.2"/>
    <s v="5"/>
    <d v="2039-02-04T00:00:00"/>
    <s v="RNP 44 AD"/>
    <n v="483732"/>
    <n v="1"/>
    <d v="2024-01-29T00:00:00"/>
    <n v="6825362"/>
    <s v="ER.Amarjit Singh Chawla &amp; Associates"/>
    <s v="Khasra No. 9//15/2, Khata No. 1255/1356 - Page No. 542, Jamabandi Year 2001-002, Wakiya Haibowal Kalan Hadbast No. 102, Tehsil Ludhiana"/>
    <n v="62.5"/>
    <n v="20000"/>
    <n v="1112"/>
    <n v="1300"/>
    <n v="11"/>
    <n v="39"/>
    <n v="2695600"/>
    <n v="2459400"/>
    <n v="2426040"/>
    <n v="2156480"/>
    <s v="Rate on Sq. Yards"/>
    <x v="161"/>
    <m/>
    <x v="0"/>
    <s v="LUDHIANA"/>
    <s v="PUNJAB"/>
    <n v="141001"/>
    <n v="0"/>
    <s v="BUSINESS USE"/>
    <s v="RESIDENTIAL row HOUSE"/>
    <s v="MIXED USE- SELF OCCUPIED PROPERTY"/>
    <s v="HDFC ENACH"/>
    <s v="NACH"/>
    <s v="PSL"/>
    <s v="UDYAM-pb-12-0018301"/>
    <s v="PSL : Micro Enterprises"/>
    <s v="20074209609500"/>
    <m/>
    <m/>
    <m/>
    <m/>
    <m/>
    <m/>
    <m/>
    <m/>
    <m/>
    <m/>
    <m/>
    <m/>
    <m/>
    <m/>
    <m/>
    <m/>
    <m/>
    <m/>
    <m/>
    <m/>
    <m/>
    <m/>
    <m/>
    <m/>
    <m/>
    <m/>
    <m/>
  </r>
  <r>
    <n v="424"/>
    <d v="2024-12-01T00:00:00"/>
    <x v="395"/>
    <x v="396"/>
    <s v="APPROVED"/>
    <s v="Cersai Charge Created - NON BT"/>
    <d v="2024-01-31T00:00:00"/>
    <n v="11.1666666666667"/>
    <s v="5"/>
    <n v="1292392"/>
    <s v="5-50"/>
    <s v="F_6807648"/>
    <n v="1239799"/>
    <s v="5L"/>
    <n v="771"/>
    <s v="MORTGAGE"/>
    <n v="11"/>
    <s v="INDIVIDUAL"/>
    <n v="14"/>
    <s v="9.25"/>
    <n v="14"/>
    <n v="121"/>
    <s v="181"/>
    <s v="RAJIV KUMAR ARORA"/>
    <s v="SELFEMPLOYED"/>
    <s v="Yes"/>
    <s v="PROFESSIONAL SERVICES"/>
    <s v="FLOATING"/>
    <s v="N"/>
    <n v="20962900"/>
    <s v="PUNJAB"/>
    <s v="TIER 3"/>
    <n v="110"/>
    <s v="13-175"/>
    <n v="121"/>
    <s v="INDIVIDUAL"/>
    <n v="1292392"/>
    <s v="Proxy-Fully Construc"/>
    <s v="SAM"/>
    <n v="62.378647100000002"/>
    <s v="65"/>
    <n v="0"/>
    <n v="20067"/>
    <d v="2024-02-04T00:00:00"/>
    <n v="120"/>
    <s v="2137_MICRO LAP_PUN_LDN_CHANDIGARHRD"/>
    <s v="Current"/>
    <n v="0"/>
    <n v="0"/>
    <n v="0"/>
    <n v="0"/>
    <n v="0"/>
    <n v="0"/>
    <n v="0"/>
    <n v="0"/>
    <n v="0"/>
    <s v="-"/>
    <s v="-"/>
    <n v="0"/>
    <n v="11"/>
    <s v="5"/>
    <d v="2024-01-28T00:00:00"/>
    <d v="2024-01-28T00:00:00"/>
    <n v="11.266666666666699"/>
    <s v="5"/>
    <d v="2034-02-04T00:00:00"/>
    <s v="SELF-ASSESSMENT METHOD"/>
    <n v="429996"/>
    <n v="1"/>
    <d v="2024-01-06T00:00:00"/>
    <n v="6738900"/>
    <s v="ER. Amarjit Singh Chawla &amp; Associates"/>
    <s v="Khasra No. 333, 334, 335, 336, Khata No. 498/631-499/632, Jamabandi Year 1997-1998, Wakia Mauja Dhandra Ludhiana"/>
    <n v="75"/>
    <m/>
    <m/>
    <m/>
    <n v="18"/>
    <n v="34"/>
    <n v="2071875"/>
    <n v="2071875"/>
    <n v="1864688"/>
    <n v="1657500"/>
    <s v="Rate on Sq. Yards"/>
    <x v="162"/>
    <m/>
    <x v="0"/>
    <s v="LUDHIANA"/>
    <s v="PUNJAB"/>
    <n v="141013"/>
    <n v="0"/>
    <s v="BUSINESS USE"/>
    <s v="RESIDENTIAL row HOUSE"/>
    <s v="RESIDENTIAL ROW HOUSE"/>
    <s v="HDFC ENACH"/>
    <s v="NACH"/>
    <s v="PSL"/>
    <s v="UDYAM-PB-12-0157498"/>
    <s v="PSL : Micro Enterprises"/>
    <s v="10050040666839"/>
    <m/>
    <m/>
    <m/>
    <m/>
    <m/>
    <m/>
    <m/>
    <m/>
    <m/>
    <m/>
    <m/>
    <m/>
    <m/>
    <m/>
    <m/>
    <m/>
    <m/>
    <m/>
    <m/>
    <m/>
    <m/>
    <m/>
    <m/>
    <m/>
    <m/>
    <m/>
    <m/>
  </r>
  <r>
    <n v="425"/>
    <d v="2024-12-01T00:00:00"/>
    <x v="396"/>
    <x v="397"/>
    <s v="APPROVED"/>
    <s v="Cersai Charge Created - NON BT"/>
    <d v="2024-01-19T00:00:00"/>
    <n v="11.5666666666667"/>
    <s v="5"/>
    <n v="4089391"/>
    <s v="5-50"/>
    <s v="F_6729115"/>
    <n v="3908460"/>
    <s v="5L"/>
    <n v="799"/>
    <s v="MORTGAGE"/>
    <n v="11"/>
    <s v="INDIVIDUAL"/>
    <n v="12.5"/>
    <s v="9.25"/>
    <n v="12.5"/>
    <n v="121"/>
    <s v="181"/>
    <s v="MUHAMAD HAFIJ"/>
    <s v="SELFEMPLOYED"/>
    <s v="Yes"/>
    <s v="INDUSTRIAL EQUIPMENT"/>
    <s v="FLOATING"/>
    <s v="N"/>
    <n v="854803256783"/>
    <s v="PUNJAB"/>
    <s v="TIER 3"/>
    <n v="110"/>
    <s v="13-175"/>
    <n v="121"/>
    <s v="INDIVIDUAL"/>
    <n v="4089391"/>
    <s v="Proxy-Fully Construc"/>
    <s v="SAM"/>
    <n v="34.426047500000003"/>
    <s v="65"/>
    <n v="0"/>
    <n v="59859"/>
    <d v="2024-02-04T00:00:00"/>
    <n v="120"/>
    <s v="2137_MICRO LAP_PUN_LDN_CHANDIGARHRD"/>
    <s v="Current"/>
    <n v="0"/>
    <n v="0"/>
    <n v="0"/>
    <n v="0"/>
    <n v="0"/>
    <n v="0"/>
    <n v="0"/>
    <n v="0"/>
    <n v="0"/>
    <s v="-"/>
    <s v="-"/>
    <n v="0"/>
    <n v="11"/>
    <s v="5"/>
    <d v="2024-01-12T00:00:00"/>
    <d v="2024-01-12T00:00:00"/>
    <n v="11.8"/>
    <s v="5"/>
    <d v="2034-02-04T00:00:00"/>
    <s v="SELF-ASSESSMENT METHOD"/>
    <n v="540000"/>
    <n v="1"/>
    <d v="2024-01-05T00:00:00"/>
    <n v="6729115"/>
    <s v="Formulaic Engineers PVt. Ltd."/>
    <s v="Khewat No. 141/103, Khatoni No. 228, Khasra No. 2432/7/79/0, Wakia Mubarik Manjil Palace, Near Sajida Colony, Hadbast No. 58, Malerkotla, District Sangrur"/>
    <n v="3136"/>
    <n v="2055"/>
    <n v="4025.4"/>
    <n v="1500"/>
    <s v="1 Month"/>
    <n v="60"/>
    <n v="12482580"/>
    <n v="11878770"/>
    <n v="11234322"/>
    <n v="9986064"/>
    <s v="Rate on Sq. Ft."/>
    <x v="163"/>
    <m/>
    <x v="0"/>
    <s v="SANGRUR"/>
    <s v="PUNJAB"/>
    <n v="148023"/>
    <n v="0"/>
    <s v="BUSINESS USE"/>
    <s v="RESIDENTIAL row HOUSE"/>
    <s v="RESIDENTIAL ROW HOUSE"/>
    <s v="ACH HSBC"/>
    <s v="NACH"/>
    <s v="PSL"/>
    <s v="UDYAM-PB-19-0000094"/>
    <s v="PSL : Micro Enterprises"/>
    <s v="30099064722119"/>
    <m/>
    <m/>
    <m/>
    <m/>
    <m/>
    <m/>
    <m/>
    <m/>
    <m/>
    <m/>
    <m/>
    <m/>
    <m/>
    <m/>
    <m/>
    <m/>
    <m/>
    <m/>
    <m/>
    <m/>
    <m/>
    <m/>
    <m/>
    <m/>
    <m/>
    <m/>
    <m/>
  </r>
  <r>
    <n v="426"/>
    <d v="2024-12-01T00:00:00"/>
    <x v="397"/>
    <x v="398"/>
    <s v="APPROVED"/>
    <s v="Cersai Charge Created - NON BT"/>
    <d v="2024-01-01T00:00:00"/>
    <n v="12.1666666666667"/>
    <s v="5"/>
    <n v="2142407"/>
    <s v="5-50"/>
    <s v="F_6710060"/>
    <n v="2046153"/>
    <s v="5L"/>
    <n v="-1"/>
    <s v="MORTGAGE"/>
    <n v="12"/>
    <s v="INDIVIDUAL"/>
    <n v="13.4"/>
    <s v="9.25"/>
    <n v="13"/>
    <n v="121"/>
    <s v="181"/>
    <s v="KESHAV PARSAD"/>
    <s v="SELFEMPLOYED"/>
    <s v="Yes"/>
    <s v="INDUSTRIAL EQUIPMENT"/>
    <s v="FLOATING"/>
    <s v="N"/>
    <n v="854803203735"/>
    <s v="PUNJAB"/>
    <s v="TIER 3"/>
    <n v="113"/>
    <s v="13-175"/>
    <n v="125"/>
    <s v="INDIVIDUAL"/>
    <n v="2142407"/>
    <s v="Proxy-Fully Construc"/>
    <s v="BKP"/>
    <n v="63.524275199999998"/>
    <s v="65"/>
    <n v="0"/>
    <n v="31989"/>
    <d v="2024-01-04T00:00:00"/>
    <n v="120"/>
    <s v="2137_MICRO LAP_PUN_LDN_CHANDIGARHRD"/>
    <s v="Current"/>
    <n v="0"/>
    <n v="0"/>
    <n v="0"/>
    <n v="0"/>
    <n v="0"/>
    <n v="0"/>
    <n v="0"/>
    <n v="0"/>
    <n v="0"/>
    <s v="-"/>
    <s v="-"/>
    <n v="0"/>
    <n v="12"/>
    <s v="5"/>
    <d v="2023-12-28T00:00:00"/>
    <d v="2023-12-28T00:00:00"/>
    <n v="12.3"/>
    <s v="5"/>
    <d v="2034-05-04T00:00:00"/>
    <s v="BKP - BANKING PRODUCT"/>
    <n v="817260"/>
    <n v="2"/>
    <d v="2023-12-16T00:00:00"/>
    <n v="6629514"/>
    <s v="ER. Amarjit Singh Chawla &amp; Associates"/>
    <s v="Khasra No. 169, Khewat No. 637, Khatoni No. 750, 751, As per Jamabandi fo the Year 2004-2005, Wakia Village Lohara, Abadi Mohalla Guru Gobind Singh Nagar, Hadbast No. 280, Ludhiana"/>
    <n v="75"/>
    <n v="11000"/>
    <n v="1279"/>
    <n v="1020"/>
    <n v="14"/>
    <n v="36"/>
    <n v="2129580"/>
    <n v="2129580"/>
    <n v="1916622"/>
    <n v="1703664"/>
    <s v="Rate on Sq. Yards"/>
    <x v="164"/>
    <m/>
    <x v="0"/>
    <s v="LUDHIANA"/>
    <s v="PUNJAB"/>
    <n v="141003"/>
    <n v="0"/>
    <s v="BUSINESS USE"/>
    <s v="RESIDENTIAL row HOUSE"/>
    <s v="RESIDENTIAL ROW HOUSE"/>
    <s v="ACH HSBC"/>
    <s v="NACH"/>
    <s v="PSL"/>
    <s v="UDYAM-PB-12-0106325"/>
    <s v="PSL: Micro Enterprises"/>
    <s v="30030259999211"/>
    <m/>
    <m/>
    <m/>
    <m/>
    <m/>
    <m/>
    <m/>
    <m/>
    <m/>
    <m/>
    <m/>
    <m/>
    <m/>
    <m/>
    <m/>
    <m/>
    <m/>
    <m/>
    <m/>
    <m/>
    <m/>
    <m/>
    <m/>
    <m/>
    <m/>
    <m/>
    <m/>
  </r>
  <r>
    <n v="427"/>
    <d v="2024-12-01T00:00:00"/>
    <x v="398"/>
    <x v="399"/>
    <s v="APPROVED"/>
    <s v="Cersai Charge Created - NON BT"/>
    <d v="2023-11-08T00:00:00"/>
    <n v="13.966666666666701"/>
    <s v="5"/>
    <n v="3645798"/>
    <s v="5-50"/>
    <s v="F_6484611"/>
    <n v="3505603"/>
    <s v="5L"/>
    <n v="745"/>
    <s v="MORTGAGE"/>
    <n v="14"/>
    <s v="INDIVIDUAL"/>
    <n v="13.15"/>
    <s v="9.25"/>
    <n v="12.75"/>
    <n v="145"/>
    <s v="181"/>
    <s v="SHUKANTLA RANI"/>
    <s v="SELFEMPLOYED"/>
    <s v="Yes"/>
    <s v="BICYCLES AND ACCESSORIES"/>
    <s v="FLOATING"/>
    <s v="N"/>
    <n v="854802125715"/>
    <s v="PUNJAB"/>
    <s v="TIER 3"/>
    <n v="137"/>
    <s v="13-175"/>
    <n v="151"/>
    <s v="INDIVIDUAL"/>
    <n v="3645798"/>
    <s v="Proxy-Fully Construc"/>
    <s v="SAM"/>
    <n v="41.364655399999997"/>
    <s v="65"/>
    <n v="0"/>
    <n v="49554"/>
    <d v="2023-11-04T00:00:00"/>
    <n v="144"/>
    <s v="2137_MICRO LAP_PUN_LDN_CHANDIGARHRD"/>
    <s v="Current"/>
    <n v="0"/>
    <n v="0"/>
    <n v="0"/>
    <n v="0"/>
    <n v="0"/>
    <n v="0"/>
    <n v="0"/>
    <n v="0"/>
    <n v="0"/>
    <s v="-"/>
    <s v="-"/>
    <n v="0"/>
    <n v="14"/>
    <s v="5"/>
    <d v="2023-10-27T00:00:00"/>
    <d v="2023-10-27T00:00:00"/>
    <n v="14.366666666666699"/>
    <s v="5"/>
    <d v="2036-05-04T00:00:00"/>
    <s v="SELF-ASSESSMENT METHOD"/>
    <n v="1333992"/>
    <n v="1"/>
    <d v="2023-10-12T00:00:00"/>
    <n v="147"/>
    <s v="ER.Amarjit Singh Chawla &amp; Associates"/>
    <s v="Khasra No. 39-12-15-14, Khata No. 1454/2010-1455/2011-1456/2013-1457/2014-1451/2007, Jamabandi Year 2005-06, Wakiya Village Gill-1, Hadbast No. 263 Abadi Kartar Nanagr Ludhiana"/>
    <n v="159.28"/>
    <n v="35000"/>
    <n v="2723"/>
    <n v="1189.4967999999999"/>
    <n v="12"/>
    <n v="38"/>
    <n v="8813799.7863999996"/>
    <n v="8813800"/>
    <n v="7932420"/>
    <n v="7051040"/>
    <s v="Rate on Sq. Yards"/>
    <x v="0"/>
    <n v="0.41364656429178176"/>
    <x v="0"/>
    <s v="LUDHIANA"/>
    <s v="PUNJAB"/>
    <n v="141003"/>
    <n v="0"/>
    <s v="BUSINESS USE"/>
    <s v="RESIDENTIAL row HOUSE"/>
    <s v="RESIDENTIAL ROW HOUSE"/>
    <s v="HDFC ENACH"/>
    <s v="NACH"/>
    <s v="PSL"/>
    <s v="UDYAM-PB-12-0033081"/>
    <s v="PSL : Micro Enterprises"/>
    <s v="10028906118683"/>
    <m/>
    <m/>
    <m/>
    <m/>
    <m/>
    <m/>
    <m/>
    <m/>
    <m/>
    <m/>
    <m/>
    <m/>
    <m/>
    <m/>
    <m/>
    <m/>
    <m/>
    <m/>
    <m/>
    <m/>
    <m/>
    <m/>
    <m/>
    <m/>
    <m/>
    <m/>
    <m/>
  </r>
  <r>
    <n v="428"/>
    <d v="2024-12-01T00:00:00"/>
    <x v="399"/>
    <x v="400"/>
    <s v="APPROVED"/>
    <s v="Cersai Charge Created - NON BT"/>
    <d v="2023-07-15T00:00:00"/>
    <n v="17.8333333333333"/>
    <s v="5"/>
    <n v="2550206"/>
    <s v="5-50"/>
    <s v="F_6012926"/>
    <n v="2470951"/>
    <s v="5L"/>
    <n v="694"/>
    <s v="MORTGAGE"/>
    <n v="18"/>
    <s v="INDIVIDUAL"/>
    <n v="13.4"/>
    <s v="9.25"/>
    <n v="13"/>
    <n v="181"/>
    <s v="181"/>
    <s v="JAI PARKASH"/>
    <s v="SELFEMPLOYED"/>
    <s v="Yes"/>
    <s v="PLASTIC PRODUCTS"/>
    <s v="FLOATING"/>
    <s v="N"/>
    <n v="808345558"/>
    <s v="PUNJAB"/>
    <s v="TIER 3"/>
    <n v="174"/>
    <s v="13-175"/>
    <n v="192"/>
    <s v="INDIVIDUAL"/>
    <n v="2550206"/>
    <s v="Proxy-Fully Construc"/>
    <s v="SAM"/>
    <n v="55.803194699999999"/>
    <s v="65"/>
    <n v="0"/>
    <n v="32267"/>
    <d v="2023-07-04T00:00:00"/>
    <n v="180"/>
    <s v="2137_MICRO LAP_PUN_LDN_CHANDIGARHRD"/>
    <s v="Current"/>
    <n v="0"/>
    <n v="0"/>
    <n v="0"/>
    <n v="0"/>
    <n v="0"/>
    <n v="0"/>
    <n v="0"/>
    <n v="0"/>
    <n v="0"/>
    <s v="-"/>
    <s v="-"/>
    <n v="0"/>
    <n v="18"/>
    <s v="5"/>
    <d v="2023-06-24T00:00:00"/>
    <d v="2023-06-24T00:00:00"/>
    <n v="18.533333333333299"/>
    <s v="5"/>
    <d v="2039-06-04T00:00:00"/>
    <s v="SELF-ASSESSMENT METHOD"/>
    <n v="450552"/>
    <n v="1"/>
    <d v="2023-06-15T00:00:00"/>
    <s v="REV/Fullerton India-June-23/06"/>
    <s v="Rai Engineers And Valuers"/>
    <s v="Wakia Dhandari Kalan, Hadbast No. 242, Abadi Lal Ishwar Colony, Tehsil &amp; Dist. Ludhiana, Khasra No. 18//12/3, Khata No. 91/92, Jamabandi 2011-2012"/>
    <n v="360.5"/>
    <n v="8000"/>
    <n v="2509"/>
    <n v="672.48555199999998"/>
    <n v="10"/>
    <n v="40"/>
    <n v="4571266.2499679998"/>
    <n v="4570000"/>
    <n v="4114140"/>
    <n v="3657013"/>
    <s v="2840 per Sq. Yards"/>
    <x v="165"/>
    <m/>
    <x v="0"/>
    <s v="LUDHIANA"/>
    <s v="PUNJAB"/>
    <n v="141014"/>
    <n v="0"/>
    <s v="BUSINESS USE"/>
    <s v="RESIDENTIAL row HOUSE"/>
    <s v="RESIDENTIAL ROW HOUSE"/>
    <s v="HDFC ENACH"/>
    <s v="NACH"/>
    <s v="PSL"/>
    <s v="UDYAM-PB-12-0090354"/>
    <s v="PSL : Micro Enterprises"/>
    <s v="20085391764693"/>
    <m/>
    <m/>
    <m/>
    <m/>
    <m/>
    <m/>
    <m/>
    <m/>
    <m/>
    <m/>
    <m/>
    <m/>
    <m/>
    <m/>
    <m/>
    <m/>
    <m/>
    <m/>
    <m/>
    <m/>
    <m/>
    <m/>
    <m/>
    <m/>
    <m/>
    <m/>
    <m/>
  </r>
  <r>
    <n v="429"/>
    <d v="2024-12-01T00:00:00"/>
    <x v="400"/>
    <x v="401"/>
    <s v="APPROVED"/>
    <s v="Cersai Charge created"/>
    <d v="2023-02-28T00:00:00"/>
    <n v="22.4"/>
    <s v="5"/>
    <n v="1892666"/>
    <s v="5-50"/>
    <s v="F_5840792"/>
    <n v="1820491"/>
    <s v="5L"/>
    <n v="737"/>
    <s v="MORTGAGE"/>
    <n v="22"/>
    <s v="INDIVIDUAL"/>
    <n v="13.9"/>
    <s v="9.25"/>
    <n v="13.5"/>
    <n v="181"/>
    <s v="181"/>
    <s v="LAKHAVINDRA SINGH"/>
    <s v="SELFEMPLOYED"/>
    <s v="Yes"/>
    <s v="FOOD PRODUCTS"/>
    <s v="FLOATING"/>
    <s v="N"/>
    <n v="807809314"/>
    <s v="PUNJAB"/>
    <s v="TIER 3"/>
    <n v="170"/>
    <s v="13-175"/>
    <n v="192"/>
    <s v="INDIVIDUAL"/>
    <n v="1892666"/>
    <s v="Proxy-Fully Construc"/>
    <s v="SAM"/>
    <n v="32.691355000000001"/>
    <s v="65"/>
    <n v="0"/>
    <n v="24573"/>
    <d v="2023-03-04T00:00:00"/>
    <n v="180"/>
    <s v="2137_MICRO LAP_PUN_LDN_CHANDIGARHRD"/>
    <s v="Current"/>
    <n v="0"/>
    <n v="0"/>
    <n v="0"/>
    <n v="0"/>
    <n v="0"/>
    <n v="0"/>
    <n v="0"/>
    <n v="0"/>
    <n v="0"/>
    <s v="-"/>
    <s v="-"/>
    <n v="0"/>
    <n v="22"/>
    <s v="5"/>
    <d v="2023-02-28T00:00:00"/>
    <d v="2023-02-28T00:00:00"/>
    <n v="22.4"/>
    <s v="5"/>
    <d v="2039-02-04T00:00:00"/>
    <s v="SELF-ASSESSMENT METHOD"/>
    <n v="525000"/>
    <n v="1"/>
    <d v="2023-02-22T00:00:00"/>
    <n v="24"/>
    <s v="ER. Amarjit Singh Chawla &amp; Associates"/>
    <s v="Khasra No. 50//2/2, 3/2, 4/2, 9, 10, 11/1 Khata Number 271/283, 272/284, 274/286, 275/287, As per Jamabandi of the Year 2011-2012, Village Dhandari Kalan, Hadbast No. 241, Abadi AAM Colony, Ludhiana"/>
    <n v="250"/>
    <n v="10000"/>
    <n v="3655"/>
    <n v="900"/>
    <n v="9"/>
    <n v="41"/>
    <n v="5789500"/>
    <n v="5789500"/>
    <n v="5210550"/>
    <n v="4631600"/>
    <s v="2000 oer Sq. Yares"/>
    <x v="166"/>
    <m/>
    <x v="0"/>
    <s v="LUDHIANA"/>
    <s v="PUNJAB"/>
    <n v="141006"/>
    <n v="0"/>
    <s v="BUSINESS USE"/>
    <s v="RESIDENTIAL row HOUSE"/>
    <s v="RENTED RESIDENTIAL PROPERTY- WITHIN CITY LIMIT"/>
    <s v="ACH HSBC"/>
    <s v="NACH"/>
    <s v="PSL"/>
    <s v="UDYAM-PB-12-0105397"/>
    <s v="PSL : Micro Enterprises"/>
    <s v="30090518815291"/>
    <m/>
    <m/>
    <m/>
    <m/>
    <m/>
    <m/>
    <m/>
    <m/>
    <m/>
    <m/>
    <m/>
    <m/>
    <m/>
    <m/>
    <m/>
    <m/>
    <m/>
    <m/>
    <m/>
    <m/>
    <m/>
    <m/>
    <m/>
    <m/>
    <m/>
    <m/>
    <m/>
  </r>
  <r>
    <n v="430"/>
    <d v="2024-12-01T00:00:00"/>
    <x v="401"/>
    <x v="402"/>
    <s v="APPROVED"/>
    <s v="Cersai Charge created"/>
    <d v="2023-02-28T00:00:00"/>
    <n v="22.4"/>
    <s v="5"/>
    <n v="863285"/>
    <s v="5-50"/>
    <s v="F_5821043"/>
    <n v="831897"/>
    <s v="5L"/>
    <n v="763"/>
    <s v="MORTGAGE"/>
    <n v="22"/>
    <s v="INDIVIDUAL"/>
    <n v="14.4"/>
    <s v="9.25"/>
    <n v="14"/>
    <n v="181"/>
    <s v="181"/>
    <s v="KULDEEP SINGH"/>
    <s v="SELFEMPLOYED"/>
    <s v="Yes"/>
    <s v="AUTOMOTIVE"/>
    <s v="FLOATING"/>
    <s v="N"/>
    <n v="807728782"/>
    <s v="PUNJAB"/>
    <s v="TIER 3"/>
    <n v="170"/>
    <s v="13-175"/>
    <n v="192"/>
    <s v="INDIVIDUAL"/>
    <n v="863285"/>
    <s v="Proxy-Fully Construc"/>
    <s v="SAM"/>
    <n v="44.254004899999998"/>
    <s v="65"/>
    <n v="0"/>
    <n v="11497"/>
    <d v="2023-03-04T00:00:00"/>
    <n v="180"/>
    <s v="2137_MICRO LAP_PUN_LDN_CHANDIGARHRD"/>
    <s v="Current"/>
    <n v="0"/>
    <n v="0"/>
    <n v="0"/>
    <n v="0"/>
    <n v="0"/>
    <n v="0"/>
    <n v="0"/>
    <n v="0"/>
    <n v="0"/>
    <s v="-"/>
    <s v="-"/>
    <n v="0"/>
    <n v="22"/>
    <s v="5"/>
    <d v="2023-02-28T00:00:00"/>
    <d v="2023-02-28T00:00:00"/>
    <n v="22.4"/>
    <s v="5"/>
    <d v="2039-02-04T00:00:00"/>
    <s v="SELF-ASSESSMENT METHOD"/>
    <n v="390000"/>
    <n v="1"/>
    <d v="2023-02-22T00:00:00"/>
    <n v="5821043"/>
    <s v="Formulaic Engineers PVt. Ltd."/>
    <s v="Khewat No. 194, Khasra No. 31M//19/2/2(1-6), 21/1(1-2), 22/1(5-4), Jamabandi Year 2008-2009, Wakia Village Kot ise Khaa, District Moga"/>
    <n v="225"/>
    <n v="7950"/>
    <n v="180"/>
    <n v="900"/>
    <n v="11"/>
    <n v="49"/>
    <n v="1950750"/>
    <n v="1950750"/>
    <n v="1755675"/>
    <n v="1560600"/>
    <s v="Rate on Sq. Ft."/>
    <x v="167"/>
    <m/>
    <x v="0"/>
    <s v="MOGA"/>
    <s v="PUNJAB"/>
    <n v="142003"/>
    <n v="0"/>
    <s v="BUSINESS USE"/>
    <s v="COMMERCIAL SHOP"/>
    <s v="COMMERCIAL SHOP"/>
    <s v="ACH HSBC"/>
    <s v="NACH"/>
    <s v="PSL"/>
    <s v="UDYAM-PB-14-0015937"/>
    <s v="PSL : Micro Enterprises"/>
    <s v="60056419614873"/>
    <m/>
    <m/>
    <m/>
    <m/>
    <m/>
    <m/>
    <m/>
    <m/>
    <m/>
    <m/>
    <m/>
    <m/>
    <m/>
    <m/>
    <m/>
    <m/>
    <m/>
    <m/>
    <m/>
    <m/>
    <m/>
    <m/>
    <m/>
    <m/>
    <m/>
    <m/>
    <m/>
  </r>
  <r>
    <n v="431"/>
    <d v="2024-12-01T00:00:00"/>
    <x v="402"/>
    <x v="403"/>
    <s v="APPROVED"/>
    <s v="Cersai Charge created"/>
    <d v="2023-02-24T00:00:00"/>
    <n v="22.533333333333299"/>
    <s v="5"/>
    <n v="1097475"/>
    <s v="5-50"/>
    <s v="F_5799694"/>
    <n v="1053596"/>
    <s v="5L"/>
    <n v="767"/>
    <s v="MORTGAGE"/>
    <n v="22"/>
    <s v="INDIVIDUAL"/>
    <n v="13.4"/>
    <s v="9.25"/>
    <n v="13"/>
    <n v="181"/>
    <s v="181"/>
    <s v="MANJEET SINGH"/>
    <s v="SELFEMPLOYED"/>
    <s v="Yes"/>
    <s v="AUTOMOTIVE"/>
    <s v="FLOATING"/>
    <s v="N"/>
    <n v="807642406"/>
    <s v="PUNJAB"/>
    <s v="TIER 3"/>
    <n v="170"/>
    <s v="13-175"/>
    <n v="192"/>
    <s v="INDIVIDUAL"/>
    <n v="1097475"/>
    <s v="Proxy-Fully Construc"/>
    <s v="SAM"/>
    <n v="61.174749200000001"/>
    <s v="65"/>
    <n v="0"/>
    <n v="13886"/>
    <d v="2023-03-04T00:00:00"/>
    <n v="180"/>
    <s v="2137_MICRO LAP_PUN_LDN_CHANDIGARHRD"/>
    <s v="Current"/>
    <n v="0"/>
    <n v="0"/>
    <n v="0"/>
    <n v="0"/>
    <n v="0"/>
    <n v="0"/>
    <n v="0"/>
    <n v="0"/>
    <n v="0"/>
    <s v="-"/>
    <s v="-"/>
    <n v="0"/>
    <n v="22"/>
    <s v="5"/>
    <d v="2023-02-24T00:00:00"/>
    <d v="2023-02-24T00:00:00"/>
    <n v="22.533333333333299"/>
    <s v="5"/>
    <d v="2039-02-04T00:00:00"/>
    <s v="SELF-ASSESSMENT METHOD"/>
    <n v="600000"/>
    <n v="1"/>
    <d v="2023-01-24T00:00:00"/>
    <s v="REV/Fullerton India-Dec-22/04"/>
    <s v="Rai Engineers And Valuers"/>
    <s v="Wakia Village Phullanwal, Hadbast No. 278, Abadi Anand Vihar, Tehsil &amp; District Ludhiana, Khasra No. 36//9/2-10/1, Khevat No. 179/188, Jamabandi Year 2007-2008"/>
    <n v="50"/>
    <n v="14000"/>
    <n v="810"/>
    <n v="1350"/>
    <n v="6"/>
    <n v="44"/>
    <n v="1793500"/>
    <n v="1794000"/>
    <n v="1614150"/>
    <n v="1434800"/>
    <s v="4000 per Sq. Yard"/>
    <x v="0"/>
    <n v="0.61191803735712291"/>
    <x v="0"/>
    <s v="LUDHIANA"/>
    <s v="PUNJAB"/>
    <n v="141001"/>
    <n v="0"/>
    <s v="BUSINESS USE"/>
    <s v="RESIDENTIAL row HOUSE"/>
    <s v="RESIDENTIAL ROW HOUSE"/>
    <s v="ACH HSBC"/>
    <s v="NACH"/>
    <s v="PSL"/>
    <s v="UDYAM-PB-12-0100603"/>
    <s v="PSL : Micro Enterprises"/>
    <s v="50044220389963"/>
    <m/>
    <m/>
    <m/>
    <m/>
    <m/>
    <m/>
    <m/>
    <m/>
    <m/>
    <m/>
    <m/>
    <m/>
    <m/>
    <m/>
    <m/>
    <m/>
    <m/>
    <m/>
    <m/>
    <m/>
    <m/>
    <m/>
    <m/>
    <m/>
    <m/>
    <m/>
    <m/>
  </r>
  <r>
    <n v="432"/>
    <d v="2024-12-01T00:00:00"/>
    <x v="403"/>
    <x v="404"/>
    <s v="APPROVED"/>
    <s v="Cersai Charge created"/>
    <d v="2023-01-31T00:00:00"/>
    <n v="23.3333333333333"/>
    <s v="5"/>
    <n v="2384050"/>
    <s v="5-50"/>
    <s v="F_5733578"/>
    <n v="2283262"/>
    <s v="5L"/>
    <n v="769"/>
    <s v="MORTGAGE"/>
    <n v="23"/>
    <s v="INDIVIDUAL"/>
    <n v="13.4"/>
    <s v="9.25"/>
    <n v="13"/>
    <n v="181"/>
    <s v="181"/>
    <s v="LIPI SINHA"/>
    <s v="SELFEMPLOYED"/>
    <s v="Yes"/>
    <s v="FMCG"/>
    <s v="FLOATING"/>
    <s v="N"/>
    <n v="804395557"/>
    <s v="PUNJAB"/>
    <s v="TIER 3"/>
    <n v="169"/>
    <s v="13-175"/>
    <n v="192"/>
    <s v="INDIVIDUAL"/>
    <n v="2384050"/>
    <s v="Proxy-Fully Construc"/>
    <s v="SAM"/>
    <n v="60.386271499999999"/>
    <s v="65"/>
    <n v="0"/>
    <n v="30165"/>
    <d v="2023-02-04T00:00:00"/>
    <n v="180"/>
    <s v="2137_MICRO LAP_PUN_LDN_CHANDIGARHRD"/>
    <s v="Current"/>
    <n v="0"/>
    <n v="0"/>
    <n v="0"/>
    <n v="0"/>
    <n v="0"/>
    <n v="0"/>
    <n v="0"/>
    <n v="0"/>
    <n v="0"/>
    <s v="-"/>
    <s v="-"/>
    <n v="0"/>
    <n v="23"/>
    <s v="5"/>
    <d v="2023-01-31T00:00:00"/>
    <d v="2023-01-31T00:00:00"/>
    <n v="23.3333333333333"/>
    <s v="5"/>
    <d v="2039-01-04T00:00:00"/>
    <s v="SELF-ASSESSMENT METHOD"/>
    <n v="696000"/>
    <n v="1"/>
    <d v="2023-01-31T00:00:00"/>
    <s v="REV/Fullerton India-Jan-23/26"/>
    <s v="Rai Engineers And Valuers"/>
    <s v="Wakya Village Kalan, Abadi Aam Colony, Tehsil &amp; Dist. Ludhiana, Khasra No. 61//15, 16/1, 16/3, 50/21, 22/1, 19, 20, Khata No. 519-520, 503/521, Jamabandi of the year 2011-2012"/>
    <n v="150"/>
    <n v="8500"/>
    <n v="2430"/>
    <n v="1100"/>
    <n v="15"/>
    <n v="35"/>
    <n v="3948000"/>
    <n v="3948000"/>
    <n v="3553200"/>
    <n v="3158400"/>
    <s v="4000 per Sq. Yard"/>
    <x v="168"/>
    <m/>
    <x v="0"/>
    <s v="LUDHIANA"/>
    <s v="PUNJAB"/>
    <n v="141001"/>
    <n v="0"/>
    <s v="BUSINESS USE"/>
    <s v="RESIDENTIAL row HOUSE"/>
    <s v="RESIDENTIAL ROW HOUSE"/>
    <s v="ACH HSBC"/>
    <s v="NACH"/>
    <s v="PSL"/>
    <s v="UDYAM-pb-12-0013270"/>
    <s v="PSL : Micro Enterprises"/>
    <s v="40040038386609"/>
    <m/>
    <m/>
    <m/>
    <m/>
    <m/>
    <m/>
    <m/>
    <m/>
    <m/>
    <m/>
    <m/>
    <m/>
    <m/>
    <m/>
    <m/>
    <m/>
    <m/>
    <m/>
    <m/>
    <m/>
    <m/>
    <m/>
    <m/>
    <m/>
    <m/>
    <m/>
    <m/>
  </r>
  <r>
    <n v="433"/>
    <d v="2024-12-01T00:00:00"/>
    <x v="403"/>
    <x v="404"/>
    <s v="APPROVED"/>
    <s v="Cersai Charge created"/>
    <d v="2023-01-31T00:00:00"/>
    <n v="23.3333333333333"/>
    <s v="5"/>
    <n v="2384050"/>
    <s v="5-50"/>
    <s v="F_5733578"/>
    <n v="2283262"/>
    <s v="5L"/>
    <n v="769"/>
    <s v="MORTGAGE"/>
    <n v="23"/>
    <s v="INDIVIDUAL"/>
    <n v="13.4"/>
    <s v="9.25"/>
    <n v="13"/>
    <n v="181"/>
    <s v="181"/>
    <s v="LIPI SINHA"/>
    <m/>
    <m/>
    <m/>
    <m/>
    <m/>
    <m/>
    <m/>
    <m/>
    <m/>
    <m/>
    <m/>
    <m/>
    <m/>
    <m/>
    <m/>
    <m/>
    <m/>
    <m/>
    <m/>
    <m/>
    <m/>
    <m/>
    <m/>
    <m/>
    <m/>
    <m/>
    <m/>
    <m/>
    <m/>
    <m/>
    <m/>
    <m/>
    <m/>
    <m/>
    <m/>
    <m/>
    <m/>
    <m/>
    <m/>
    <m/>
    <m/>
    <m/>
    <m/>
    <m/>
    <n v="1"/>
    <d v="2023-01-24T00:00:00"/>
    <s v="REV/Fullerton India-Jan-23-14"/>
    <s v="Rai Engineers And Valuers"/>
    <s v="Wakia Gaispura, Hadbast No. 260, Tehsil &amp; Dist. Ludhiana, Khasra No. 490, Khewat No. 174 Khata No. 211, Jamabandi of the Year 2009-2010"/>
    <n v="50"/>
    <n v="18000"/>
    <n v="435"/>
    <n v="1250"/>
    <n v="10"/>
    <n v="40"/>
    <n v="1443750"/>
    <n v="1444000"/>
    <n v="1299375"/>
    <n v="1155000"/>
    <s v="3000 per Sq. Yards"/>
    <x v="169"/>
    <m/>
    <x v="0"/>
    <m/>
    <m/>
    <m/>
    <m/>
    <m/>
    <m/>
    <m/>
    <m/>
    <m/>
    <m/>
    <m/>
    <m/>
    <m/>
    <m/>
    <m/>
    <m/>
    <m/>
    <m/>
    <m/>
    <m/>
    <m/>
    <m/>
    <m/>
    <m/>
    <m/>
    <m/>
    <m/>
    <m/>
    <m/>
    <m/>
    <m/>
    <m/>
    <m/>
    <m/>
    <m/>
    <m/>
    <m/>
    <m/>
    <m/>
    <m/>
  </r>
  <r>
    <n v="434"/>
    <d v="2024-12-01T00:00:00"/>
    <x v="404"/>
    <x v="405"/>
    <s v="APPROVED"/>
    <s v="Cersai Charge created"/>
    <d v="2022-12-31T00:00:00"/>
    <n v="24.366666666666699"/>
    <s v="5"/>
    <n v="2415100"/>
    <s v="5-50"/>
    <s v="F_5593500"/>
    <n v="2308434"/>
    <s v="5L"/>
    <n v="755"/>
    <s v="MORTGAGE"/>
    <n v="24"/>
    <s v="INDIVIDUAL"/>
    <n v="13.5"/>
    <s v="9.25"/>
    <n v="13.1"/>
    <n v="181"/>
    <s v="181"/>
    <s v="SURINDERPAL SINGH"/>
    <s v="SELFEMPLOYED"/>
    <s v="Yes"/>
    <s v="MILK AND DAIRY PRODUCTS"/>
    <s v="FLOATING"/>
    <s v="N"/>
    <n v="806717645"/>
    <s v="PUNJAB"/>
    <s v="TIER 3"/>
    <n v="167"/>
    <s v="13-175"/>
    <n v="191"/>
    <s v="INDIVIDUAL"/>
    <n v="2415100"/>
    <s v="Proxy-Fully Construc"/>
    <s v="SAM"/>
    <n v="50.002070400000001"/>
    <s v="65"/>
    <n v="0"/>
    <n v="30716"/>
    <d v="2023-01-04T00:00:00"/>
    <n v="180"/>
    <s v="2137_MICRO LAP_PUN_LDN_CHANDIGARHRD"/>
    <s v="Current"/>
    <n v="0"/>
    <n v="0"/>
    <n v="0"/>
    <n v="0"/>
    <n v="0"/>
    <n v="0"/>
    <n v="0"/>
    <n v="0"/>
    <n v="0"/>
    <s v="-"/>
    <s v="-"/>
    <n v="0"/>
    <n v="24"/>
    <s v="5"/>
    <d v="2022-12-31T00:00:00"/>
    <d v="2022-12-31T00:00:00"/>
    <n v="24.366666666666699"/>
    <s v="5"/>
    <d v="2038-11-04T00:00:00"/>
    <s v="SELF-ASSESSMENT METHOD"/>
    <n v="547200"/>
    <n v="1"/>
    <d v="2021-12-17T00:00:00"/>
    <s v="REV/Fullerton Inida-Dec-22/04"/>
    <s v="Rai Engineers And Valuers"/>
    <s v="Wakia Pind Jhande Hadbast No. 293, Tehsil &amp; Dist. Ludhiana, Khasra No. 656, 923, 738, 657, 685, 694, 695, 696, 697, 449, 453, 454, 450, 448, 451, 452, Khata No. 647/705, Jamabandi of the Year 2010-2011"/>
    <n v="650"/>
    <n v="4900"/>
    <n v="1374"/>
    <n v="1200"/>
    <s v="20-10 Year Old"/>
    <n v="20"/>
    <n v="4833800"/>
    <n v="4830000"/>
    <n v="4350420"/>
    <n v="3867040"/>
    <s v="1000 per Sq. Yards"/>
    <x v="170"/>
    <m/>
    <x v="0"/>
    <s v="LUDHIANA"/>
    <s v="PUNJAB"/>
    <n v="142021"/>
    <n v="0"/>
    <s v="BUSINESS USE"/>
    <s v="RESIDENTIAL row HOUSE"/>
    <s v="RESIDENTIAL ROW HOUSE"/>
    <s v="ACH HSBC"/>
    <s v="NACH"/>
    <s v="PSL"/>
    <s v="UDYAM-PB-12-0089374"/>
    <s v="PSL : Micro Enterprises"/>
    <s v="60050083361556"/>
    <m/>
    <m/>
    <m/>
    <m/>
    <m/>
    <m/>
    <m/>
    <m/>
    <m/>
    <m/>
    <m/>
    <m/>
    <m/>
    <m/>
    <m/>
    <m/>
    <m/>
    <m/>
    <m/>
    <m/>
    <m/>
    <m/>
    <m/>
    <m/>
    <m/>
    <m/>
    <m/>
  </r>
  <r>
    <n v="435"/>
    <d v="2024-12-01T00:00:00"/>
    <x v="405"/>
    <x v="406"/>
    <s v="APPROVED"/>
    <s v="Cersai Charge created"/>
    <d v="2022-12-27T00:00:00"/>
    <n v="24.5"/>
    <s v="5"/>
    <n v="1743671"/>
    <s v="5-50"/>
    <s v="F_5583204"/>
    <n v="1669456"/>
    <s v="5L"/>
    <n v="709"/>
    <s v="MORTGAGE"/>
    <n v="24"/>
    <s v="INDIVIDUAL"/>
    <n v="13.9"/>
    <s v="9.25"/>
    <n v="13.5"/>
    <n v="181"/>
    <s v="181"/>
    <s v="KESHAV PARVESH KUMAR"/>
    <s v="SELFEMPLOYED"/>
    <s v="Yes"/>
    <s v="TEXTILES"/>
    <s v="FLOATING"/>
    <s v="N"/>
    <n v="806682414"/>
    <s v="PUNJAB"/>
    <s v="TIER 3"/>
    <n v="168"/>
    <s v="13-175"/>
    <n v="192"/>
    <s v="INDIVIDUAL"/>
    <n v="1743671"/>
    <s v="Proxy-Fully Construc"/>
    <s v="SAM"/>
    <n v="49.270161100000003"/>
    <s v="65"/>
    <n v="0"/>
    <n v="22639"/>
    <d v="2023-01-04T00:00:00"/>
    <n v="180"/>
    <s v="2137_MICRO LAP_PUN_LDN_CHANDIGARHRD"/>
    <s v="Current"/>
    <n v="0"/>
    <n v="0"/>
    <n v="0"/>
    <n v="0"/>
    <n v="0"/>
    <n v="0"/>
    <n v="0"/>
    <n v="0"/>
    <n v="0"/>
    <s v="-"/>
    <s v="-"/>
    <n v="0"/>
    <n v="24"/>
    <s v="5"/>
    <d v="2022-12-27T00:00:00"/>
    <d v="2022-12-27T00:00:00"/>
    <n v="24.5"/>
    <s v="5"/>
    <d v="2038-12-04T00:00:00"/>
    <s v="SELF-ASSESSMENT METHOD"/>
    <n v="420000"/>
    <n v="1"/>
    <d v="2022-12-12T00:00:00"/>
    <n v="700"/>
    <s v="ER. Amarjit Singh Chawla &amp; Associates"/>
    <s v="Plot No. 20/2, Khasra No. 488-485, Khata No. 626/639-643/656, Page No. 546-573, As per Jamabandi of the Year 2010-2011, Hadbast No. 77, Wakia Taraf Jodhewal, Abadi New Shakti Nagar, Tehsil &amp; Dist. Ludhiana"/>
    <n v="140"/>
    <n v="19000"/>
    <n v="879"/>
    <n v="1000"/>
    <n v="25"/>
    <n v="25"/>
    <n v="3539000"/>
    <n v="3539000"/>
    <n v="3185100"/>
    <n v="2831200"/>
    <s v="4500 per Sq. Yards"/>
    <x v="171"/>
    <m/>
    <x v="0"/>
    <s v="LUDHIANA"/>
    <s v="PUNJAB"/>
    <n v="141007"/>
    <n v="0"/>
    <s v="BUSINESS USE"/>
    <s v="RESIDENTIAL row HOUSE"/>
    <s v="RESIDENTIAL ROW HOUSE"/>
    <s v="ACH HSBC"/>
    <s v="NACH"/>
    <s v="PSL"/>
    <s v="UDYAM-PB-12-0064624"/>
    <s v="PSL : Micro Enterprises"/>
    <s v="50085624865040"/>
    <m/>
    <m/>
    <m/>
    <m/>
    <m/>
    <m/>
    <m/>
    <m/>
    <m/>
    <m/>
    <m/>
    <m/>
    <m/>
    <m/>
    <m/>
    <m/>
    <m/>
    <m/>
    <m/>
    <m/>
    <m/>
    <m/>
    <m/>
    <m/>
    <m/>
    <m/>
    <m/>
  </r>
  <r>
    <n v="436"/>
    <d v="2024-12-01T00:00:00"/>
    <x v="406"/>
    <x v="407"/>
    <s v="APPROVED"/>
    <s v="Cersai Charge Created - BT"/>
    <d v="2024-06-13T00:00:00"/>
    <n v="6.7"/>
    <s v="5"/>
    <n v="13610000"/>
    <s v="5-50"/>
    <s v="F_7321889"/>
    <n v="13417690"/>
    <s v="5L"/>
    <n v="746"/>
    <s v="MORTGAGE"/>
    <n v="7"/>
    <s v="CORPORATE"/>
    <n v="10.5"/>
    <s v="9.25"/>
    <n v="10.5"/>
    <n v="181"/>
    <s v="181"/>
    <s v="KEMPEGOWDA  ENTERPRISES"/>
    <s v="SELFEMPLOYED"/>
    <s v="Yes"/>
    <s v="OIL AND GAS ALLIED"/>
    <s v="FLOATING"/>
    <s v="N"/>
    <n v="854804362327"/>
    <s v="KARNATAKA"/>
    <s v="TIER 1"/>
    <n v="174"/>
    <s v="13-175"/>
    <n v="181"/>
    <s v="PROPRIETORSHIP"/>
    <n v="13610000"/>
    <s v="Proxy-Fully Construc"/>
    <s v="BKP"/>
    <n v="57.401668999999998"/>
    <s v="65"/>
    <n v="0"/>
    <n v="150445"/>
    <d v="2024-06-04T00:00:00"/>
    <n v="180"/>
    <s v="1734_MASS LAP_KRN_BANGALORE_JAYANAGAR"/>
    <s v="Current"/>
    <n v="0"/>
    <n v="0"/>
    <n v="0"/>
    <n v="0"/>
    <n v="0"/>
    <n v="0"/>
    <n v="0"/>
    <n v="0"/>
    <n v="0"/>
    <s v="-"/>
    <s v="-"/>
    <n v="0"/>
    <n v="7"/>
    <s v="5"/>
    <d v="2024-05-31T00:00:00"/>
    <d v="2024-05-31T00:00:00"/>
    <n v="7.1333333333333302"/>
    <s v="5"/>
    <d v="2039-06-04T00:00:00"/>
    <s v="BKP - BANKING PRODUCT"/>
    <n v="9500000.0003999993"/>
    <n v="1"/>
    <d v="2024-05-29T00:00:00"/>
    <n v="7321889"/>
    <s v="RICS Chinmay Associates"/>
    <s v="Property Bearing No. 30/1, Katha No. 1880, Chikkanagamangal Village, Sarjapura Hobli, Anekal Taluk, Bangalore, Urban District"/>
    <n v="1631.42"/>
    <n v="8600"/>
    <n v="4492"/>
    <n v="2100"/>
    <n v="6"/>
    <n v="59"/>
    <n v="23863412"/>
    <n v="23710112"/>
    <n v="21477071"/>
    <n v="19090730"/>
    <s v="2879 per Sq. Ft."/>
    <x v="172"/>
    <m/>
    <x v="0"/>
    <s v="BANGALORE"/>
    <s v="KARNATAKA"/>
    <n v="560100"/>
    <n v="0"/>
    <s v="ULAP - BALANCE TRANSFER FOR BUSINESS PURPOSE"/>
    <s v="RESIDENTIAL BUNGLOW"/>
    <s v="RESIDENTIAL BUNGLOW"/>
    <s v="HDFC ENACH"/>
    <s v="NACH"/>
    <s v="PSL"/>
    <s v="UDYAM-KR-02-0013159"/>
    <s v="PSL : Micro Enterprises"/>
    <s v="80035073049485"/>
    <m/>
    <m/>
    <m/>
    <m/>
    <m/>
    <m/>
    <m/>
    <m/>
    <m/>
    <m/>
    <m/>
    <m/>
    <m/>
    <m/>
    <m/>
    <m/>
    <m/>
    <m/>
    <m/>
    <m/>
    <m/>
    <m/>
    <m/>
    <m/>
    <m/>
    <m/>
    <m/>
  </r>
  <r>
    <n v="437"/>
    <d v="2024-12-01T00:00:00"/>
    <x v="407"/>
    <x v="408"/>
    <s v="APPROVED"/>
    <s v="Cersai Charge created"/>
    <d v="2022-08-23T00:00:00"/>
    <n v="28.7"/>
    <s v="5"/>
    <n v="1218354"/>
    <s v="5-50"/>
    <s v="F_5078471"/>
    <n v="1093828"/>
    <s v="5L"/>
    <n v="-1"/>
    <s v="MORTGAGE"/>
    <n v="28"/>
    <s v="INDIVIDUAL"/>
    <n v="14.4"/>
    <s v="9.25"/>
    <n v="13"/>
    <n v="121"/>
    <s v="181"/>
    <s v="INDERJIT SINGH"/>
    <s v="SELFEMPLOYED"/>
    <s v="Yes"/>
    <s v="ENGINEERING WORK"/>
    <s v="FLOATING"/>
    <s v="N"/>
    <n v="805230885"/>
    <s v="PUNJAB"/>
    <s v="TIER 3"/>
    <n v="108"/>
    <s v="13-175"/>
    <n v="136"/>
    <s v="INDIVIDUAL"/>
    <n v="1218354"/>
    <s v="Proxy-Fully Construc"/>
    <s v="SAM"/>
    <n v="48.734160000000003"/>
    <s v="65"/>
    <n v="0"/>
    <n v="18192"/>
    <d v="2022-09-04T00:00:00"/>
    <n v="120"/>
    <s v="2137_MICRO LAP_PUN_LDN_CHANDIGARHRD"/>
    <s v="Current"/>
    <n v="0"/>
    <n v="0"/>
    <n v="0"/>
    <n v="0"/>
    <n v="0"/>
    <n v="0"/>
    <n v="0"/>
    <n v="0"/>
    <n v="0"/>
    <s v="-"/>
    <s v="-"/>
    <n v="0"/>
    <n v="28"/>
    <s v="5"/>
    <d v="2022-08-23T00:00:00"/>
    <d v="2022-08-23T00:00:00"/>
    <n v="28.7"/>
    <s v="5"/>
    <d v="2033-12-04T00:00:00"/>
    <s v="SELF-ASSESSMENT METHOD"/>
    <n v="420000"/>
    <n v="1"/>
    <d v="2022-07-28T00:00:00"/>
    <n v="584"/>
    <s v="ER. Amarjit Singh Chawla &amp; Associates"/>
    <s v="Khasra No. 78//28/1-28/2-28/3, Khewat No. 182, Khatoni No. 219, Hadbast No. 178, Kuliewal Ludhiana "/>
    <n v="100"/>
    <n v="14000"/>
    <n v="1780"/>
    <n v="1000"/>
    <n v="24"/>
    <n v="26"/>
    <n v="3180000"/>
    <n v="3180000"/>
    <n v="2862000"/>
    <n v="2544000"/>
    <s v="Rate on Sq. Yards"/>
    <x v="173"/>
    <m/>
    <x v="0"/>
    <s v="LUDHIANA"/>
    <s v="PUNJAB"/>
    <n v="141010"/>
    <n v="0"/>
    <s v="BUSINESS USE"/>
    <s v="RESIDENTIAL row HOUSE"/>
    <s v="RESIDENTIAL ROW HOUSE"/>
    <s v="ACH HSBC"/>
    <s v="NACH"/>
    <s v="PSL"/>
    <s v="UDYAM-PB-10-0035017"/>
    <s v="PSL : Micro Enterprises"/>
    <s v="60079842424129"/>
    <m/>
    <m/>
    <m/>
    <m/>
    <m/>
    <m/>
    <m/>
    <m/>
    <m/>
    <m/>
    <m/>
    <m/>
    <m/>
    <m/>
    <m/>
    <m/>
    <m/>
    <m/>
    <m/>
    <m/>
    <m/>
    <m/>
    <m/>
    <m/>
    <m/>
    <m/>
    <m/>
  </r>
  <r>
    <n v="438"/>
    <d v="2024-12-01T00:00:00"/>
    <x v="408"/>
    <x v="409"/>
    <s v="APPROVED"/>
    <s v="Cersai Charge Created - NON BT"/>
    <d v="2024-07-07T00:00:00"/>
    <n v="5.9"/>
    <s v="5"/>
    <n v="792372"/>
    <s v="5-50"/>
    <s v="F_7429185"/>
    <n v="776718"/>
    <s v="5L"/>
    <n v="770"/>
    <s v="MORTGAGE"/>
    <n v="6"/>
    <s v="INDIVIDUAL"/>
    <n v="14"/>
    <s v="9.25"/>
    <n v="14"/>
    <n v="121"/>
    <s v="181"/>
    <s v="VIPAN ARORA"/>
    <s v="SELFEMPLOYED"/>
    <s v="Yes"/>
    <s v="PLASTIC PRODUCTS"/>
    <s v="FLOATING"/>
    <s v="N"/>
    <n v="805618867"/>
    <s v="PUNJAB"/>
    <s v="TIER 3"/>
    <n v="115"/>
    <s v="13-175"/>
    <n v="121"/>
    <s v="INDIVIDUAL"/>
    <n v="792372"/>
    <s v="Proxy-Fully Construc"/>
    <s v="SAM"/>
    <n v="56.4930843"/>
    <s v="65"/>
    <n v="0"/>
    <n v="12303"/>
    <d v="2024-07-04T00:00:00"/>
    <n v="120"/>
    <s v="2136_MICRO LAP_PUN_JAL_LADOWALIRD"/>
    <s v="Current"/>
    <n v="0"/>
    <n v="0"/>
    <n v="0"/>
    <n v="0"/>
    <n v="0"/>
    <n v="0"/>
    <n v="0"/>
    <n v="0"/>
    <n v="0"/>
    <s v="-"/>
    <s v="-"/>
    <n v="0"/>
    <n v="6"/>
    <s v="5"/>
    <d v="2024-06-30T00:00:00"/>
    <d v="2024-06-30T00:00:00"/>
    <n v="6.1333333333333302"/>
    <s v="5"/>
    <d v="2034-07-04T00:00:00"/>
    <s v="SELF-ASSESSMENT METHOD"/>
    <n v="1536000"/>
    <n v="1"/>
    <d v="2024-06-18T00:00:00"/>
    <n v="7370899"/>
    <s v="EMM-AAR Associates"/>
    <s v="Portion of H. No. NN-502, Wakia Abadi Mohalla Karar Khan, Tehsil &amp; Dist. Jalandhar"/>
    <n v="21.78"/>
    <n v="50000"/>
    <n v="392"/>
    <n v="800"/>
    <n v="20"/>
    <n v="30"/>
    <n v="1402600"/>
    <n v="1402600"/>
    <n v="1262340"/>
    <n v="1122080"/>
    <s v="350000/marla"/>
    <x v="174"/>
    <m/>
    <x v="0"/>
    <s v="JALANDHAR"/>
    <s v="PUNJAB"/>
    <n v="144008"/>
    <n v="0"/>
    <s v="ULAP - GENERAL BUSINESS PURPOSE"/>
    <s v="COMMERCIAL SHOP"/>
    <s v="COMMERCIAL SHOP"/>
    <s v="HDFC ENACH"/>
    <s v="NACH"/>
    <s v="PSL"/>
    <s v="UDYAM-pb-10-0067222"/>
    <s v="PSL : Micro Enterprises"/>
    <s v="10040788497172"/>
    <m/>
    <m/>
    <m/>
    <m/>
    <m/>
    <m/>
    <m/>
    <m/>
    <m/>
    <m/>
    <m/>
    <m/>
    <m/>
    <m/>
    <m/>
    <m/>
    <m/>
    <m/>
    <m/>
    <m/>
    <m/>
    <m/>
    <m/>
    <m/>
    <m/>
    <m/>
    <m/>
  </r>
  <r>
    <n v="439"/>
    <d v="2024-12-01T00:00:00"/>
    <x v="409"/>
    <x v="410"/>
    <s v="APPROVED"/>
    <s v="Cersai Charge Created - NON BT"/>
    <d v="2024-07-05T00:00:00"/>
    <n v="5.9666666666666703"/>
    <s v="5"/>
    <n v="1564933"/>
    <s v="5-50"/>
    <s v="F_7429325"/>
    <n v="1551061"/>
    <s v="5L"/>
    <n v="744"/>
    <s v="MORTGAGE"/>
    <n v="6"/>
    <s v="INDIVIDUAL"/>
    <n v="13.5"/>
    <s v="9.25"/>
    <n v="13.5"/>
    <n v="181"/>
    <s v="181"/>
    <s v="RAMANDEEP SINGH"/>
    <s v="SELFEMPLOYED"/>
    <s v="Yes"/>
    <s v="ART AND ENTERTAINMENT ACTIVITIES"/>
    <s v="FLOATING"/>
    <s v="N"/>
    <n v="854804617385"/>
    <s v="PUNJAB"/>
    <s v="TIER 3"/>
    <n v="175"/>
    <s v="13-175"/>
    <n v="181"/>
    <s v="INDIVIDUAL"/>
    <n v="1564933"/>
    <s v="Proxy-Fully Construc"/>
    <s v="SAM"/>
    <n v="50.323919799999999"/>
    <s v="65"/>
    <n v="0"/>
    <n v="20318"/>
    <d v="2024-07-04T00:00:00"/>
    <n v="180"/>
    <s v="2136_MICRO LAP_PUN_JAL_LADOWALIRD"/>
    <s v="Current"/>
    <n v="0"/>
    <n v="0"/>
    <n v="0"/>
    <n v="0"/>
    <n v="0"/>
    <n v="0"/>
    <n v="0"/>
    <n v="0"/>
    <n v="0"/>
    <s v="-"/>
    <s v="-"/>
    <n v="0"/>
    <n v="6"/>
    <s v="5"/>
    <d v="2024-06-29T00:00:00"/>
    <d v="2024-06-29T00:00:00"/>
    <n v="6.1666666666666696"/>
    <s v="5"/>
    <d v="2039-07-04T00:00:00"/>
    <s v="SELF-ASSESSMENT METHOD"/>
    <n v="1344000"/>
    <n v="1"/>
    <d v="2024-05-25T00:00:00"/>
    <n v="7289859"/>
    <s v="EMM-AAR Associates"/>
    <s v="Wakia Rakba Pind Kaintha, Tehsil Dasuya Dist. Hoshiarpur"/>
    <n v="143.56"/>
    <n v="12000"/>
    <n v="1387"/>
    <n v="1000"/>
    <n v="15"/>
    <n v="35"/>
    <n v="3109720"/>
    <n v="3109720"/>
    <n v="2798748"/>
    <n v="2487776"/>
    <s v="125000/marla"/>
    <x v="175"/>
    <m/>
    <x v="0"/>
    <s v="HOSHIARPUR"/>
    <s v="PUNJAB"/>
    <n v="144205"/>
    <n v="28"/>
    <s v="ULAP - GENERAL BUSINESS PURPOSE"/>
    <s v="MIXED USE- SELF OCCUPIED PROPERTY"/>
    <s v="MIXED USE- SELF OCCUPIED PROPERTY"/>
    <s v="HDFC ENACH"/>
    <s v="NACH"/>
    <s v="PSL"/>
    <s v="UDYAM-pb-09-0022268"/>
    <s v="PSL : Micro Enterprises"/>
    <s v="60045526969488"/>
    <m/>
    <m/>
    <m/>
    <m/>
    <m/>
    <m/>
    <m/>
    <m/>
    <m/>
    <m/>
    <m/>
    <m/>
    <m/>
    <m/>
    <m/>
    <m/>
    <m/>
    <m/>
    <m/>
    <m/>
    <m/>
    <m/>
    <m/>
    <m/>
    <m/>
    <m/>
    <m/>
  </r>
  <r>
    <n v="440"/>
    <d v="2024-12-01T00:00:00"/>
    <x v="410"/>
    <x v="411"/>
    <s v="APPROVED"/>
    <s v="Cersai Charge Created - NON BT"/>
    <d v="2024-07-05T00:00:00"/>
    <n v="5.9666666666666703"/>
    <s v="5"/>
    <n v="1842864"/>
    <s v="5-50"/>
    <s v="F_7423919"/>
    <n v="1826056"/>
    <s v="5L"/>
    <n v="753"/>
    <s v="MORTGAGE"/>
    <n v="6"/>
    <s v="INDIVIDUAL"/>
    <n v="13.2"/>
    <s v="9.25"/>
    <n v="13.2"/>
    <n v="181"/>
    <s v="181"/>
    <s v="UDAI BHANU SINGH"/>
    <s v="SELFEMPLOYED"/>
    <s v="Yes"/>
    <s v="PLASTIC PRODUCTS"/>
    <s v="FLOATING"/>
    <s v="N"/>
    <n v="854804602402"/>
    <s v="PUNJAB"/>
    <s v="TIER 3"/>
    <n v="175"/>
    <s v="13-175"/>
    <n v="181"/>
    <s v="INDIVIDUAL"/>
    <n v="1842864"/>
    <s v="Proxy-Fully Construc"/>
    <s v="SAM"/>
    <n v="56.477597299999999"/>
    <s v="65"/>
    <n v="0"/>
    <n v="23560"/>
    <d v="2024-07-04T00:00:00"/>
    <n v="180"/>
    <s v="2136_MICRO LAP_PUN_JAL_LADOWALIRD"/>
    <s v="Current"/>
    <n v="0"/>
    <n v="0"/>
    <n v="0"/>
    <n v="0"/>
    <n v="0"/>
    <n v="0"/>
    <n v="0"/>
    <n v="0"/>
    <n v="0"/>
    <s v="-"/>
    <s v="-"/>
    <n v="0"/>
    <n v="6"/>
    <s v="5"/>
    <d v="2024-06-28T00:00:00"/>
    <d v="2024-06-28T00:00:00"/>
    <n v="6.2"/>
    <s v="5"/>
    <d v="2039-07-04T00:00:00"/>
    <s v="SELF-ASSESSMENT METHOD"/>
    <n v="864000"/>
    <n v="1"/>
    <d v="2024-06-12T00:00:00"/>
    <n v="7354352"/>
    <s v="EMM-AAR Associates"/>
    <s v="H. No. 98, Vakia Abadi Gautam Nagar Basti Peer Dad Khan, Tehsil &amp; Dist. Jalandhar"/>
    <n v="92"/>
    <n v="13000"/>
    <n v="1590"/>
    <n v="1300"/>
    <n v="1"/>
    <n v="49"/>
    <n v="3263000"/>
    <n v="3263000"/>
    <n v="2936700"/>
    <n v="2610400"/>
    <s v="130000/marla"/>
    <x v="176"/>
    <m/>
    <x v="0"/>
    <s v="JALANDHAR"/>
    <s v="PUNJAB"/>
    <n v="144021"/>
    <n v="0"/>
    <s v="ULAP - GENERAL BUSINESS PURPOSE"/>
    <s v="RESIDENTIAL row HOUSE"/>
    <s v="RENTED RESIDENTIAL PROPERTY- WITHIN CITY LIMIT"/>
    <s v="ACH HSBC"/>
    <s v="NACH"/>
    <s v="PSL"/>
    <s v="UDYAM-PB-10-0094082"/>
    <s v="PSL : Micro Enterprises"/>
    <s v="30009935964198"/>
    <m/>
    <m/>
    <m/>
    <m/>
    <m/>
    <m/>
    <m/>
    <m/>
    <m/>
    <m/>
    <m/>
    <m/>
    <m/>
    <m/>
    <m/>
    <m/>
    <m/>
    <m/>
    <m/>
    <m/>
    <m/>
    <m/>
    <m/>
    <m/>
    <m/>
    <m/>
    <m/>
  </r>
  <r>
    <n v="441"/>
    <d v="2024-12-01T00:00:00"/>
    <x v="411"/>
    <x v="412"/>
    <s v="APPROVED"/>
    <s v="Cersai Charge Created - NON BT"/>
    <d v="2024-01-31T00:00:00"/>
    <n v="11.1666666666667"/>
    <s v="5"/>
    <n v="1101994"/>
    <s v="5-50"/>
    <s v="F_6814308"/>
    <n v="1081420"/>
    <s v="5L"/>
    <n v="759"/>
    <s v="MORTGAGE"/>
    <n v="11"/>
    <s v="INDIVIDUAL"/>
    <n v="13.25"/>
    <s v="9.25"/>
    <n v="13.25"/>
    <n v="181"/>
    <s v="181"/>
    <s v="DHARAM PAL"/>
    <s v="SELFEMPLOYED"/>
    <s v="Yes"/>
    <s v="FMCG"/>
    <s v="FLOATING"/>
    <s v="N"/>
    <n v="854803436283"/>
    <s v="PUNJAB"/>
    <s v="TIER 3"/>
    <n v="170"/>
    <s v="13-175"/>
    <n v="181"/>
    <s v="INDIVIDUAL"/>
    <n v="1101994"/>
    <s v="Proxy-Fully Construc"/>
    <s v="SAM"/>
    <n v="46.6320634"/>
    <s v="65"/>
    <n v="0"/>
    <n v="14125"/>
    <d v="2024-02-04T00:00:00"/>
    <n v="180"/>
    <s v="2136_MICRO LAP_PUN_JAL_LADOWALIRD"/>
    <s v="Current"/>
    <n v="0"/>
    <n v="0"/>
    <n v="0"/>
    <n v="0"/>
    <n v="0"/>
    <n v="0"/>
    <n v="0"/>
    <n v="0"/>
    <n v="0"/>
    <s v="-"/>
    <s v="-"/>
    <n v="0"/>
    <n v="11"/>
    <s v="5"/>
    <d v="2024-01-25T00:00:00"/>
    <d v="2024-01-25T00:00:00"/>
    <n v="11.366666666666699"/>
    <s v="5"/>
    <d v="2039-02-04T00:00:00"/>
    <s v="SELF-ASSESSMENT METHOD"/>
    <n v="324000"/>
    <n v="1"/>
    <d v="2024-01-06T00:00:00"/>
    <n v="6733996"/>
    <s v="EMM-AAR Associates"/>
    <s v="Measuring 4.75 Mala, At Wakia Abadi Mohalla Jattpura, Property No. B-XI-20 Kapurthala, Tehsil &amp; Dist. Kapurthala"/>
    <n v="96.22"/>
    <n v="12363"/>
    <n v="1304"/>
    <n v="900"/>
    <n v="15"/>
    <n v="35"/>
    <n v="2363167.86"/>
    <n v="2363168"/>
    <n v="2126851"/>
    <n v="1890534"/>
    <s v="125000/marla"/>
    <x v="177"/>
    <m/>
    <x v="0"/>
    <s v="KAPURTHALA"/>
    <s v="PUNJAB"/>
    <n v="144601"/>
    <n v="0"/>
    <s v="BUSINESS USE"/>
    <s v="RESIDENTIAL row HOUSE"/>
    <s v="RESIDENTIAL ROW HOUSE"/>
    <s v="HDFC ENACH"/>
    <s v="NACH"/>
    <s v="PSL"/>
    <s v="UDYAM-PB-11-0025257"/>
    <s v="PSL : Micro Enterprises"/>
    <s v="30040548025231"/>
    <m/>
    <m/>
    <m/>
    <m/>
    <m/>
    <m/>
    <m/>
    <m/>
    <m/>
    <m/>
    <m/>
    <m/>
    <m/>
    <m/>
    <m/>
    <m/>
    <m/>
    <m/>
    <m/>
    <m/>
    <m/>
    <m/>
    <m/>
    <m/>
    <m/>
    <m/>
    <m/>
  </r>
  <r>
    <n v="442"/>
    <d v="2024-12-01T00:00:00"/>
    <x v="412"/>
    <x v="413"/>
    <s v="APPROVED"/>
    <s v="Cersai Charge created"/>
    <d v="2023-01-31T00:00:00"/>
    <n v="23.3333333333333"/>
    <s v="5"/>
    <n v="1243251"/>
    <s v="5-50"/>
    <s v="F_5738528"/>
    <n v="1194272"/>
    <s v="5L"/>
    <n v="768"/>
    <s v="MORTGAGE"/>
    <n v="23"/>
    <s v="INDIVIDUAL"/>
    <n v="14.15"/>
    <s v="9.25"/>
    <n v="13.75"/>
    <n v="181"/>
    <s v="181"/>
    <s v="MEENU PUAR"/>
    <s v="SELFEMPLOYED"/>
    <s v="Yes"/>
    <s v="OTHERS"/>
    <s v="FLOATING"/>
    <s v="N"/>
    <n v="807338382"/>
    <s v="PUNJAB"/>
    <s v="TIER 3"/>
    <n v="169"/>
    <s v="13-175"/>
    <n v="192"/>
    <s v="INDIVIDUAL"/>
    <n v="1243251"/>
    <s v="Proxy-Fully Construc"/>
    <s v="SAM"/>
    <n v="48.643537899999998"/>
    <s v="65"/>
    <n v="0"/>
    <n v="16349"/>
    <d v="2023-02-04T00:00:00"/>
    <n v="180"/>
    <s v="2136_MICRO LAP_PUN_JAL_LADOWALIRD"/>
    <s v="Current"/>
    <n v="0"/>
    <n v="0"/>
    <n v="0"/>
    <n v="0"/>
    <n v="0"/>
    <n v="0"/>
    <n v="0"/>
    <n v="0"/>
    <n v="0"/>
    <s v="-"/>
    <s v="-"/>
    <n v="0"/>
    <n v="23"/>
    <s v="5"/>
    <d v="2023-01-31T00:00:00"/>
    <d v="2023-01-31T00:00:00"/>
    <n v="23.3333333333333"/>
    <s v="5"/>
    <d v="2039-01-04T00:00:00"/>
    <s v="SELF-ASSESSMENT METHOD"/>
    <n v="465999.96"/>
    <n v="1"/>
    <d v="2023-01-25T00:00:00"/>
    <n v="5738528"/>
    <s v="EMM-AAR Associates"/>
    <s v="Wakya Rakba Ramgarh Hadbast No. 115 Rakba Mana talwadi Ramgarh Road, Tehsil Bholath Dist. Kapurthala"/>
    <n v="151.11000000000001"/>
    <n v="4000"/>
    <n v="1774"/>
    <n v="1100"/>
    <n v="8"/>
    <n v="42"/>
    <n v="2555840"/>
    <n v="2555840"/>
    <n v="2300256"/>
    <n v="2044672"/>
    <s v="40000/marla"/>
    <x v="178"/>
    <m/>
    <x v="0"/>
    <s v="KAPURTHALA"/>
    <s v="PUNJAB"/>
    <n v="144622"/>
    <n v="0"/>
    <s v="BUSINESS USE"/>
    <s v="RESIDENTIAL row HOUSE"/>
    <s v="RESIDENTIAL ROW HOUSE"/>
    <s v="HDFC ENACH"/>
    <s v="NACH"/>
    <s v="PSL"/>
    <s v="UDYAM-pb-11-0014223"/>
    <s v="PSL : Micro Enterprises"/>
    <s v="20022738658253"/>
    <m/>
    <m/>
    <m/>
    <m/>
    <m/>
    <m/>
    <m/>
    <m/>
    <m/>
    <m/>
    <m/>
    <m/>
    <m/>
    <m/>
    <m/>
    <m/>
    <m/>
    <m/>
    <m/>
    <m/>
    <m/>
    <m/>
    <m/>
    <m/>
    <m/>
    <m/>
    <m/>
  </r>
  <r>
    <n v="443"/>
    <d v="2024-12-01T00:00:00"/>
    <x v="413"/>
    <x v="414"/>
    <s v="APPROVED"/>
    <s v="Cersai Charge created"/>
    <d v="2022-12-26T00:00:00"/>
    <n v="24.533333333333299"/>
    <s v="5"/>
    <n v="2343116"/>
    <s v="5-50"/>
    <s v="F_5621469"/>
    <n v="2233736"/>
    <s v="5L"/>
    <n v="738"/>
    <s v="MORTGAGE"/>
    <n v="24"/>
    <s v="INDIVIDUAL"/>
    <n v="12.9"/>
    <s v="9.25"/>
    <n v="12.5"/>
    <n v="181"/>
    <s v="181"/>
    <s v="JASPAL MASIH"/>
    <s v="SELFEMPLOYED"/>
    <s v="Yes"/>
    <s v="HEALTHCARE AND HEALTHCARE PROVIDERS"/>
    <s v="FLOATING"/>
    <s v="N"/>
    <n v="18092362"/>
    <s v="PUNJAB"/>
    <s v="TIER 3"/>
    <n v="167"/>
    <s v="13-175"/>
    <n v="191"/>
    <s v="INDIVIDUAL"/>
    <n v="2343116"/>
    <s v="Proxy-Fully Construc"/>
    <s v="SAM"/>
    <n v="61.659389699999998"/>
    <s v="65"/>
    <n v="0"/>
    <n v="28880"/>
    <d v="2023-01-04T00:00:00"/>
    <n v="180"/>
    <s v="2136_MICRO LAP_PUN_JAL_LADOWALIRD"/>
    <s v="Current"/>
    <n v="0"/>
    <n v="0"/>
    <n v="0"/>
    <n v="0"/>
    <n v="0"/>
    <n v="0"/>
    <n v="0"/>
    <n v="0"/>
    <n v="0"/>
    <s v="-"/>
    <s v="-"/>
    <n v="0"/>
    <n v="24"/>
    <s v="5"/>
    <d v="2022-12-26T00:00:00"/>
    <d v="2022-12-26T00:00:00"/>
    <n v="24.533333333333299"/>
    <s v="5"/>
    <d v="2038-11-04T00:00:00"/>
    <s v="SELF-ASSESSMENT METHOD"/>
    <n v="1682000.04"/>
    <n v="1"/>
    <d v="2022-12-12T00:00:00"/>
    <n v="5571177"/>
    <s v="Anand &amp; Anand"/>
    <s v="Village Ladhewali, Abadi Kaki Pind, Tehsil &amp; District Jalandhar, Hadbast No. 220, Khasra No. 41//1/3, 2/2. Document No. 2,722 Dated 28/06/2005"/>
    <n v="1224"/>
    <n v="1429"/>
    <n v="2051"/>
    <n v="1000"/>
    <n v="11"/>
    <n v="39"/>
    <n v="3800096"/>
    <n v="3800096"/>
    <n v="3420086"/>
    <n v="3040077"/>
    <s v="600000/- (not mentioned Sq. Ft. / Sq. M/Sq. Yards)"/>
    <x v="179"/>
    <m/>
    <x v="0"/>
    <s v="JALANDHAR"/>
    <s v="PUNJAB"/>
    <n v="144023"/>
    <n v="0"/>
    <s v="BUSINESS USE"/>
    <s v="RESIDENTIAL row HOUSE"/>
    <s v="RESIDENTIAL ROW HOUSE"/>
    <s v="HDFC ENACH"/>
    <s v="NACH"/>
    <s v="PSL"/>
    <s v="UDYAM-PB-10-0047876"/>
    <s v="PSL : Micro Enterprises"/>
    <s v="10052693259355"/>
    <m/>
    <m/>
    <m/>
    <m/>
    <m/>
    <m/>
    <m/>
    <m/>
    <m/>
    <m/>
    <m/>
    <m/>
    <m/>
    <m/>
    <m/>
    <m/>
    <m/>
    <m/>
    <m/>
    <m/>
    <m/>
    <m/>
    <m/>
    <m/>
    <m/>
    <m/>
    <m/>
  </r>
  <r>
    <n v="444"/>
    <d v="2024-12-01T00:00:00"/>
    <x v="414"/>
    <x v="415"/>
    <s v="APPROVED"/>
    <s v="Cersai Charge Created - NON BT"/>
    <d v="2024-03-06T00:00:00"/>
    <n v="10"/>
    <s v="5"/>
    <n v="2576182"/>
    <s v="5-50"/>
    <s v="F_6915086"/>
    <n v="2532132"/>
    <s v="5L"/>
    <n v="729"/>
    <s v="MORTGAGE"/>
    <n v="10"/>
    <s v="INDIVIDUAL"/>
    <n v="13"/>
    <s v="9.25"/>
    <n v="13"/>
    <n v="181"/>
    <s v="181"/>
    <s v="RAKESH KUMAR"/>
    <s v="SELFEMPLOYED"/>
    <s v="Yes"/>
    <s v="FOOTWEAR"/>
    <s v="FLOATING"/>
    <s v="N"/>
    <n v="854803617928"/>
    <s v="CHANDIGARH"/>
    <s v="TIER 2"/>
    <n v="171"/>
    <s v="13-175"/>
    <n v="181"/>
    <s v="INDIVIDUAL"/>
    <n v="2576182"/>
    <s v="Proxy-Fully Construc"/>
    <s v="SAM"/>
    <n v="57.865723299999999"/>
    <s v="65"/>
    <n v="0"/>
    <n v="32595"/>
    <d v="2024-03-04T00:00:00"/>
    <n v="180"/>
    <s v="2135_MICRO LAP_CDG_MADHYAMARG"/>
    <s v="Current"/>
    <n v="0"/>
    <n v="0"/>
    <n v="0"/>
    <n v="0"/>
    <n v="0"/>
    <n v="0"/>
    <n v="0"/>
    <n v="0"/>
    <n v="0"/>
    <s v="-"/>
    <s v="-"/>
    <n v="0"/>
    <n v="10"/>
    <s v="5"/>
    <d v="2024-02-28T00:00:00"/>
    <d v="2024-02-28T00:00:00"/>
    <n v="10.233333333333301"/>
    <s v="5"/>
    <d v="2039-03-04T00:00:00"/>
    <s v="SELF-ASSESSMENT METHOD"/>
    <n v="884000.04"/>
    <n v="1"/>
    <d v="2024-01-27T00:00:00"/>
    <s v="ADR-2024/JAN/20, Deal No. 5756743"/>
    <s v="Adroit Valuation"/>
    <s v="Shop at Rakba 0 Kanal 1 Marle, Village Kurali, Hadbast No. 121, Tehsil Kharar, Dist. SAS Nagar Mohali, 140103. UID No. PT-1504-1133093"/>
    <n v="30"/>
    <n v="129950"/>
    <n v="540"/>
    <n v="1025"/>
    <n v="28"/>
    <n v="22"/>
    <n v="4452000"/>
    <n v="4452000"/>
    <n v="4006800"/>
    <n v="3561600"/>
    <s v="45000/- per Sq. Yards"/>
    <x v="180"/>
    <m/>
    <x v="0"/>
    <s v="MOHALI"/>
    <s v="PUNJAB"/>
    <n v="140103"/>
    <n v="0"/>
    <s v="BUSINESS USE"/>
    <s v="COMMERCIAL SHOP"/>
    <s v="COMMERCIAL SHOP"/>
    <s v="HDFC ENACH"/>
    <s v="NACH"/>
    <s v="PSL"/>
    <s v="UDYAM-PB-20-0063039"/>
    <s v="PSL : Micro Enterprise"/>
    <s v="20044250789512"/>
    <m/>
    <m/>
    <m/>
    <m/>
    <m/>
    <m/>
    <m/>
    <m/>
    <m/>
    <m/>
    <m/>
    <m/>
    <m/>
    <m/>
    <m/>
    <m/>
    <m/>
    <m/>
    <m/>
    <m/>
    <m/>
    <m/>
    <m/>
    <m/>
    <m/>
    <m/>
    <m/>
  </r>
  <r>
    <n v="445"/>
    <d v="2024-12-01T00:00:00"/>
    <x v="415"/>
    <x v="416"/>
    <s v="APPROVED"/>
    <s v="Cersai Charge created"/>
    <d v="2022-01-31T00:00:00"/>
    <n v="35.5"/>
    <s v="5"/>
    <n v="1618887"/>
    <s v="5-50"/>
    <s v="F_4585430"/>
    <n v="1418472"/>
    <s v="5L"/>
    <n v="786"/>
    <s v="MORTGAGE"/>
    <n v="35"/>
    <s v="INDIVIDUAL"/>
    <n v="15.8"/>
    <s v="9.25"/>
    <n v="14"/>
    <n v="121"/>
    <s v="181"/>
    <s v="RADHE SHYAM"/>
    <s v="SALARIED"/>
    <s v="Yes"/>
    <s v="OTHERS"/>
    <s v="FLOATING"/>
    <s v="N"/>
    <n v="803768955"/>
    <s v="CHANDIGARH"/>
    <s v="TIER 2"/>
    <n v="104"/>
    <s v="13-175"/>
    <n v="139"/>
    <s v="GOVT"/>
    <n v="1618887"/>
    <s v="Proxy-Fully Construc"/>
    <s v="RNP"/>
    <n v="59.072687500000001"/>
    <s v="65"/>
    <n v="0"/>
    <n v="25136"/>
    <d v="2022-02-04T00:00:00"/>
    <n v="120"/>
    <s v="2135_CHANDIGARH_MICRO LAP"/>
    <s v="Current"/>
    <n v="0"/>
    <n v="0"/>
    <n v="0"/>
    <n v="0"/>
    <n v="0"/>
    <n v="0"/>
    <n v="0"/>
    <n v="0"/>
    <n v="0"/>
    <s v="-"/>
    <s v="-"/>
    <n v="0"/>
    <n v="35"/>
    <s v="5"/>
    <d v="2022-01-31T00:00:00"/>
    <d v="2022-01-31T00:00:00"/>
    <n v="35.5"/>
    <s v="5"/>
    <d v="2033-08-04T00:00:00"/>
    <s v="RNP - RETAIL NORMAL PRODUCT"/>
    <n v="720000"/>
    <n v="1"/>
    <d v="2022-01-20T00:00:00"/>
    <n v="4540136"/>
    <s v="Ar. Rakesh Kumar Bansal"/>
    <s v="Booth No. 19, Sunny Enclave, Fatehullanpur, Kharar, Distt. SAS Nagar, Mohali"/>
    <n v="135"/>
    <n v="19100"/>
    <n v="135"/>
    <n v="1200"/>
    <n v="12"/>
    <n v="48"/>
    <n v="2740500"/>
    <n v="2740500"/>
    <n v="2466450"/>
    <n v="2192400"/>
    <s v="Rate on Sq. Ft."/>
    <x v="181"/>
    <m/>
    <x v="0"/>
    <s v="MOHALI"/>
    <s v="PUNJAB"/>
    <n v="140103"/>
    <n v="0"/>
    <s v="ASSET ACQUISITION"/>
    <s v="COMMERCIAL SHOP"/>
    <s v="COMMERCIAL SHOP"/>
    <s v="ACH HSBC"/>
    <s v="NACH"/>
    <s v="PSL"/>
    <s v="UDYAM-PB-20-0019201"/>
    <s v="PSL : Micro Enterprises"/>
    <s v="10062974080281"/>
    <m/>
    <m/>
    <m/>
    <m/>
    <m/>
    <m/>
    <m/>
    <m/>
    <m/>
    <m/>
    <m/>
    <m/>
    <m/>
    <m/>
    <m/>
    <m/>
    <m/>
    <m/>
    <m/>
    <m/>
    <m/>
    <m/>
    <m/>
    <m/>
    <m/>
    <m/>
    <m/>
  </r>
  <r>
    <n v="446"/>
    <d v="2024-12-01T00:00:00"/>
    <x v="416"/>
    <x v="417"/>
    <s v="APPROVED"/>
    <s v="Cersai Charge Created - NON BT"/>
    <d v="2024-07-07T00:00:00"/>
    <n v="5.9"/>
    <s v="5"/>
    <n v="2022338"/>
    <s v="5-50"/>
    <s v="F_7421846"/>
    <n v="1979994"/>
    <s v="5L"/>
    <n v="735"/>
    <s v="MORTGAGE"/>
    <n v="6"/>
    <s v="INDIVIDUAL"/>
    <n v="13"/>
    <s v="9.25"/>
    <n v="13"/>
    <n v="121"/>
    <s v="181"/>
    <s v="NARESH KUMAR"/>
    <s v="SELFEMPLOYED"/>
    <s v="Yes"/>
    <s v="TEXTILE READY MADE GARMENTS"/>
    <s v="FLOATING"/>
    <s v="N"/>
    <n v="854804598956"/>
    <s v="CHANDIGARH"/>
    <s v="TIER 2"/>
    <n v="115"/>
    <s v="13-175"/>
    <n v="121"/>
    <s v="INDIVIDUAL"/>
    <n v="2022338"/>
    <s v="Proxy-Fully Construc"/>
    <s v="SAM"/>
    <n v="34.864951099999999"/>
    <s v="65"/>
    <n v="0"/>
    <n v="30196"/>
    <d v="2024-07-04T00:00:00"/>
    <n v="120"/>
    <s v="2135_MICRO LAP_CDG_MADHYAMARG"/>
    <s v="Current"/>
    <n v="0"/>
    <n v="0"/>
    <n v="0"/>
    <n v="0"/>
    <n v="0"/>
    <n v="0"/>
    <n v="0"/>
    <n v="0"/>
    <n v="0"/>
    <s v="-"/>
    <s v="-"/>
    <n v="0"/>
    <n v="6"/>
    <s v="5"/>
    <d v="2024-06-30T00:00:00"/>
    <d v="2024-06-30T00:00:00"/>
    <n v="6.1333333333333302"/>
    <s v="5"/>
    <d v="2034-07-04T00:00:00"/>
    <s v="SELF-ASSESSMENT METHOD"/>
    <n v="2562000"/>
    <n v="1"/>
    <d v="2024-06-29T00:00:00"/>
    <n v="7421846"/>
    <s v="Formulaic Engineers Pvt. Ltd."/>
    <s v="Khata No. 64/65-66, Khasra No. 7//22/3/1 min (0-2), 23/1 Min, (0-12), 7//23/3/1 Min (0-4), Hadbast No. 235, Wakia Rakba Village Zirakpur, Tehsil Derabassi, Dist. Patiala"/>
    <n v="257"/>
    <n v="21070"/>
    <n v="385.5"/>
    <n v="1000"/>
    <n v="25"/>
    <n v="35"/>
    <n v="5800490"/>
    <n v="5800490"/>
    <n v="5220441"/>
    <n v="4640392"/>
    <s v="Rate on Sq. Ft."/>
    <x v="182"/>
    <m/>
    <x v="1"/>
    <s v="MOHALI"/>
    <s v="PUNJAB"/>
    <n v="140306"/>
    <n v="0"/>
    <s v="ULAP - GENERAL BUSINESS PURPOSE"/>
    <s v="COMMERCIAL SHOP"/>
    <s v="COMMERCIAL SHOP"/>
    <s v="HDFC ENACH"/>
    <s v="NACH"/>
    <s v="PSL"/>
    <s v="UDYAM-PB-20-0058842"/>
    <s v="PSL : Micro Enterprises"/>
    <s v="10089431198066"/>
    <m/>
    <m/>
    <m/>
    <m/>
    <m/>
    <m/>
    <m/>
    <m/>
    <m/>
    <m/>
    <m/>
    <m/>
    <m/>
    <m/>
    <m/>
    <m/>
    <m/>
    <m/>
    <m/>
    <m/>
    <m/>
    <m/>
    <m/>
    <m/>
    <m/>
    <m/>
    <m/>
  </r>
  <r>
    <n v="447"/>
    <d v="2024-12-01T00:00:00"/>
    <x v="417"/>
    <x v="418"/>
    <s v="APPROVED"/>
    <s v="Cersai Charge Created - NON BT"/>
    <d v="2024-07-07T00:00:00"/>
    <n v="5.9"/>
    <s v="5"/>
    <n v="2000000"/>
    <s v="5-50"/>
    <s v="F_7392941"/>
    <n v="1956898"/>
    <s v="5L"/>
    <n v="743"/>
    <s v="MORTGAGE"/>
    <n v="6"/>
    <s v="INDIVIDUAL"/>
    <n v="12.5"/>
    <s v="9.25"/>
    <n v="12.5"/>
    <n v="121"/>
    <s v="181"/>
    <s v="GAUTAM JAIN"/>
    <s v="SELFEMPLOYED"/>
    <s v="Yes"/>
    <s v="FMCG"/>
    <s v="FLOATING"/>
    <s v="N"/>
    <n v="854804544754"/>
    <s v="CHANDIGARH"/>
    <s v="TIER 2"/>
    <n v="115"/>
    <s v="13-175"/>
    <n v="121"/>
    <s v="INDIVIDUAL"/>
    <n v="2000000"/>
    <s v="Proxy-Fully Construc"/>
    <s v="BKP"/>
    <n v="39.992481400000003"/>
    <s v="65"/>
    <n v="0"/>
    <n v="29276"/>
    <d v="2024-07-04T00:00:00"/>
    <n v="120"/>
    <s v="2135_MICRO LAP_CDG_MADHYAMARG"/>
    <s v="Current"/>
    <n v="0"/>
    <n v="0"/>
    <n v="0"/>
    <n v="0"/>
    <n v="0"/>
    <n v="0"/>
    <n v="0"/>
    <n v="0"/>
    <n v="0"/>
    <s v="-"/>
    <s v="-"/>
    <n v="0"/>
    <n v="6"/>
    <s v="5"/>
    <d v="2024-06-30T00:00:00"/>
    <d v="2024-06-30T00:00:00"/>
    <n v="6.1333333333333302"/>
    <s v="5"/>
    <d v="2034-07-04T00:00:00"/>
    <s v="BKP - BANKING PRODUCT"/>
    <n v="6634608"/>
    <n v="1"/>
    <d v="2024-06-24T00:00:00"/>
    <n v="7392941"/>
    <s v="Formulaic Engineers Pvt. Ltd."/>
    <s v="Plot No. 206 (Swastik Vihar), Khewat/Khatoni No. 752/777, Khasra No. 70//9/2(4-9), 12(7-18), 13(8-0), 18(8-0), 19(7-18), 20/1(3-16), 26Min(0-7), Hadbast No. 234 Wakia Rakba Village Bhabat Sub, Tehsil Zirakpur"/>
    <n v="756"/>
    <n v="6615"/>
    <n v="0"/>
    <n v="0"/>
    <s v="-"/>
    <s v="-"/>
    <n v="5000940"/>
    <n v="5000940"/>
    <n v="4500846"/>
    <n v="4000752"/>
    <s v="Rate on Sq. Ft."/>
    <x v="183"/>
    <m/>
    <x v="0"/>
    <s v="MOHALI"/>
    <s v="PUNJAB"/>
    <n v="140603"/>
    <n v="0"/>
    <s v="ULAP - GENERAL BUSINESS PURPOSE"/>
    <s v="COMMERCIAL SHOP"/>
    <s v="COMMERCIAL SHOP"/>
    <s v="HDFC ENACH"/>
    <s v="NACH"/>
    <s v="PSL"/>
    <s v="UDYAM-pb-20-0075398"/>
    <s v="PSL : Micro Enterprises"/>
    <s v="20006807217633"/>
    <m/>
    <m/>
    <m/>
    <m/>
    <m/>
    <m/>
    <m/>
    <m/>
    <m/>
    <m/>
    <m/>
    <m/>
    <m/>
    <m/>
    <m/>
    <m/>
    <m/>
    <m/>
    <m/>
    <m/>
    <m/>
    <m/>
    <m/>
    <m/>
    <m/>
    <m/>
    <m/>
  </r>
  <r>
    <n v="448"/>
    <d v="2024-12-01T00:00:00"/>
    <x v="418"/>
    <x v="419"/>
    <s v="APPROVED"/>
    <s v="Cersai Charge Created - NON BT"/>
    <d v="2024-07-05T00:00:00"/>
    <n v="5.9666666666666703"/>
    <s v="5"/>
    <n v="4400000"/>
    <s v="5-50"/>
    <s v="F_7395378"/>
    <n v="4357127"/>
    <s v="5L"/>
    <n v="765"/>
    <s v="MORTGAGE"/>
    <n v="6"/>
    <s v="INDIVIDUAL"/>
    <n v="12.5"/>
    <s v="9.25"/>
    <n v="12.5"/>
    <n v="181"/>
    <s v="181"/>
    <s v="AJIT KUMAR CHAUDHARY"/>
    <s v="SELFEMPLOYED"/>
    <s v="Yes"/>
    <s v="TRANSPORT VEHICLES AND EQUIPMENTS"/>
    <s v="FLOATING"/>
    <s v="N"/>
    <n v="854804546346"/>
    <s v="CHANDIGARH"/>
    <s v="TIER 2"/>
    <n v="175"/>
    <s v="13-175"/>
    <n v="181"/>
    <s v="INDIVIDUAL"/>
    <n v="4400000"/>
    <s v="Proxy-Fully Construc"/>
    <s v="BKP"/>
    <n v="49.955947899999998"/>
    <s v="65"/>
    <n v="0"/>
    <n v="54231"/>
    <d v="2024-07-04T00:00:00"/>
    <n v="180"/>
    <s v="2135_MICRO LAP_CDG_MADHYAMARG"/>
    <s v="Current"/>
    <n v="0"/>
    <n v="0"/>
    <n v="0"/>
    <n v="0"/>
    <n v="0"/>
    <n v="0"/>
    <n v="0"/>
    <n v="0"/>
    <n v="0"/>
    <s v="-"/>
    <s v="-"/>
    <n v="0"/>
    <n v="6"/>
    <s v="5"/>
    <d v="2024-06-29T00:00:00"/>
    <d v="2024-06-29T00:00:00"/>
    <n v="6.1666666666666696"/>
    <s v="5"/>
    <d v="2039-07-04T00:00:00"/>
    <s v="BKP - BANKING PRODUCT"/>
    <n v="5024904"/>
    <n v="1"/>
    <d v="2024-06-05T00:00:00"/>
    <n v="7324267"/>
    <s v="Formulaic Engineers Pvt. Ltd."/>
    <s v="Khewat/Khatoni No. 129/256, Khasra No. 6//6/2(2-0), 7(3-10), 8(4-0), 9(4-0), 14(1-1), 26(0-4), 35//8/3(1-18), 3/1(3-4), 54//52(0-10), 75//4(0-4), Wakia Rakba Village Kuranwala, Tehsil Derabassi, Distt. SAS Nagar"/>
    <n v="4680"/>
    <n v="742"/>
    <n v="5616"/>
    <n v="950"/>
    <n v="6"/>
    <n v="54"/>
    <n v="8807760"/>
    <n v="8807760"/>
    <n v="7926984"/>
    <n v="7046208"/>
    <s v="Rate on Sq. Ft."/>
    <x v="184"/>
    <m/>
    <x v="0"/>
    <s v="DERA BASSI"/>
    <s v="PUNJAB"/>
    <n v="140507"/>
    <n v="0"/>
    <s v="ULAP - GENERAL BUSINESS PURPOSE"/>
    <s v="RESIDENTIAL row HOUSE"/>
    <s v="MIXED USAGE RESIDENTIAL DELHI"/>
    <s v="HDFC ENACH"/>
    <s v="NACH"/>
    <s v="PSL"/>
    <s v="UDYAM-pb-20-0003979"/>
    <s v="PSL : Micro Enterprises"/>
    <s v="30025277158495"/>
    <m/>
    <m/>
    <m/>
    <m/>
    <m/>
    <m/>
    <m/>
    <m/>
    <m/>
    <m/>
    <m/>
    <m/>
    <m/>
    <m/>
    <m/>
    <m/>
    <m/>
    <m/>
    <m/>
    <m/>
    <m/>
    <m/>
    <m/>
    <m/>
    <m/>
    <m/>
    <m/>
  </r>
  <r>
    <n v="449"/>
    <d v="2024-12-01T00:00:00"/>
    <x v="419"/>
    <x v="420"/>
    <s v="APPROVED"/>
    <s v="Cersai Charge Created - NON BT"/>
    <d v="2024-05-24T00:00:00"/>
    <n v="7.3666666666666698"/>
    <s v="5"/>
    <n v="2564543"/>
    <s v="5-50"/>
    <s v="F_7238699"/>
    <n v="2537112"/>
    <s v="5L"/>
    <n v="711"/>
    <s v="MORTGAGE"/>
    <n v="7"/>
    <s v="INDIVIDUAL"/>
    <n v="13.5"/>
    <s v="9.25"/>
    <n v="13.5"/>
    <n v="181"/>
    <s v="181"/>
    <s v="RAENKEET KHAIRA"/>
    <s v="SELFEMPLOYED"/>
    <s v="Yes"/>
    <s v="SERVICE INDUSTRY"/>
    <s v="FLOATING"/>
    <s v="N"/>
    <n v="854804248131"/>
    <s v="CHANDIGARH"/>
    <s v="TIER 2"/>
    <n v="174"/>
    <s v="13-175"/>
    <n v="181"/>
    <s v="INDIVIDUAL"/>
    <n v="2564543"/>
    <s v="Proxy-Fully Construc"/>
    <s v="BKP"/>
    <n v="42.737226399999997"/>
    <s v="65"/>
    <n v="0"/>
    <n v="33296"/>
    <d v="2024-06-04T00:00:00"/>
    <n v="180"/>
    <s v="2135_MICRO LAP_CDG_MADHYAMARG"/>
    <s v="Current"/>
    <n v="0"/>
    <n v="0"/>
    <n v="0"/>
    <n v="0"/>
    <n v="0"/>
    <n v="0"/>
    <n v="0"/>
    <n v="0"/>
    <n v="0"/>
    <s v="-"/>
    <s v="-"/>
    <n v="0"/>
    <n v="7"/>
    <s v="5"/>
    <d v="2024-05-21T00:00:00"/>
    <d v="2024-05-21T00:00:00"/>
    <n v="7.4666666666666703"/>
    <s v="5"/>
    <d v="2039-06-04T00:00:00"/>
    <s v="BKP - BANKING PRODUCT"/>
    <n v="457356"/>
    <n v="1"/>
    <d v="2024-05-13T00:00:00"/>
    <s v="ADR-2024/MAY/100, Deal No. 7238699"/>
    <s v="Adroit Valuation"/>
    <s v="Shop No. 25, Gilco Valley, Khata No. 101/120, Khasra No. 21//10/2(3-3), 11/1(4-0), 22//26(0-9) 6(3-12) 7(0-9) 14(0-15) 15(7-14) Kite 7 Rakba 20 Kanal 2 Marle Da 16/3618 Hissa Bakder 1 Marle 7 Sarsahi, Village Mundi Kharar, Hadbast No. 185, Tehsil Kharar, Dist. SAS Nagar, Mohali, Punjab"/>
    <n v="53.33"/>
    <n v="102800"/>
    <n v="432"/>
    <n v="1200"/>
    <n v="21"/>
    <n v="29"/>
    <n v="6000724"/>
    <n v="6000724"/>
    <n v="5400652"/>
    <n v="4800579"/>
    <s v="41120 per Sq. Yards"/>
    <x v="185"/>
    <m/>
    <x v="0"/>
    <s v="MOHALI"/>
    <s v="PUNJAB"/>
    <n v="140301"/>
    <n v="0"/>
    <s v="ULAP - GENERAL BUSINESS PURPOSE"/>
    <s v="COMMERCIAL SHOP"/>
    <s v="COMMERCIAL SHOP"/>
    <s v="HDFC ENACH"/>
    <s v="NACH"/>
    <s v="PSL"/>
    <s v="UDYAM-pb-20-0071252"/>
    <s v="PSL : Micro Enterprises"/>
    <s v="50030351624985"/>
    <m/>
    <m/>
    <m/>
    <m/>
    <m/>
    <m/>
    <m/>
    <m/>
    <m/>
    <m/>
    <m/>
    <m/>
    <m/>
    <m/>
    <m/>
    <m/>
    <m/>
    <m/>
    <m/>
    <m/>
    <m/>
    <m/>
    <m/>
    <m/>
    <m/>
    <m/>
    <m/>
  </r>
  <r>
    <n v="450"/>
    <d v="2024-12-01T00:00:00"/>
    <x v="420"/>
    <x v="421"/>
    <s v="APPROVED"/>
    <s v="Cersai Charge Created - NON BT"/>
    <d v="2024-05-09T00:00:00"/>
    <n v="7.8666666666666698"/>
    <s v="5"/>
    <n v="1031541"/>
    <s v="5-50"/>
    <s v="F_7194754"/>
    <n v="1002671"/>
    <s v="5L"/>
    <n v="722"/>
    <s v="MORTGAGE"/>
    <n v="8"/>
    <s v="INDIVIDUAL"/>
    <n v="14"/>
    <s v="9.25"/>
    <n v="14"/>
    <n v="121"/>
    <s v="181"/>
    <s v="ANUP SHARMA"/>
    <s v="SELFEMPLOYED"/>
    <s v="Yes"/>
    <s v="CONSTRUCTION"/>
    <s v="FLOATING"/>
    <s v="N"/>
    <n v="854804161194"/>
    <s v="CHANDIGARH"/>
    <s v="TIER 2"/>
    <n v="113"/>
    <s v="13-175"/>
    <n v="121"/>
    <s v="INDIVIDUAL"/>
    <n v="1031541"/>
    <s v="Proxy-Fully Construc"/>
    <s v="SAM"/>
    <n v="36.832857199999999"/>
    <s v="65"/>
    <n v="0"/>
    <n v="16017"/>
    <d v="2024-05-04T00:00:00"/>
    <n v="120"/>
    <s v="2135_MICRO LAP_CDG_MADHYAMARG"/>
    <s v="Current"/>
    <n v="0"/>
    <n v="0"/>
    <n v="0"/>
    <n v="0"/>
    <n v="0"/>
    <n v="0"/>
    <n v="0"/>
    <n v="0"/>
    <n v="0"/>
    <s v="-"/>
    <s v="-"/>
    <n v="0"/>
    <n v="8"/>
    <s v="5"/>
    <d v="2024-05-02T00:00:00"/>
    <d v="2024-05-02T00:00:00"/>
    <n v="8.1"/>
    <s v="5"/>
    <d v="2034-05-04T00:00:00"/>
    <s v="SELF-ASSESSMENT METHOD"/>
    <n v="639996"/>
    <n v="1"/>
    <d v="2024-04-28T00:00:00"/>
    <s v="ADR-2024/APR/28, Deal No. 7194754"/>
    <s v="Adroit Valuation"/>
    <s v="EWS House No. 2736, Housing Board Colony, Sector - 15, Panchkula, Haryana"/>
    <n v="39"/>
    <n v="65400"/>
    <n v="250"/>
    <n v="1000"/>
    <n v="17"/>
    <n v="33"/>
    <n v="2800600"/>
    <n v="2800600"/>
    <n v="2520540"/>
    <n v="2240480"/>
    <s v="26000/- Per Sq. Yards"/>
    <x v="186"/>
    <m/>
    <x v="0"/>
    <s v="PANCHKULA"/>
    <s v="HARYANA"/>
    <n v="134109"/>
    <n v="0"/>
    <s v="ULAP - GENERAL BUSINESS PURPOSE"/>
    <s v="RENTED RESIDENTIAL PROPERTY- WITHIN CITY LIMIT"/>
    <s v="RESIDENTIAL ROW HOUSE"/>
    <s v="HDFC ENACH"/>
    <s v="NACH"/>
    <s v="PSL"/>
    <s v="UDYAM-HR-13-0011944"/>
    <s v="PSL : Micro Enterprises"/>
    <s v="40043599774625"/>
    <m/>
    <m/>
    <m/>
    <m/>
    <m/>
    <m/>
    <m/>
    <m/>
    <m/>
    <m/>
    <m/>
    <m/>
    <m/>
    <m/>
    <m/>
    <m/>
    <m/>
    <m/>
    <m/>
    <m/>
    <m/>
    <m/>
    <m/>
    <m/>
    <m/>
    <m/>
    <m/>
  </r>
  <r>
    <n v="451"/>
    <d v="2024-12-01T00:00:00"/>
    <x v="421"/>
    <x v="422"/>
    <s v="APPROVED"/>
    <s v="Cersai Charge Created - NON BT"/>
    <d v="2024-05-04T00:00:00"/>
    <n v="8.0333333333333297"/>
    <s v="5"/>
    <n v="4185449"/>
    <s v="5-50"/>
    <s v="F_7192844"/>
    <n v="4132920"/>
    <s v="5L"/>
    <n v="700"/>
    <s v="MORTGAGE"/>
    <n v="8"/>
    <s v="INDIVIDUAL"/>
    <n v="13.5"/>
    <s v="9.25"/>
    <n v="13.5"/>
    <n v="181"/>
    <s v="181"/>
    <s v="LAKHBIR SINGH"/>
    <s v="SELFEMPLOYED"/>
    <s v="Yes"/>
    <s v="HOTELS AND RESORTS"/>
    <s v="FLOATING"/>
    <s v="N"/>
    <n v="854804155625"/>
    <s v="CHANDIGARH"/>
    <s v="TIER 2"/>
    <n v="173"/>
    <s v="13-175"/>
    <n v="181"/>
    <s v="INDIVIDUAL"/>
    <n v="4185449"/>
    <s v="Proxy-Fully Construc"/>
    <s v="SAM"/>
    <n v="49.652169600000001"/>
    <s v="65"/>
    <n v="0"/>
    <n v="54341"/>
    <d v="2024-05-04T00:00:00"/>
    <n v="180"/>
    <s v="2135_MICRO LAP_CDG_MADHYAMARG"/>
    <s v="Current"/>
    <n v="0"/>
    <n v="0"/>
    <n v="0"/>
    <n v="0"/>
    <n v="0"/>
    <n v="0"/>
    <n v="0"/>
    <n v="0"/>
    <n v="0"/>
    <s v="-"/>
    <s v="-"/>
    <n v="0"/>
    <n v="8"/>
    <s v="5"/>
    <d v="2024-04-30T00:00:00"/>
    <d v="2024-04-30T00:00:00"/>
    <n v="8.1666666666666696"/>
    <s v="5"/>
    <d v="2039-05-04T00:00:00"/>
    <s v="SELF-ASSESSMENT METHOD"/>
    <n v="2380000.08"/>
    <n v="1"/>
    <d v="2024-04-29T00:00:00"/>
    <n v="7192844"/>
    <s v="Formulaic Engineers PVt. Ltd."/>
    <s v="Khata No. 245/285, Khasra No. 8//1(1-10), 9//5/3(5-4), Khata No. 246/286, Khasra No. 9//5/1(1-5), Khata No. 247/287, Khasra No. 9//5/2(1-3), Khata No. 248/288, Khasra No. 9//4(6-12), 26(0-8), Khata No. 249/289, Khasra No. 9//7/1/1(1-19), Jamabandi Year 2001-02, Hadbast No. 44, Wakia Rakba Near Sadar Thana, Rupnagar, Tehsil &amp; District - Rupnagar"/>
    <n v="1881"/>
    <n v="2777"/>
    <n v="2290.04"/>
    <n v="1400"/>
    <n v="10"/>
    <n v="50"/>
    <n v="8429593"/>
    <n v="8429593"/>
    <n v="7586634"/>
    <n v="6743674"/>
    <s v="Rate on Sq. Ft."/>
    <x v="187"/>
    <m/>
    <x v="0"/>
    <s v="ROPAR"/>
    <s v="PUNJAB"/>
    <n v="140001"/>
    <n v="0"/>
    <s v="ULAP - GENERAL BUSINESS PURPOSE"/>
    <s v="COMMERCIAL SHOP"/>
    <s v="COMMERCIAL SHOP"/>
    <s v="HDFC ENACH"/>
    <s v="NACH"/>
    <s v="PSL"/>
    <s v="UDYAM-PB-21-0016269"/>
    <s v="PSL : Micro Enterprise"/>
    <s v="10071677316187"/>
    <m/>
    <m/>
    <m/>
    <m/>
    <m/>
    <m/>
    <m/>
    <m/>
    <m/>
    <m/>
    <m/>
    <m/>
    <m/>
    <m/>
    <m/>
    <m/>
    <m/>
    <m/>
    <m/>
    <m/>
    <m/>
    <m/>
    <m/>
    <m/>
    <m/>
    <m/>
    <m/>
  </r>
  <r>
    <n v="452"/>
    <d v="2024-12-01T00:00:00"/>
    <x v="422"/>
    <x v="423"/>
    <s v="APPROVED"/>
    <s v="Cersai Charge Created - NON BT"/>
    <d v="2024-04-06T00:00:00"/>
    <n v="8.9666666666666703"/>
    <s v="5"/>
    <n v="4000000"/>
    <s v="5-50"/>
    <s v="F_7089566"/>
    <n v="3859898"/>
    <s v="5L"/>
    <n v="769"/>
    <s v="MORTGAGE"/>
    <n v="9"/>
    <s v="INDIVIDUAL"/>
    <n v="12.5"/>
    <s v="9.25"/>
    <n v="12.5"/>
    <n v="121"/>
    <s v="181"/>
    <s v="HARMOHINDER SINGH"/>
    <s v="SELFEMPLOYED"/>
    <s v="Yes"/>
    <s v="REAL ESTATE"/>
    <s v="FLOATING"/>
    <s v="N"/>
    <n v="854803952453"/>
    <s v="CHANDIGARH"/>
    <s v="TIER 2"/>
    <n v="112"/>
    <s v="13-175"/>
    <n v="121"/>
    <s v="INDIVIDUAL"/>
    <n v="4000000"/>
    <s v="Proxy-Fully Construc"/>
    <s v="SAM"/>
    <n v="18.4365782"/>
    <s v="65"/>
    <n v="0"/>
    <n v="58551"/>
    <d v="2024-04-04T00:00:00"/>
    <n v="120"/>
    <s v="2135_MICRO LAP_CDG_MADHYAMARG"/>
    <s v="Current"/>
    <n v="0"/>
    <n v="0"/>
    <n v="0"/>
    <n v="0"/>
    <n v="0"/>
    <n v="0"/>
    <n v="0"/>
    <n v="0"/>
    <n v="0"/>
    <s v="-"/>
    <s v="-"/>
    <n v="0"/>
    <n v="9"/>
    <s v="5"/>
    <d v="2024-03-31T00:00:00"/>
    <d v="2024-03-31T00:00:00"/>
    <n v="9.1666666666666696"/>
    <s v="5"/>
    <d v="2034-04-04T00:00:00"/>
    <s v="SELF-ASSESSMENT METHOD"/>
    <n v="1250000.04"/>
    <n v="1"/>
    <d v="2024-03-29T00:00:00"/>
    <n v="7089566"/>
    <s v="Ar. Rakesh Kumar Bansal"/>
    <s v="Khata No. 181/226, 227, Khasra No. 23//7 (7-4) (7 Kanal-04 Marla) being 20/14th share i.e. Land Measuring 1 Kanal 00 Narla, Desumajra, Kharar, Tehsil-Kharar, Distt. S.A.S. Nagar, Mohali (Punjab)"/>
    <n v="5400"/>
    <n v="2800"/>
    <n v="5480"/>
    <n v="1200"/>
    <n v="12"/>
    <n v="48"/>
    <n v="21696000"/>
    <n v="21696000"/>
    <n v="19526400"/>
    <n v="17356800"/>
    <s v="Rate on Sq. Ft."/>
    <x v="188"/>
    <m/>
    <x v="0"/>
    <s v="MOHALI"/>
    <s v="PUNJAB"/>
    <n v="140103"/>
    <n v="0"/>
    <s v="BUSINESS USE"/>
    <s v="RESIDENTIAL row HOUSE"/>
    <s v="RESIDENTIAL ROW HOUSE"/>
    <s v="HDFC ENACH"/>
    <s v="NACH"/>
    <s v="PSL"/>
    <s v="UDYAM-PB-20-0068607"/>
    <s v="PSL : Micro Enterprise"/>
    <s v="40077495713585"/>
    <m/>
    <m/>
    <m/>
    <m/>
    <m/>
    <m/>
    <m/>
    <m/>
    <m/>
    <m/>
    <m/>
    <m/>
    <m/>
    <m/>
    <m/>
    <m/>
    <m/>
    <m/>
    <m/>
    <m/>
    <m/>
    <m/>
    <m/>
    <m/>
    <m/>
    <m/>
    <m/>
  </r>
  <r>
    <n v="453"/>
    <d v="2024-12-01T00:00:00"/>
    <x v="423"/>
    <x v="424"/>
    <s v="APPROVED"/>
    <s v="Cersai Charge Created - NON BT"/>
    <d v="2024-02-06T00:00:00"/>
    <n v="10.966666666666701"/>
    <s v="5"/>
    <n v="3126277"/>
    <s v="5-50"/>
    <s v="F_6828867"/>
    <n v="3069257"/>
    <s v="5L"/>
    <n v="700"/>
    <s v="MORTGAGE"/>
    <n v="11"/>
    <s v="INDIVIDUAL"/>
    <n v="13.5"/>
    <s v="9.25"/>
    <n v="13.5"/>
    <n v="181"/>
    <s v="181"/>
    <s v="SATINDER SINGH"/>
    <s v="SELFEMPLOYED"/>
    <s v="Yes"/>
    <s v="MILK AND DAIRY PRODUCTS"/>
    <s v="FLOATING"/>
    <s v="N"/>
    <n v="854803461912"/>
    <s v="CHANDIGARH"/>
    <s v="TIER 2"/>
    <n v="170"/>
    <s v="13-175"/>
    <n v="181"/>
    <s v="INDIVIDUAL"/>
    <n v="3126277"/>
    <s v="Proxy-Fully Construc"/>
    <s v="SAM"/>
    <n v="37.461529200000001"/>
    <s v="65"/>
    <n v="0"/>
    <n v="40590"/>
    <d v="2024-02-04T00:00:00"/>
    <n v="180"/>
    <s v="2135_MICRO LAP_CDG_MADHYAMARG"/>
    <s v="Current"/>
    <n v="0"/>
    <n v="0"/>
    <n v="0"/>
    <n v="0"/>
    <n v="0"/>
    <n v="0"/>
    <n v="0"/>
    <n v="0"/>
    <n v="0"/>
    <s v="-"/>
    <s v="-"/>
    <n v="0"/>
    <n v="11"/>
    <s v="5"/>
    <d v="2024-01-31T00:00:00"/>
    <d v="2024-01-31T00:00:00"/>
    <n v="11.1666666666667"/>
    <s v="5"/>
    <d v="2039-02-04T00:00:00"/>
    <s v="SELF-ASSESSMENT METHOD"/>
    <n v="1295100"/>
    <n v="1"/>
    <d v="2024-01-30T00:00:00"/>
    <n v="6828867"/>
    <s v="Ar. Rakesh Kumar Bansal"/>
    <s v="House No. 20, with in red line, village Khuda jassu, U.T Chandigarh"/>
    <n v="1530"/>
    <n v="4450"/>
    <n v="1621"/>
    <n v="800"/>
    <n v="25"/>
    <n v="35"/>
    <n v="8105300"/>
    <n v="8345300"/>
    <n v="7294770"/>
    <n v="6484240"/>
    <s v="Rate on Sq. Ft."/>
    <x v="189"/>
    <m/>
    <x v="0"/>
    <s v="CHANDIGARH"/>
    <s v="CHANDIGARH"/>
    <n v="160012"/>
    <n v="0"/>
    <s v="BUSINESS USE"/>
    <s v="RESIDENTIAL row HOUSE"/>
    <s v="MIXED USAGE RESIDENTIAL DELHI"/>
    <s v="DDMS"/>
    <s v="DDM"/>
    <s v="PSL"/>
    <s v="UDYAM-CH-01-0023754"/>
    <s v="PSL : Micro Enterprises"/>
    <n v="20095643137310"/>
    <m/>
    <m/>
    <m/>
    <m/>
    <m/>
    <m/>
    <m/>
    <m/>
    <m/>
    <m/>
    <m/>
    <m/>
    <m/>
    <m/>
    <m/>
    <m/>
    <m/>
    <m/>
    <m/>
    <m/>
    <m/>
    <m/>
    <m/>
    <m/>
    <m/>
    <m/>
    <m/>
  </r>
  <r>
    <n v="454"/>
    <d v="2024-12-01T00:00:00"/>
    <x v="424"/>
    <x v="425"/>
    <s v="APPROVED"/>
    <s v="Cersai Charge Created - NON BT"/>
    <d v="2024-02-05T00:00:00"/>
    <n v="11"/>
    <s v="5"/>
    <n v="1998816"/>
    <s v="5-50"/>
    <s v="F_6802689"/>
    <n v="1961501"/>
    <s v="5L"/>
    <n v="763"/>
    <s v="MORTGAGE"/>
    <n v="11"/>
    <s v="INDIVIDUAL"/>
    <n v="13.25"/>
    <s v="9.25"/>
    <n v="13.25"/>
    <n v="181"/>
    <s v="181"/>
    <s v="HAZI MOHD RAHMATULLA"/>
    <s v="SELFEMPLOYED"/>
    <s v="Yes"/>
    <s v="CONSTRUCTION"/>
    <s v="FLOATING"/>
    <s v="N"/>
    <n v="854803407544"/>
    <s v="CHANDIGARH"/>
    <s v="TIER 2"/>
    <n v="170"/>
    <s v="13-175"/>
    <n v="181"/>
    <s v="PROPRIETORSHIP"/>
    <n v="1998816"/>
    <s v="Proxy-Fully Construc"/>
    <s v="RNP"/>
    <n v="56.907413699999999"/>
    <s v="65"/>
    <n v="0"/>
    <n v="25620"/>
    <d v="2024-02-04T00:00:00"/>
    <n v="180"/>
    <s v="2135_MICRO LAP_CDG_MADHYAMARG"/>
    <s v="Current"/>
    <n v="0"/>
    <n v="0"/>
    <n v="0"/>
    <n v="0"/>
    <n v="0"/>
    <n v="0"/>
    <n v="0"/>
    <n v="0"/>
    <n v="0"/>
    <s v="-"/>
    <s v="-"/>
    <n v="0"/>
    <n v="11"/>
    <s v="5"/>
    <d v="2024-01-31T00:00:00"/>
    <d v="2024-01-31T00:00:00"/>
    <n v="11.1666666666667"/>
    <s v="5"/>
    <d v="2039-02-04T00:00:00"/>
    <s v="RNP 44 AD"/>
    <n v="497979.96"/>
    <n v="1"/>
    <d v="2023-12-26T00:00:00"/>
    <s v="ADR-2023/DEC/, Deal No. 6687900"/>
    <s v="Adroit Valuation"/>
    <s v="Khawat No. 887, Khatoni No. 1123/1122 to 1127, Khasra No. 231 (102-18) da 2/2058, Hisa bakadar 0 Kanal 2 Marle, Village Karoran, Hadbast No. 352, Tehsil Kharar, Distt SAS Nagar Mohali, Punjab"/>
    <n v="60"/>
    <n v="39100"/>
    <n v="972"/>
    <n v="1200"/>
    <n v="10"/>
    <n v="40"/>
    <n v="3512400"/>
    <n v="3512400"/>
    <n v="3161160"/>
    <n v="2809920"/>
    <s v="15000/- per Sq. Yards"/>
    <x v="190"/>
    <m/>
    <x v="0"/>
    <s v="NAYA GAON"/>
    <s v="PUNJAB"/>
    <n v="160103"/>
    <n v="0"/>
    <s v="BUSINESS USE"/>
    <s v="RESIDENTIAL row HOUSE"/>
    <s v="MIXED USAGE RESIDENTIAL DELHI"/>
    <s v="HDFC ENACH"/>
    <s v="NACH"/>
    <s v="PSL"/>
    <s v="UDYAM-CH-01-0032704"/>
    <s v="PSL : Micro Enterprises"/>
    <s v="40069419641895"/>
    <m/>
    <m/>
    <m/>
    <m/>
    <m/>
    <m/>
    <m/>
    <m/>
    <m/>
    <m/>
    <m/>
    <m/>
    <m/>
    <m/>
    <m/>
    <m/>
    <m/>
    <m/>
    <m/>
    <m/>
    <m/>
    <m/>
    <m/>
    <m/>
    <m/>
    <m/>
    <m/>
  </r>
  <r>
    <n v="455"/>
    <s v="), "/>
    <x v="425"/>
    <x v="426"/>
    <s v="APPROVED"/>
    <s v="Cersai Charge Created - NON BT"/>
    <d v="2024-01-31T00:00:00"/>
    <n v="11.1666666666667"/>
    <s v="5"/>
    <n v="1027506"/>
    <s v="5-50"/>
    <s v="F_6823105"/>
    <n v="985101"/>
    <s v="5L"/>
    <n v="736"/>
    <s v="MORTGAGE"/>
    <n v="11"/>
    <s v="INDIVIDUAL"/>
    <n v="13.75"/>
    <s v="9.25"/>
    <n v="13.75"/>
    <n v="121"/>
    <s v="181"/>
    <s v="USHA SHARMA"/>
    <s v="SELFEMPLOYED"/>
    <s v="Yes"/>
    <s v="TRANSPORT OPERATOR"/>
    <s v="FLOATING"/>
    <s v="N"/>
    <n v="854803448551"/>
    <s v="CHANDIGARH"/>
    <s v="TIER 2"/>
    <n v="110"/>
    <s v="13-175"/>
    <n v="121"/>
    <s v="INDIVIDUAL"/>
    <n v="1027506"/>
    <s v="Proxy-Fully Construc"/>
    <s v="SAM"/>
    <n v="26.249386900000001"/>
    <s v="65"/>
    <n v="0"/>
    <n v="15800"/>
    <d v="2024-02-04T00:00:00"/>
    <n v="120"/>
    <s v="2135_MICRO LAP_CDG_MADHYAMARG"/>
    <s v="Current"/>
    <n v="0"/>
    <n v="0"/>
    <n v="0"/>
    <n v="0"/>
    <n v="0"/>
    <n v="0"/>
    <n v="0"/>
    <n v="0"/>
    <n v="0"/>
    <s v="-"/>
    <s v="-"/>
    <n v="0"/>
    <n v="11"/>
    <s v="5"/>
    <d v="2024-01-27T00:00:00"/>
    <d v="2024-01-27T00:00:00"/>
    <n v="11.3"/>
    <s v="5"/>
    <d v="2034-02-04T00:00:00"/>
    <s v="SELF-ASSESSMENT METHOD"/>
    <n v="1116500.04"/>
    <n v="1"/>
    <d v="2024-01-19T00:00:00"/>
    <s v="ADR-2024/JAN/02, Deal No. 6742731"/>
    <s v="Adroit Valuation"/>
    <s v="Khawat Khatoni No. 31/140, Khasra No. 1239/71(3-5), 1240/71(1-12), 2016/72(1-7), 2018/1241-42/73(2-7), 1204/74(0-4), 1203/74(2-16), 1205/75(0-4), 1257/86(3-0), 1206/73(3-16), 1220/1244/76(1-7), 1208/77(3-8), 1207/77(0-4), 1246/78(1-10), 88(3-2), 87(1-9), Kite 15 Kule rakba 29 Bighe 11 Biswe da 30/11820 Hissa Bajadar 00 Bighe 01 Biswe 10 Biswasi, (Size 18*38=75 Sq. Yards, House No. 1290, Saini Vihar, Phase 3, VillageBaltana, Hadbast No. 47, MC &amp; Sub Tehsil Zirakpur, Tehsil Derabassi, Distt SAS Nagar Mohali"/>
    <n v="75"/>
    <n v="28000"/>
    <n v="1296"/>
    <n v="1400"/>
    <n v="15"/>
    <n v="35"/>
    <n v="3914400"/>
    <n v="3914400"/>
    <n v="3522960"/>
    <n v="3131520"/>
    <s v="11000/- peer Sq. Yards"/>
    <x v="191"/>
    <m/>
    <x v="0"/>
    <s v="BALTANA"/>
    <s v="PUNJAB"/>
    <n v="140604"/>
    <n v="0"/>
    <s v="BUSINESS USE"/>
    <s v="RESIDENTIAL row HOUSE"/>
    <s v="RESIDENTIAL ROW HOUSE"/>
    <s v="HDFC ENACH"/>
    <s v="NACH"/>
    <s v="PSL"/>
    <s v="UDYAM-HP-11-0018009"/>
    <s v="PSL : Micro Enterprises"/>
    <s v="60096704255703"/>
    <m/>
    <m/>
    <m/>
    <m/>
    <m/>
    <m/>
    <m/>
    <m/>
    <m/>
    <m/>
    <m/>
    <m/>
    <m/>
    <m/>
    <m/>
    <m/>
    <m/>
    <m/>
    <m/>
    <m/>
    <m/>
    <m/>
    <m/>
    <m/>
    <m/>
    <m/>
    <m/>
  </r>
  <r>
    <n v="456"/>
    <d v="2024-12-01T00:00:00"/>
    <x v="426"/>
    <x v="427"/>
    <s v="APPROVED"/>
    <s v="Cersai Charge Created - NON BT"/>
    <d v="2023-11-08T00:00:00"/>
    <n v="13.966666666666701"/>
    <s v="5"/>
    <n v="4143618"/>
    <s v="5-50"/>
    <s v="F_6486004"/>
    <n v="4023829"/>
    <s v="5L"/>
    <n v="753"/>
    <s v="MORTGAGE"/>
    <n v="14"/>
    <s v="INDIVIDUAL"/>
    <n v="11.5"/>
    <s v="9.25"/>
    <n v="11.5"/>
    <n v="181"/>
    <s v="181"/>
    <s v="AMRITVEER SINGH"/>
    <s v="SELFEMPLOYED"/>
    <s v="Yes"/>
    <s v="ELECTRONICS"/>
    <s v="FLOATING"/>
    <s v="N"/>
    <n v="13752699"/>
    <s v="CHANDIGARH"/>
    <s v="TIER 2"/>
    <n v="167"/>
    <s v="13-175"/>
    <n v="181"/>
    <s v="INDIVIDUAL"/>
    <n v="4143618"/>
    <s v="Proxy-Fully Construc"/>
    <s v="BKP"/>
    <n v="64.734169399999999"/>
    <s v="65"/>
    <n v="0"/>
    <n v="48406"/>
    <d v="2023-11-04T00:00:00"/>
    <n v="180"/>
    <s v="2135_MICRO LAP_CDG_MADHYAMARG"/>
    <s v="Current"/>
    <n v="0"/>
    <n v="0"/>
    <n v="0"/>
    <n v="0"/>
    <n v="0"/>
    <n v="0"/>
    <n v="0"/>
    <n v="0"/>
    <n v="0"/>
    <s v="-"/>
    <s v="-"/>
    <n v="0"/>
    <n v="14"/>
    <s v="5"/>
    <d v="2023-10-28T00:00:00"/>
    <d v="2023-10-28T00:00:00"/>
    <n v="14.3333333333333"/>
    <s v="5"/>
    <d v="2038-11-04T00:00:00"/>
    <s v="BKP - BANKING PRODUCT"/>
    <n v="15342660"/>
    <n v="1"/>
    <d v="2023-10-25T00:00:00"/>
    <n v="6409606"/>
    <s v="Maas Architects"/>
    <s v="Khata No. 709/785, Killa No. 33//25/2/1(5-6), 19/212, Jamabandi Saal 2016-2017, Vakiya Raqba Bhari, Hadbast No. 195, Tehsil Khamano and Distt. Fatehgarh Sahib"/>
    <n v="287"/>
    <n v="14205"/>
    <n v="1787.8"/>
    <n v="1300"/>
    <n v="15"/>
    <n v="35"/>
    <n v="6400975"/>
    <n v="6400975"/>
    <n v="5760878"/>
    <n v="5120780"/>
    <s v="Rate on Sq. Yards"/>
    <x v="0"/>
    <n v="0.64734169403879882"/>
    <x v="0"/>
    <s v="FATEHGARH SAHIB"/>
    <s v="PUNJAB"/>
    <n v="141411"/>
    <n v="28"/>
    <s v="BUSINESS USE"/>
    <s v="COMMERCIAL SHOP"/>
    <s v="COMMERCIAL SHOP"/>
    <s v="ACH HSBC"/>
    <s v="NACH"/>
    <s v="PSL"/>
    <s v="UDYAM-PB-05-0011275"/>
    <s v="PSL : Micro Enterprises"/>
    <s v="10032100954951"/>
    <m/>
    <m/>
    <m/>
    <m/>
    <m/>
    <m/>
    <m/>
    <m/>
    <m/>
    <m/>
    <m/>
    <m/>
    <m/>
    <m/>
    <m/>
    <m/>
    <m/>
    <m/>
    <m/>
    <m/>
    <m/>
    <m/>
    <m/>
    <m/>
    <m/>
    <m/>
    <m/>
  </r>
  <r>
    <n v="457"/>
    <d v="2024-12-01T00:00:00"/>
    <x v="427"/>
    <x v="428"/>
    <s v="APPROVED"/>
    <s v="Cersai Charge Created - NON BT"/>
    <d v="2023-08-30T00:00:00"/>
    <n v="16.3"/>
    <s v="5"/>
    <n v="2272524"/>
    <s v="5-50"/>
    <s v="F_6193186"/>
    <n v="2134816"/>
    <s v="5L"/>
    <n v="696"/>
    <s v="MORTGAGE"/>
    <n v="16"/>
    <s v="INDIVIDUAL"/>
    <n v="12.4"/>
    <s v="9.25"/>
    <n v="12"/>
    <n v="181"/>
    <s v="181"/>
    <s v="RANJIT SINGH"/>
    <s v="SELFEMPLOYED"/>
    <s v="Yes"/>
    <s v="ENGINEERING"/>
    <s v="FLOATING"/>
    <s v="N"/>
    <n v="854801081357"/>
    <s v="CHANDIGARH"/>
    <s v="TIER 2"/>
    <n v="161"/>
    <s v="13-175"/>
    <n v="177"/>
    <s v="INDIVIDUAL"/>
    <n v="2272524"/>
    <s v="Proxy-Fully Construc"/>
    <s v="SAM"/>
    <n v="35.3315299"/>
    <s v="65"/>
    <n v="0"/>
    <n v="27275"/>
    <d v="2023-09-04T00:00:00"/>
    <n v="180"/>
    <s v="2135_MICRO LAP_CDG_MADHYAMARG"/>
    <s v="Current"/>
    <n v="0"/>
    <n v="0"/>
    <n v="0"/>
    <n v="0"/>
    <n v="0"/>
    <n v="0"/>
    <n v="0"/>
    <n v="0"/>
    <n v="0"/>
    <s v="-"/>
    <s v="-"/>
    <n v="0"/>
    <n v="16"/>
    <s v="5"/>
    <d v="2023-08-12T00:00:00"/>
    <d v="2023-08-12T00:00:00"/>
    <n v="16.899999999999999"/>
    <s v="5"/>
    <d v="2038-05-04T00:00:00"/>
    <s v="SELF-ASSESSMENT METHOD"/>
    <n v="846400.08"/>
    <n v="1"/>
    <d v="2023-07-27T00:00:00"/>
    <n v="6143155"/>
    <s v="Ar. Rakesh Kumar Bansal"/>
    <s v="Property UID No. B016/01000 situated within Redline, Village-Badala, Naya Shehar, Hadbast No. 188, Tehsil-Kharar, Distt. SAS Nagar, Mohali"/>
    <n v="6390"/>
    <n v="800"/>
    <n v="1650"/>
    <n v="800"/>
    <s v="1 Year (New Str &amp; 10 Year Old Str)"/>
    <s v="59 New Str &amp; 30 Old Str."/>
    <n v="6432000"/>
    <n v="6432000"/>
    <n v="5788800"/>
    <n v="5145600"/>
    <s v="Rate on Sq. Ft."/>
    <x v="192"/>
    <m/>
    <x v="0"/>
    <s v="MOHALI"/>
    <s v="PUNJAB"/>
    <n v="140301"/>
    <n v="0"/>
    <s v="BUSINESS USE"/>
    <s v="RESIDENTIAL row HOUSE"/>
    <s v="RESIDENTIAL ROW HOUSE"/>
    <s v="ACH HSBC"/>
    <s v="NACH"/>
    <s v="PSL"/>
    <s v="UDYAM-PB-20-0050690"/>
    <s v="PSL : Micro Enterprises"/>
    <s v="40050248366008"/>
    <m/>
    <m/>
    <m/>
    <m/>
    <m/>
    <m/>
    <m/>
    <m/>
    <m/>
    <m/>
    <m/>
    <m/>
    <m/>
    <m/>
    <m/>
    <m/>
    <m/>
    <m/>
    <m/>
    <m/>
    <m/>
    <m/>
    <m/>
    <m/>
    <m/>
    <m/>
    <m/>
  </r>
  <r>
    <n v="458"/>
    <d v="2024-12-01T00:00:00"/>
    <x v="428"/>
    <x v="429"/>
    <s v="APPROVED"/>
    <s v="Cersai Charge created"/>
    <d v="2023-02-25T00:00:00"/>
    <n v="22.5"/>
    <s v="5"/>
    <n v="1028689"/>
    <s v="5-50"/>
    <s v="F_5773684"/>
    <n v="991284"/>
    <s v="5L"/>
    <n v="762"/>
    <s v="MORTGAGE"/>
    <n v="22"/>
    <s v="INDIVIDUAL"/>
    <n v="14.4"/>
    <s v="9.25"/>
    <n v="14"/>
    <n v="181"/>
    <s v="181"/>
    <s v="VAKEEL CHAND"/>
    <s v="SALARIED"/>
    <s v="Yes"/>
    <s v="MILK AND DAIRY PRODUCTS"/>
    <s v="FLOATING"/>
    <s v="N"/>
    <n v="807544730"/>
    <s v="CHANDIGARH"/>
    <s v="TIER 2"/>
    <n v="170"/>
    <s v="13-175"/>
    <n v="192"/>
    <s v="INDIVIDUAL"/>
    <n v="1028689"/>
    <s v="Proxy-Fully Construc"/>
    <s v="SAM"/>
    <n v="39.292933499999997"/>
    <s v="65"/>
    <n v="0"/>
    <n v="13700"/>
    <d v="2023-03-04T00:00:00"/>
    <n v="180"/>
    <s v="2135_MICRO LAP_CDG_MADHYAMARG"/>
    <s v="Current"/>
    <n v="0"/>
    <n v="0"/>
    <n v="0"/>
    <n v="0"/>
    <n v="0"/>
    <n v="0"/>
    <n v="0"/>
    <n v="0"/>
    <n v="0"/>
    <s v="-"/>
    <s v="-"/>
    <n v="0"/>
    <n v="22"/>
    <s v="5"/>
    <d v="2023-02-25T00:00:00"/>
    <d v="2023-02-25T00:00:00"/>
    <n v="22.5"/>
    <s v="5"/>
    <d v="2039-02-04T00:00:00"/>
    <s v="SELF-ASSESSMENT METHOD"/>
    <n v="277500"/>
    <n v="1"/>
    <d v="2023-02-07T00:00:00"/>
    <s v="ADR-2023/FEB/80, Deal No. 5773684"/>
    <s v="Adroit Valuation"/>
    <s v="Khewat Khatoni No. 406/546, 615/848, 4/4, Khasra No. 58//21/2(2-11), 21/3(2-9), 21/1(2-13), 57//11/17/2(3-8), 15/2(4-16), Kite 5 Rakba 15 Kanal 17 Marle Da 10/951 Hisa Badkar 0 Kanal 3 Marle 3 Sarsahi, Plot No. 38, Sai Nagar, Village Bhankharpur, Hadbast No., 236, Tehsil Zirakpur Distt SAS Nagar Mohali"/>
    <n v="100"/>
    <n v="14000"/>
    <n v="870"/>
    <n v="1400"/>
    <n v="1"/>
    <n v="49"/>
    <n v="2618000"/>
    <n v="2618000"/>
    <n v="2356200"/>
    <n v="2094400"/>
    <s v="6000/- per Sq. Yards"/>
    <x v="193"/>
    <m/>
    <x v="0"/>
    <s v="MOHALI"/>
    <s v="PUNJAB"/>
    <n v="140603"/>
    <n v="0"/>
    <s v="BUSINESS USE"/>
    <s v="RESIDENTIAL row HOUSE"/>
    <s v="RESIDENTIAL ROW HOUSE"/>
    <s v="ACH HSBC"/>
    <s v="NACH"/>
    <s v="PSL"/>
    <s v="UDYAM-PB-20-0014850"/>
    <s v="PSL : Micro Enterprises"/>
    <s v="30081976694421"/>
    <m/>
    <m/>
    <m/>
    <m/>
    <m/>
    <m/>
    <m/>
    <m/>
    <m/>
    <m/>
    <m/>
    <m/>
    <m/>
    <m/>
    <m/>
    <m/>
    <m/>
    <m/>
    <m/>
    <m/>
    <m/>
    <m/>
    <m/>
    <m/>
    <m/>
    <m/>
    <m/>
  </r>
  <r>
    <n v="459"/>
    <d v="2024-12-01T00:00:00"/>
    <x v="429"/>
    <x v="430"/>
    <s v="APPROVED"/>
    <s v="Cersai Charge created"/>
    <d v="2023-02-03T00:00:00"/>
    <n v="23.233333333333299"/>
    <s v="5"/>
    <n v="777320"/>
    <s v="5-50"/>
    <s v="F_5758453"/>
    <n v="747421"/>
    <s v="5L"/>
    <n v="746"/>
    <s v="MORTGAGE"/>
    <n v="23"/>
    <s v="INDIVIDUAL"/>
    <n v="14.4"/>
    <s v="9.25"/>
    <n v="14"/>
    <n v="181"/>
    <s v="181"/>
    <s v="RAHEESH AHMAD"/>
    <s v="SELFEMPLOYED"/>
    <s v="Yes"/>
    <s v="CONSTRUCTION"/>
    <s v="FLOATING"/>
    <s v="N"/>
    <n v="807426414"/>
    <s v="CHANDIGARH"/>
    <s v="TIER 2"/>
    <n v="169"/>
    <s v="13-175"/>
    <n v="192"/>
    <s v="INDIVIDUAL"/>
    <n v="777320"/>
    <s v="Proxy-Fully Construc"/>
    <s v="SAM"/>
    <n v="42.264027800000001"/>
    <s v="65"/>
    <n v="0"/>
    <n v="10352"/>
    <d v="2023-02-04T00:00:00"/>
    <n v="180"/>
    <s v="2135_MICRO LAP_CDG_MADHYAMARG"/>
    <s v="Current"/>
    <n v="0"/>
    <n v="0"/>
    <n v="0"/>
    <n v="0"/>
    <n v="0"/>
    <n v="0"/>
    <n v="0"/>
    <n v="0"/>
    <n v="0"/>
    <s v="-"/>
    <s v="-"/>
    <n v="0"/>
    <n v="23"/>
    <s v="5"/>
    <d v="2023-02-03T00:00:00"/>
    <d v="2023-02-03T00:00:00"/>
    <n v="23.233333333333299"/>
    <s v="5"/>
    <d v="2039-01-04T00:00:00"/>
    <s v="SELF-ASSESSMENT METHOD"/>
    <n v="600000"/>
    <n v="1"/>
    <d v="2023-01-05T00:00:00"/>
    <s v="ADR-2023/JAN/01, Deal No. 5663493"/>
    <s v="Adroit Valuation"/>
    <s v="House No. 27 A, Ravindra Enclave, Phase 2, Village Baltana, Hadbast No. 47, Tehsil Zirakpur, Distt SAS Nagar Mohali"/>
    <n v="47"/>
    <n v="28000"/>
    <n v="436"/>
    <n v="1200"/>
    <n v="8"/>
    <n v="42"/>
    <n v="1839200"/>
    <n v="1839200"/>
    <n v="1655280"/>
    <n v="1471360"/>
    <s v="12000/- per Sq. Yards"/>
    <x v="194"/>
    <m/>
    <x v="0"/>
    <s v="MOHALI"/>
    <s v="PUNJAB"/>
    <n v="140603"/>
    <n v="0"/>
    <s v="BUSINESS USE"/>
    <s v="RESIDENTIAL row HOUSE"/>
    <s v="RESIDENTIAL ROW HOUSE"/>
    <s v="ACH HSBC"/>
    <s v="NACH"/>
    <s v="PSL"/>
    <s v="UDYAM-PB-20-0038345"/>
    <s v="PSL : Micro Enterprises"/>
    <s v="40050609977636"/>
    <m/>
    <m/>
    <m/>
    <m/>
    <m/>
    <m/>
    <m/>
    <m/>
    <m/>
    <m/>
    <m/>
    <m/>
    <m/>
    <m/>
    <m/>
    <m/>
    <m/>
    <m/>
    <m/>
    <m/>
    <m/>
    <m/>
    <m/>
    <m/>
    <m/>
    <m/>
    <m/>
  </r>
  <r>
    <n v="460"/>
    <d v="2024-12-01T00:00:00"/>
    <x v="430"/>
    <x v="431"/>
    <s v="APPROVED"/>
    <s v="Cersai Charge created"/>
    <d v="2022-12-31T00:00:00"/>
    <n v="24.366666666666699"/>
    <s v="5"/>
    <n v="2081063"/>
    <s v="5-50"/>
    <s v="F_5616151"/>
    <n v="1908244"/>
    <s v="5L"/>
    <n v="-1"/>
    <s v="MORTGAGE"/>
    <n v="24"/>
    <s v="INDIVIDUAL"/>
    <n v="13.9"/>
    <s v="9.25"/>
    <n v="13.5"/>
    <n v="181"/>
    <s v="181"/>
    <s v="RAM CHANDER GUPTA"/>
    <s v="SELFEMPLOYED"/>
    <s v="Yes"/>
    <s v="FOOD PRODUCTS"/>
    <s v="FLOATING"/>
    <s v="N"/>
    <n v="806856228"/>
    <s v="CHANDIGARH"/>
    <s v="TIER 2"/>
    <n v="148"/>
    <s v="13-175"/>
    <n v="172"/>
    <s v="INDIVIDUAL"/>
    <n v="2081063"/>
    <s v="Proxy-Fully Construc"/>
    <s v="SAM"/>
    <n v="56.0631196"/>
    <s v="65"/>
    <n v="0"/>
    <n v="27019"/>
    <d v="2023-01-04T00:00:00"/>
    <n v="180"/>
    <s v="2135_MICRO LAP_CDG_MADHYAMARG"/>
    <s v="Current"/>
    <n v="0"/>
    <n v="0"/>
    <n v="0"/>
    <n v="0"/>
    <n v="0"/>
    <n v="0"/>
    <n v="0"/>
    <n v="0"/>
    <n v="0"/>
    <s v="-"/>
    <s v="-"/>
    <n v="0"/>
    <n v="24"/>
    <s v="5"/>
    <d v="2022-12-31T00:00:00"/>
    <d v="2022-12-31T00:00:00"/>
    <n v="24.366666666666699"/>
    <s v="5"/>
    <d v="2037-04-04T00:00:00"/>
    <s v="SELF-ASSESSMENT METHOD"/>
    <n v="618000"/>
    <n v="1"/>
    <d v="2022-12-26T00:00:00"/>
    <n v="5616151"/>
    <s v="Ar. Rakesh Kumar Bansal"/>
    <s v="Khewat/Khatauni No. 27/50, Khasra No. 111(0-3), Kitta 01, Commercial Plot Dashmesh Enclave, Village Himmatgarh, MC &amp; Sub-Tehsil Zirakpur, Distt SAS Nagar (Mohali)"/>
    <n v="337.5"/>
    <n v="8000"/>
    <n v="1012"/>
    <n v="1000"/>
    <n v="8"/>
    <n v="55"/>
    <n v="3712000"/>
    <n v="3712000"/>
    <n v="3340800"/>
    <n v="2969600"/>
    <s v="Rate on Sq. Ft."/>
    <x v="195"/>
    <m/>
    <x v="0"/>
    <s v="MOHALI"/>
    <s v="PUNJAB"/>
    <n v="140603"/>
    <n v="0"/>
    <s v="BUSINESS USE"/>
    <s v="RESIDENTIAL row HOUSE"/>
    <s v="MIXED USAGE RESIDENTIAL DELHI"/>
    <s v="ACH HSBC"/>
    <s v="NACH"/>
    <s v="PSL"/>
    <s v="UDYAM-PB-00-0035504"/>
    <s v="PSL : Micro Enterprises"/>
    <s v="50034651488630"/>
    <m/>
    <m/>
    <m/>
    <m/>
    <m/>
    <m/>
    <m/>
    <m/>
    <m/>
    <m/>
    <m/>
    <m/>
    <m/>
    <m/>
    <m/>
    <m/>
    <m/>
    <m/>
    <m/>
    <m/>
    <m/>
    <m/>
    <m/>
    <m/>
    <m/>
    <m/>
    <m/>
  </r>
  <r>
    <n v="461"/>
    <d v="2024-12-01T00:00:00"/>
    <x v="431"/>
    <x v="432"/>
    <s v="APPROVED"/>
    <s v="Cersai Charge created"/>
    <d v="2022-12-30T00:00:00"/>
    <n v="24.4"/>
    <s v="5"/>
    <n v="2415820"/>
    <s v="5-50"/>
    <s v="F_5597946"/>
    <n v="2272169"/>
    <s v="5L"/>
    <n v="760"/>
    <s v="MORTGAGE"/>
    <n v="24"/>
    <s v="INDIVIDUAL"/>
    <n v="13.9"/>
    <s v="9.25"/>
    <n v="13.5"/>
    <n v="157"/>
    <s v="181"/>
    <s v="DAVINDER KUMAR"/>
    <s v="SELFEMPLOYED"/>
    <s v="Yes"/>
    <s v="ELECTRICAL EQUIPMENT AND COMPONENTS"/>
    <s v="FLOATING"/>
    <s v="N"/>
    <n v="804113238"/>
    <s v="CHANDIGARH"/>
    <s v="TIER 2"/>
    <n v="140"/>
    <s v="13-175"/>
    <n v="164"/>
    <s v="INDIVIDUAL"/>
    <n v="2415820"/>
    <s v="Proxy-Fully Construc"/>
    <s v="SAM"/>
    <n v="44.977286300000003"/>
    <s v="65"/>
    <n v="0"/>
    <n v="32928"/>
    <d v="2023-01-04T00:00:00"/>
    <n v="156"/>
    <s v="2135_MICRO LAP_CDG_MADHYAMARG"/>
    <s v="Current"/>
    <n v="0"/>
    <n v="0"/>
    <n v="0"/>
    <n v="0"/>
    <n v="0"/>
    <n v="0"/>
    <n v="0"/>
    <n v="0"/>
    <n v="0"/>
    <s v="-"/>
    <s v="-"/>
    <n v="0"/>
    <n v="24"/>
    <s v="5"/>
    <d v="2022-12-30T00:00:00"/>
    <d v="2022-12-30T00:00:00"/>
    <n v="24.4"/>
    <s v="5"/>
    <d v="2036-08-04T00:00:00"/>
    <s v="SELF-ASSESSMENT METHOD"/>
    <n v="840000"/>
    <n v="1"/>
    <d v="2022-12-10T00:00:00"/>
    <s v="ADR-2022/DEC/71, Deal No. 5528545"/>
    <s v="Adroit Valuation"/>
    <s v="House No. 1270, Rajpura Town, Rajpura, Distt Patiala"/>
    <n v="136.44"/>
    <n v="30000"/>
    <n v="1065"/>
    <n v="1200"/>
    <n v="8"/>
    <n v="42"/>
    <n v="5371200"/>
    <n v="5371200"/>
    <n v="4834080"/>
    <n v="4296960"/>
    <s v="12000/- peer Sq. Yards"/>
    <x v="196"/>
    <m/>
    <x v="0"/>
    <s v="RAJPURA"/>
    <s v="PUNJAB"/>
    <n v="140401"/>
    <n v="0"/>
    <s v="BUSINESS USE"/>
    <s v="RESIDENTIAL row HOUSE"/>
    <s v="RESIDENTIAL ROW HOUSE"/>
    <s v="HDFC ENACH"/>
    <s v="NACH"/>
    <s v="PSL"/>
    <s v="UDYAM-PB-70-0013291"/>
    <s v="PSL : Micro Enterprises"/>
    <s v="30013047349085"/>
    <m/>
    <m/>
    <m/>
    <m/>
    <m/>
    <m/>
    <m/>
    <m/>
    <m/>
    <m/>
    <m/>
    <m/>
    <m/>
    <m/>
    <m/>
    <m/>
    <m/>
    <m/>
    <m/>
    <m/>
    <m/>
    <m/>
    <m/>
    <m/>
    <m/>
    <m/>
    <m/>
  </r>
  <r>
    <n v="462"/>
    <d v="2024-12-01T00:00:00"/>
    <x v="432"/>
    <x v="433"/>
    <s v="APPROVED"/>
    <s v="Cersai Charge created"/>
    <d v="2022-11-30T00:00:00"/>
    <n v="25.4"/>
    <s v="5"/>
    <n v="2470943"/>
    <s v="5-50"/>
    <s v="F_5506413"/>
    <n v="2362115"/>
    <s v="5L"/>
    <n v="679"/>
    <s v="MORTGAGE"/>
    <n v="25"/>
    <s v="INDIVIDUAL"/>
    <n v="13.9"/>
    <s v="9.25"/>
    <n v="13"/>
    <n v="169"/>
    <s v="181"/>
    <s v="AMIT KUMAR"/>
    <s v="SELFEMPLOYED"/>
    <s v="Yes"/>
    <s v="CONSTRUCTION REAL ESTATE AND INDUSTRIAL"/>
    <s v="FLOATING"/>
    <s v="N"/>
    <n v="806339830"/>
    <s v="CHANDIGARH"/>
    <s v="TIER 2"/>
    <n v="168"/>
    <s v="13-175"/>
    <n v="193"/>
    <s v="INDIVIDUAL"/>
    <n v="2470943"/>
    <s v="Proxy-Fully Construc"/>
    <s v="SAM"/>
    <n v="54.882464200000001"/>
    <s v="65"/>
    <n v="0"/>
    <n v="32006"/>
    <d v="2022-12-04T00:00:00"/>
    <n v="168"/>
    <s v="2135_MICRO LAP_CDG_MADHYAMARG"/>
    <s v="Current"/>
    <n v="0"/>
    <n v="0"/>
    <n v="0"/>
    <n v="0"/>
    <n v="0"/>
    <n v="0"/>
    <n v="0"/>
    <n v="0"/>
    <n v="0"/>
    <s v="-"/>
    <s v="-"/>
    <n v="0"/>
    <n v="25"/>
    <s v="5"/>
    <d v="2022-11-30T00:00:00"/>
    <d v="2022-11-30T00:00:00"/>
    <n v="25.4"/>
    <s v="5"/>
    <d v="2038-12-04T00:00:00"/>
    <s v="SELF-ASSESSMENT METHOD"/>
    <n v="599088"/>
    <n v="1"/>
    <d v="2022-11-19T00:00:00"/>
    <s v="ADR-2022/NOV/45, Deal No. 5506413"/>
    <s v="Adroit Valuation"/>
    <s v="Flat No. 404, 4th Floor, Block A (A-1), Vrindavan Gardens, Village Peer Muchhalla, Hadbast No. 53, tehsil Zirakpur, Distt SAS Nagar Mohali"/>
    <n v="0"/>
    <n v="0"/>
    <n v="1199"/>
    <n v="3755"/>
    <n v="12"/>
    <n v="38"/>
    <n v="4502245"/>
    <n v="4502245"/>
    <n v="4052021"/>
    <n v="3601796"/>
    <s v="1500/- Per Sq. Ft."/>
    <x v="197"/>
    <m/>
    <x v="0"/>
    <s v="MOHALI"/>
    <s v="PUNJAB"/>
    <n v="140603"/>
    <n v="0"/>
    <s v="BUSINESS USE"/>
    <s v="RESIDENTIAL FLAT"/>
    <s v="RESIDENTIAL FLAT"/>
    <s v="HDFC ENACH"/>
    <s v="NACH"/>
    <s v="PSL"/>
    <s v="UDYAM-HR-13-0011898"/>
    <s v="PSL : Micro Enterprises"/>
    <s v="60099826135397"/>
    <m/>
    <m/>
    <m/>
    <m/>
    <m/>
    <m/>
    <m/>
    <m/>
    <m/>
    <m/>
    <m/>
    <m/>
    <m/>
    <m/>
    <m/>
    <m/>
    <m/>
    <m/>
    <m/>
    <m/>
    <m/>
    <m/>
    <m/>
    <m/>
    <m/>
    <m/>
    <m/>
  </r>
  <r>
    <n v="463"/>
    <d v="2024-12-01T00:00:00"/>
    <x v="433"/>
    <x v="434"/>
    <s v="APPROVED"/>
    <s v="Cersai Charge Created - BT"/>
    <d v="2024-07-22T00:00:00"/>
    <n v="5.4"/>
    <s v="5"/>
    <n v="6662932"/>
    <s v="5-50"/>
    <s v="F_7377492"/>
    <n v="6591664"/>
    <s v="5L"/>
    <n v="757"/>
    <s v="MORTGAGE"/>
    <n v="6"/>
    <s v="INDIVIDUAL"/>
    <n v="11.5"/>
    <s v="9.25"/>
    <n v="11.5"/>
    <n v="181"/>
    <s v="181"/>
    <s v="KARTIK SRINIWASAN PANDIDHAR"/>
    <s v="SELFEMPLOYED"/>
    <s v="Yes"/>
    <s v="PARLOUR SPA AND SALOON"/>
    <s v="FLOATING"/>
    <s v="N"/>
    <n v="854804523763"/>
    <s v="MAHARASHTRA"/>
    <s v="METRO"/>
    <n v="175"/>
    <s v="13-175"/>
    <n v="181"/>
    <s v="INDIVIDUAL"/>
    <n v="6662932"/>
    <s v="Proxy-Fully Construc"/>
    <s v="LIP"/>
    <n v="55.4320466"/>
    <s v="65"/>
    <n v="0"/>
    <n v="77836"/>
    <d v="2024-07-04T00:00:00"/>
    <n v="180"/>
    <s v="2132_MICRO LAP_MH_BOM_ANDHERI"/>
    <s v="Current"/>
    <n v="0"/>
    <n v="0"/>
    <n v="0"/>
    <n v="0"/>
    <n v="0"/>
    <n v="0"/>
    <n v="0"/>
    <n v="0"/>
    <n v="0"/>
    <s v="-"/>
    <s v="-"/>
    <n v="0"/>
    <n v="6"/>
    <s v="5"/>
    <d v="2024-06-30T00:00:00"/>
    <d v="2024-06-30T00:00:00"/>
    <n v="6.1333333333333302"/>
    <s v="5"/>
    <d v="2039-07-04T00:00:00"/>
    <s v="LIP - LIQUID INCOME PROGRAM"/>
    <n v="1175004"/>
    <n v="1"/>
    <d v="2024-06-24T00:00:00"/>
    <m/>
    <s v="Patwardhan Consultants Pvt. Ltd."/>
    <s v="Commercial Premises Shop No. 2, Ground Floor, Jai Shree Ganesh Premises CSL, Near Cubic Mall, Sakar Guest House And Back Side of Vasant Cinema Bus Stop, Kolwada Borla Road/Dr. CG Road"/>
    <n v="0"/>
    <n v="0"/>
    <n v="234"/>
    <n v="51500"/>
    <n v="48"/>
    <n v="12"/>
    <n v="12051000"/>
    <n v="12051000"/>
    <n v="10845900"/>
    <n v="9640800"/>
    <s v="Rate on Sq. Ft."/>
    <x v="198"/>
    <m/>
    <x v="0"/>
    <s v="MUMBAI"/>
    <s v="MAHARASHTRA"/>
    <n v="400074"/>
    <n v="0"/>
    <s v="ULAP - GENERAL BUSINESS PURPOSE"/>
    <s v="COMMERCIAL SHOP"/>
    <s v="COMMERCIAL SHOP"/>
    <s v="HDFC ENACH"/>
    <s v="NACH"/>
    <s v="PSL"/>
    <s v="UDYAM-mh-18-0348234"/>
    <s v="PSL : Micro Enterprises"/>
    <s v="20033733669846"/>
    <m/>
    <m/>
    <m/>
    <m/>
    <m/>
    <m/>
    <m/>
    <m/>
    <m/>
    <m/>
    <m/>
    <m/>
    <m/>
    <m/>
    <m/>
    <m/>
    <m/>
    <m/>
    <m/>
    <m/>
    <m/>
    <m/>
    <m/>
    <m/>
    <m/>
    <m/>
    <m/>
  </r>
  <r>
    <n v="464"/>
    <d v="2024-12-01T00:00:00"/>
    <x v="434"/>
    <x v="435"/>
    <s v="APPROVED"/>
    <s v="Cersai Charge Created - NON BT"/>
    <d v="2024-03-16T00:00:00"/>
    <n v="9.6666666666666696"/>
    <s v="5"/>
    <n v="1323476"/>
    <s v="5-50"/>
    <s v="F_7002314"/>
    <n v="1305262"/>
    <s v="5L"/>
    <n v="709"/>
    <s v="MORTGAGE"/>
    <n v="9"/>
    <s v="INDIVIDUAL"/>
    <n v="14"/>
    <s v="9.25"/>
    <n v="14"/>
    <n v="181"/>
    <s v="181"/>
    <s v="PINKESH HANUMAN PATIL"/>
    <s v="SELFEMPLOYED"/>
    <s v="Yes"/>
    <s v="AUTO COMPONENTS"/>
    <s v="FLOATING"/>
    <s v="N"/>
    <n v="854803787323"/>
    <s v="MAHARASHTRA"/>
    <s v="METRO"/>
    <n v="172"/>
    <s v="13-175"/>
    <n v="181"/>
    <s v="INDIVIDUAL"/>
    <n v="1323476"/>
    <s v="Proxy-Fully Construc"/>
    <s v="SAM"/>
    <n v="34.4655208"/>
    <s v="65"/>
    <n v="0"/>
    <n v="17626"/>
    <d v="2024-04-04T00:00:00"/>
    <n v="180"/>
    <s v="2132_MICRO LAP_MH_BOM_ANDHERI"/>
    <s v="Current"/>
    <n v="0"/>
    <n v="0"/>
    <n v="0"/>
    <n v="0"/>
    <n v="0"/>
    <n v="0"/>
    <n v="0"/>
    <n v="0"/>
    <n v="0"/>
    <s v="-"/>
    <s v="-"/>
    <n v="0"/>
    <n v="9"/>
    <s v="5"/>
    <d v="2024-03-13T00:00:00"/>
    <d v="2024-03-13T00:00:00"/>
    <n v="9.7666666666666693"/>
    <s v="5"/>
    <d v="2039-04-04T00:00:00"/>
    <s v="SELF-ASSESSMENT METHOD"/>
    <n v="350004"/>
    <n v="1"/>
    <d v="2024-02-12T00:00:00"/>
    <m/>
    <s v="M/s. Bhirud And Associates"/>
    <s v="House No. 324-A Consist of Ground + 1st Floor, Near Krishna Kunj Bungalow, Off Gundavali Village Road,At Village Gundavali, Bhiwandi, Taluka Bhiwandi, Dist. Thane "/>
    <n v="0"/>
    <n v="0"/>
    <n v="960"/>
    <n v="4000"/>
    <n v="15"/>
    <n v="35"/>
    <n v="3840000"/>
    <n v="3840000"/>
    <n v="3456000"/>
    <n v="3072000"/>
    <s v="Rate on Sq. Ft."/>
    <x v="199"/>
    <m/>
    <x v="0"/>
    <s v="THANE"/>
    <s v="MAHARASHTRA"/>
    <n v="421302"/>
    <n v="0"/>
    <s v="BUSINESS USE"/>
    <s v="RESIDENTIAL FLAT"/>
    <s v="RESIDENTIAL FLAT"/>
    <s v="ACH HSBC"/>
    <s v="NACH"/>
    <s v="PSL"/>
    <s v="UDYAM-MH-33-0424781"/>
    <s v="PSL : Micro Enterprise"/>
    <s v="20010295635274"/>
    <m/>
    <m/>
    <m/>
    <m/>
    <m/>
    <m/>
    <m/>
    <m/>
    <m/>
    <m/>
    <m/>
    <m/>
    <m/>
    <m/>
    <m/>
    <m/>
    <m/>
    <m/>
    <m/>
    <m/>
    <m/>
    <m/>
    <m/>
    <m/>
    <m/>
    <m/>
    <m/>
  </r>
  <r>
    <n v="465"/>
    <d v="2024-12-01T00:00:00"/>
    <x v="435"/>
    <x v="436"/>
    <s v="APPROVED"/>
    <s v="Cersai Charge Created - NON BT"/>
    <d v="2024-06-26T00:00:00"/>
    <n v="6.2666666666666702"/>
    <s v="5"/>
    <n v="2038432"/>
    <s v="5-50"/>
    <s v="F_7338176"/>
    <n v="2008953"/>
    <s v="5L"/>
    <n v="716"/>
    <s v="MORTGAGE"/>
    <n v="6"/>
    <s v="INDIVIDUAL"/>
    <n v="13.4"/>
    <s v="9.25"/>
    <n v="13.4"/>
    <n v="145"/>
    <s v="181"/>
    <s v="MOHAMMAD TAUSEEF SHAIKH"/>
    <s v="SELFEMPLOYED"/>
    <s v="Yes"/>
    <s v="MEDIA MOVIES AND ENTERTAINMENT"/>
    <s v="FLOATING"/>
    <s v="N"/>
    <n v="854804450193"/>
    <s v="MAHARASHTRA"/>
    <s v="METRO"/>
    <n v="139"/>
    <s v="13-175"/>
    <n v="145"/>
    <s v="INDIVIDUAL"/>
    <n v="2038432"/>
    <s v="Proxy-Fully Construc"/>
    <s v="SAM"/>
    <n v="53.926772499999998"/>
    <s v="65"/>
    <n v="0"/>
    <n v="28528"/>
    <d v="2024-07-04T00:00:00"/>
    <n v="144"/>
    <s v="2132_MICRO LAP_MH_BOM_ANDHERI"/>
    <s v="Current"/>
    <n v="0"/>
    <n v="0"/>
    <n v="0"/>
    <n v="0"/>
    <n v="0"/>
    <n v="0"/>
    <n v="0"/>
    <n v="0"/>
    <n v="0"/>
    <s v="-"/>
    <s v="-"/>
    <n v="0"/>
    <n v="6"/>
    <s v="5"/>
    <d v="2024-06-21T00:00:00"/>
    <d v="2024-06-21T00:00:00"/>
    <n v="6.43333333333333"/>
    <s v="5"/>
    <d v="2036-07-04T00:00:00"/>
    <s v="SELF-ASSESSMENT METHOD"/>
    <n v="500004"/>
    <n v="1"/>
    <d v="2024-06-07T00:00:00"/>
    <m/>
    <s v="Libra Valuers"/>
    <s v="Flat No. 709, 7th Floor, Building No. 1, Laxminagar Vikash Building, Plot NO. B-1, Survey No. 191(pt) of Village Pahadi, Near Masjid, Mahakali Mandir Marg, Off New Link Road, Goregaon (West), Mumbai - 400 101"/>
    <n v="0"/>
    <n v="0"/>
    <n v="315"/>
    <n v="12000"/>
    <n v="13"/>
    <n v="47"/>
    <n v="3780000"/>
    <n v="3780000"/>
    <n v="3402000"/>
    <n v="3024000"/>
    <s v="163440/- Per Sq. M."/>
    <x v="200"/>
    <m/>
    <x v="0"/>
    <s v="MUMBAI"/>
    <s v="MAHARASHTRA"/>
    <n v="400104"/>
    <n v="0"/>
    <s v="ULAP - GENERAL BUSINESS PURPOSE"/>
    <s v="RESIDENTIAL FLAT"/>
    <s v="RESIDENTIAL FLAT"/>
    <s v="HDFC ENACH"/>
    <s v="NACH"/>
    <s v="PSL"/>
    <s v="UDYAM-MH-18-0233893"/>
    <s v="PSL : Micro Enterprises"/>
    <s v="20024222661377"/>
    <m/>
    <m/>
    <m/>
    <m/>
    <m/>
    <m/>
    <m/>
    <m/>
    <m/>
    <m/>
    <m/>
    <m/>
    <m/>
    <m/>
    <m/>
    <m/>
    <m/>
    <m/>
    <m/>
    <m/>
    <m/>
    <m/>
    <m/>
    <m/>
    <m/>
    <m/>
    <m/>
  </r>
  <r>
    <n v="466"/>
    <d v="2024-12-01T00:00:00"/>
    <x v="436"/>
    <x v="437"/>
    <s v="APPROVED"/>
    <s v="Cersai Charge Created - BT"/>
    <d v="2024-07-18T00:00:00"/>
    <n v="5.5333333333333297"/>
    <s v="5"/>
    <n v="2526500"/>
    <s v="5-50"/>
    <s v="F_7307369"/>
    <n v="2475107"/>
    <s v="5L"/>
    <n v="721"/>
    <s v="MORTGAGE"/>
    <n v="7"/>
    <s v="INDIVIDUAL"/>
    <n v="13.5"/>
    <s v="9.25"/>
    <n v="13.5"/>
    <n v="120"/>
    <s v="181"/>
    <s v="DHANASHRI PRAKASH SAWANT"/>
    <s v="SELFEMPLOYED"/>
    <s v="Yes"/>
    <s v="PHOTOGRAPHIC EQUIPMENT AND ALLIED PRODUCTS"/>
    <s v="FLOATING"/>
    <s v="N"/>
    <n v="854804386900"/>
    <s v="MAHARASHTRA"/>
    <s v="METRO"/>
    <n v="115"/>
    <s v="13-175"/>
    <n v="122"/>
    <s v="INDIVIDUAL"/>
    <n v="2526500"/>
    <s v="Proxy-Fully Construc"/>
    <s v="SAM"/>
    <n v="50.509796100000003"/>
    <s v="65"/>
    <n v="0"/>
    <n v="38473"/>
    <d v="2024-06-04T00:00:00"/>
    <n v="120"/>
    <s v="2132_MICRO LAP_MH_BOM_ANDHERI"/>
    <s v="Current"/>
    <n v="0"/>
    <n v="0"/>
    <n v="0"/>
    <n v="0"/>
    <n v="0"/>
    <n v="0"/>
    <n v="0"/>
    <n v="0"/>
    <n v="0"/>
    <s v="-"/>
    <s v="-"/>
    <n v="0"/>
    <n v="7"/>
    <s v="5"/>
    <d v="2024-05-30T00:00:00"/>
    <d v="2024-06-30T00:00:00"/>
    <n v="6.1333333333333302"/>
    <s v="5"/>
    <d v="2034-07-04T00:00:00"/>
    <s v="SELF-ASSESSMENT METHOD"/>
    <n v="829600.08"/>
    <n v="1"/>
    <d v="2024-05-11T00:00:00"/>
    <m/>
    <s v="Libra Valuers"/>
    <s v="Flat No. 104, 1st Floor, Building No. 2, Sunder Darshan, Old Survey No. 472, New Survey No. 147, Hissa No. 2 Part of Village Navghar, Mira Bhayander Road, Opp. Jay Vijay Nagar, Mira Road (East), Thane"/>
    <n v="0"/>
    <n v="0"/>
    <n v="410"/>
    <n v="12200"/>
    <n v="23"/>
    <n v="37"/>
    <n v="5002000"/>
    <n v="5002000"/>
    <n v="4501800"/>
    <n v="4001600"/>
    <s v="Rate on Sq. Ft."/>
    <x v="201"/>
    <m/>
    <x v="0"/>
    <s v="THANE"/>
    <s v="MAHARASHTRA"/>
    <n v="401107"/>
    <n v="0"/>
    <s v="ULAP - DEBT CONSOLIDATION FOR BUSINESS PURPOSE"/>
    <s v="RESIDENTIAL FLAT"/>
    <s v="RESIDENTIAL FLAT"/>
    <s v="DDMS"/>
    <s v="DDM"/>
    <s v="PSL"/>
    <s v="UDYAM-mh-18-0264615"/>
    <s v="PSL : Micro Enterprises"/>
    <s v="60021401105557"/>
    <m/>
    <m/>
    <m/>
    <m/>
    <m/>
    <m/>
    <m/>
    <m/>
    <m/>
    <m/>
    <m/>
    <m/>
    <m/>
    <m/>
    <m/>
    <m/>
    <m/>
    <m/>
    <m/>
    <m/>
    <m/>
    <m/>
    <m/>
    <m/>
    <m/>
    <m/>
    <m/>
  </r>
  <r>
    <n v="467"/>
    <d v="2024-12-01T00:00:00"/>
    <x v="437"/>
    <x v="438"/>
    <s v="APPROVED"/>
    <s v="Cersai Charge Created - BT"/>
    <d v="2024-07-01T00:00:00"/>
    <n v="6.1"/>
    <s v="5"/>
    <n v="6000000"/>
    <s v="5-50"/>
    <s v="F_7201212"/>
    <n v="5931244"/>
    <s v="5L"/>
    <n v="795"/>
    <s v="MORTGAGE"/>
    <n v="8"/>
    <s v="CORPORATE"/>
    <n v="10.75"/>
    <s v="9.25"/>
    <n v="10.75"/>
    <n v="180"/>
    <s v="181"/>
    <s v="PAYAL PAN BHANDAR"/>
    <s v="SELFEMPLOYED"/>
    <s v="Yes"/>
    <s v="FMCG"/>
    <s v="FLOATING"/>
    <s v="N"/>
    <n v="854804048514"/>
    <s v="RAJASTHAN"/>
    <s v="TIER 1"/>
    <n v="175"/>
    <s v="13-175"/>
    <n v="183"/>
    <s v="PROPRIETORSHIP"/>
    <n v="6000000"/>
    <s v="Proxy-Fully Construc"/>
    <s v="BKP"/>
    <n v="52.027309099999997"/>
    <s v="65"/>
    <n v="0"/>
    <n v="67257"/>
    <d v="2024-05-04T00:00:00"/>
    <n v="180"/>
    <s v="1735_MASS LAP_RAJ_JPR_TONK ROAD"/>
    <s v="Current"/>
    <n v="0"/>
    <n v="0"/>
    <n v="0"/>
    <n v="0"/>
    <n v="0"/>
    <n v="0"/>
    <n v="0"/>
    <n v="0"/>
    <n v="0"/>
    <s v="-"/>
    <s v="-"/>
    <n v="0"/>
    <n v="8"/>
    <s v="5"/>
    <d v="2024-04-30T00:00:00"/>
    <d v="2024-06-30T00:00:00"/>
    <n v="6.1333333333333302"/>
    <s v="5"/>
    <d v="2039-07-04T00:00:00"/>
    <s v="BKP - BANKING PRODUCT"/>
    <n v="0"/>
    <n v="2"/>
    <d v="2024-04-15T00:00:00"/>
    <s v="BG/SMFG/VALUATION/APRIL/2024/15"/>
    <s v="B. G. Associates"/>
    <s v="Plot No. 140, Vikash Nagar, Heerapura, Gram-Dhawash, Ajmer Road, Jaipur - 302026"/>
    <n v="78.930000000000007"/>
    <n v="138500"/>
    <n v="462"/>
    <n v="1300"/>
    <s v="9 or 10"/>
    <n v="50"/>
    <n v="11532405.000000002"/>
    <n v="11532405"/>
    <n v="10379165"/>
    <n v="9225924"/>
    <s v="Rate on Sq. Yards"/>
    <x v="202"/>
    <m/>
    <x v="0"/>
    <s v="JAIPUR"/>
    <s v="RAJASTHAN"/>
    <n v="302021"/>
    <n v="0"/>
    <s v="ULAP - DEBT CONSOLIDATION FOR BUSINESS PURPOSE"/>
    <s v="COMMERCIAL SHOP"/>
    <s v="COMMERCIAL SHOP"/>
    <s v="HDFC ENACH"/>
    <s v="NACH"/>
    <s v="PSL"/>
    <s v="UDYAM-RJ-17-0147640"/>
    <s v="PSL : Micro Enterprise"/>
    <n v="90087416093833"/>
    <m/>
    <m/>
    <m/>
    <m/>
    <m/>
    <m/>
    <m/>
    <m/>
    <m/>
    <m/>
    <m/>
    <m/>
    <m/>
    <m/>
    <m/>
    <m/>
    <m/>
    <m/>
    <m/>
    <m/>
    <m/>
    <m/>
    <m/>
    <m/>
    <m/>
    <m/>
    <m/>
  </r>
  <r>
    <n v="468"/>
    <d v="2024-12-01T00:00:00"/>
    <x v="438"/>
    <x v="439"/>
    <s v="APPROVED"/>
    <s v="Cersai Charge Created - NON BT"/>
    <d v="2023-08-12T00:00:00"/>
    <n v="16.899999999999999"/>
    <s v="5"/>
    <n v="3519219"/>
    <s v="5-50"/>
    <s v="F_6118532"/>
    <n v="3412357"/>
    <s v="5L"/>
    <n v="749"/>
    <s v="MORTGAGE"/>
    <n v="17"/>
    <s v="INDIVIDUAL"/>
    <n v="12.9"/>
    <s v="9.25"/>
    <n v="12.5"/>
    <n v="180"/>
    <s v="181"/>
    <s v="CHANDRESH PRADEEP TIWARI"/>
    <s v="SELFEMPLOYED"/>
    <s v="Yes"/>
    <s v="HOTELS AND RESORTS"/>
    <s v="FLOATING"/>
    <s v="N"/>
    <n v="805423639"/>
    <s v="MAHARASHTRA"/>
    <s v="METRO"/>
    <n v="175"/>
    <s v="13-175"/>
    <n v="192"/>
    <s v="INDIVIDUAL"/>
    <n v="3519219"/>
    <s v="Proxy-Fully Construc"/>
    <s v="BKP"/>
    <n v="60.190514499999999"/>
    <s v="65"/>
    <n v="0"/>
    <n v="43376"/>
    <d v="2023-08-04T00:00:00"/>
    <n v="180"/>
    <s v="2132_MICRO LAP_MH_BOM_ANDHERI"/>
    <s v="Current"/>
    <n v="0"/>
    <n v="0"/>
    <n v="0"/>
    <n v="0"/>
    <n v="0"/>
    <n v="0"/>
    <n v="0"/>
    <n v="0"/>
    <n v="0"/>
    <s v="-"/>
    <s v="-"/>
    <n v="0"/>
    <n v="17"/>
    <s v="5"/>
    <d v="2023-07-31T00:00:00"/>
    <d v="2023-07-31T00:00:00"/>
    <n v="17.3"/>
    <s v="5"/>
    <d v="2039-07-04T00:00:00"/>
    <s v="BKP - BANKING PRODUCT"/>
    <n v="12000000"/>
    <m/>
    <m/>
    <m/>
    <m/>
    <m/>
    <m/>
    <m/>
    <m/>
    <m/>
    <m/>
    <m/>
    <n v="0"/>
    <n v="5846800"/>
    <n v="0"/>
    <n v="0"/>
    <m/>
    <x v="44"/>
    <m/>
    <x v="1"/>
    <s v="THANE"/>
    <s v="MAHARASHTRA"/>
    <n v="400709"/>
    <n v="0"/>
    <s v="BUSINESS USE"/>
    <s v="COMMERCIAL SHOP"/>
    <s v="COMMERCIAL SHOP"/>
    <s v="ACH HSBC"/>
    <s v="NACH"/>
    <s v="PSL"/>
    <s v="UDYAM-mh-33-0183486"/>
    <s v="PSL : Micro Enterprises"/>
    <s v="40065665900303"/>
    <m/>
    <m/>
    <m/>
    <m/>
    <m/>
    <m/>
    <m/>
    <m/>
    <m/>
    <m/>
    <m/>
    <m/>
    <m/>
    <m/>
    <m/>
    <m/>
    <m/>
    <m/>
    <m/>
    <m/>
    <m/>
    <m/>
    <m/>
    <m/>
    <m/>
    <m/>
    <m/>
  </r>
  <r>
    <n v="469"/>
    <d v="2024-12-01T00:00:00"/>
    <x v="439"/>
    <x v="440"/>
    <s v="APPROVED"/>
    <s v="Cersai Charge created"/>
    <d v="2022-06-30T00:00:00"/>
    <n v="30.5"/>
    <s v="5"/>
    <n v="2709900"/>
    <s v="5-50"/>
    <s v="F_4970181"/>
    <n v="2395625"/>
    <s v="5L"/>
    <n v="773"/>
    <s v="MORTGAGE"/>
    <n v="30"/>
    <s v="CORPORATE"/>
    <n v="14"/>
    <s v="9.25"/>
    <n v="13"/>
    <n v="121"/>
    <s v="181"/>
    <s v="DEMAN ENGINEERS"/>
    <s v="SELFEMPLOYED"/>
    <s v="Yes"/>
    <s v="ENGINEERING"/>
    <s v="FLOATING"/>
    <s v="N"/>
    <n v="5045117"/>
    <s v="MAHARASHTRA"/>
    <s v="METRO"/>
    <n v="102"/>
    <s v="13-175"/>
    <n v="132"/>
    <s v="PROPRIETORSHIP"/>
    <n v="2709900"/>
    <s v="Proxy-Fully Construc"/>
    <s v="LIP"/>
    <n v="47.542105300000003"/>
    <s v="65"/>
    <n v="0"/>
    <n v="40462"/>
    <d v="2022-07-04T00:00:00"/>
    <n v="120"/>
    <s v="2132_MICRO LAP_MH_BOM_ANDHERI"/>
    <s v="Current"/>
    <n v="0"/>
    <n v="0"/>
    <n v="0"/>
    <n v="0"/>
    <n v="0"/>
    <n v="0"/>
    <n v="0"/>
    <n v="0"/>
    <n v="0"/>
    <s v="-"/>
    <s v="-"/>
    <n v="0"/>
    <n v="30"/>
    <s v="5"/>
    <d v="2022-06-30T00:00:00"/>
    <d v="2022-06-30T00:00:00"/>
    <n v="30.5"/>
    <s v="5"/>
    <d v="2033-06-04T00:00:00"/>
    <s v="LIQUID INCOME PROGRAM (LIP)"/>
    <n v="0"/>
    <n v="1"/>
    <d v="2022-06-18T00:00:00"/>
    <m/>
    <s v="M/s. Bhirud And Associates"/>
    <s v="Patrashed (Jamboshed) Godown No. 05, Building NO. 42/A, Indian Corporation, Opp. Gajanan Petrol Pump, Anjurphata Mankoli Road, Survey No. 16/1, 16/2 &amp; Others At Dapode, Bhiwandi"/>
    <n v="0"/>
    <n v="0"/>
    <n v="3000"/>
    <n v="1900"/>
    <m/>
    <m/>
    <n v="5700000"/>
    <n v="5700000"/>
    <n v="5130000"/>
    <n v="4560000"/>
    <s v="Rate on Sq. Ft."/>
    <x v="203"/>
    <m/>
    <x v="0"/>
    <s v="THANE"/>
    <s v="MAHARASHTRA"/>
    <n v="421302"/>
    <n v="0"/>
    <s v="BUSINESS USE"/>
    <s v="COMMERCIAL SHOP"/>
    <s v="COMMERCIAL SHOP"/>
    <s v="ACH HSBC"/>
    <s v="NACH"/>
    <s v="PSL"/>
    <s v="UDYAM-MH-18-0127872"/>
    <s v="PSL : Micro Enterprises"/>
    <n v="80031236276609"/>
    <m/>
    <m/>
    <m/>
    <m/>
    <m/>
    <m/>
    <m/>
    <m/>
    <m/>
    <m/>
    <m/>
    <m/>
    <m/>
    <m/>
    <m/>
    <m/>
    <m/>
    <m/>
    <m/>
    <m/>
    <m/>
    <m/>
    <m/>
    <m/>
    <m/>
    <m/>
    <m/>
  </r>
  <r>
    <n v="470"/>
    <d v="2024-12-01T00:00:00"/>
    <x v="440"/>
    <x v="441"/>
    <s v="APPROVED"/>
    <s v="Cersai Charge Created - NON BT"/>
    <d v="2024-07-07T00:00:00"/>
    <n v="5.9"/>
    <s v="5"/>
    <n v="7500000"/>
    <s v="5-50"/>
    <s v="F_7385944"/>
    <n v="7425187"/>
    <s v="5L"/>
    <n v="779"/>
    <s v="MORTGAGE"/>
    <n v="6"/>
    <s v="CORPORATE"/>
    <n v="12.25"/>
    <s v="9.25"/>
    <n v="12.25"/>
    <n v="181"/>
    <s v="181"/>
    <s v="HOSTEL K 3"/>
    <s v="SELFEMPLOYED"/>
    <s v="Yes"/>
    <s v="RENTING AND LEASING SERVICES WITHOUT OPERATOR"/>
    <s v="FLOATING"/>
    <s v="N"/>
    <n v="854804549232"/>
    <s v="MADHYA PRADESH"/>
    <s v="TIER 3"/>
    <n v="175"/>
    <s v="13-175"/>
    <n v="181"/>
    <s v="PROPRIETORSHIP"/>
    <n v="7500000"/>
    <s v="Proxy-Fully Construc"/>
    <s v="RNP"/>
    <n v="46.9924812"/>
    <s v="65"/>
    <n v="0"/>
    <n v="91222"/>
    <d v="2024-07-04T00:00:00"/>
    <n v="180"/>
    <s v="2131_MICRO LAP_ MP_IDR_CHAPPAN DUKAN AREA"/>
    <s v="Current"/>
    <n v="0"/>
    <n v="0"/>
    <n v="0"/>
    <n v="0"/>
    <n v="0"/>
    <n v="0"/>
    <n v="0"/>
    <n v="0"/>
    <n v="0"/>
    <s v="-"/>
    <s v="-"/>
    <n v="0"/>
    <n v="6"/>
    <s v="5"/>
    <d v="2024-06-30T00:00:00"/>
    <d v="2024-06-30T00:00:00"/>
    <n v="6.1333333333333302"/>
    <s v="5"/>
    <d v="2039-07-04T00:00:00"/>
    <s v="RNP - RETAIL NORMAL PRODUCT"/>
    <n v="0"/>
    <n v="1"/>
    <d v="2024-06-20T00:00:00"/>
    <s v="32-24-House-164-Amitesh Nagar-Sched-59-Indore-SMFG"/>
    <s v="M. Sunil &amp; Co."/>
    <s v="Plot No. 164, Scheme No. 59, Amitesh Nagar, Tehsil &amp; Dist. Indore "/>
    <n v="1050"/>
    <n v="9500"/>
    <n v="4200"/>
    <n v="1425"/>
    <n v="3"/>
    <n v="47"/>
    <n v="15960000"/>
    <n v="15960000"/>
    <n v="14364000"/>
    <n v="12768000"/>
    <s v="28800 As per CGL (in Rs./Sq. Mtr.)"/>
    <x v="204"/>
    <m/>
    <x v="0"/>
    <s v="INDORE"/>
    <s v="MADHYA PRADESH"/>
    <n v="452001"/>
    <n v="0"/>
    <s v="ULAP - GENERAL BUSINESS PURPOSE"/>
    <s v="COMMERCIAL SHOP"/>
    <s v="COMMERCIAL SHOP"/>
    <s v="HDFC ENACH"/>
    <s v="NACH"/>
    <s v="PSL"/>
    <s v="UDYAM-MP-23-0151070"/>
    <s v="PSL : Micro Enterprises"/>
    <s v="70092425832979"/>
    <m/>
    <m/>
    <m/>
    <m/>
    <m/>
    <m/>
    <m/>
    <m/>
    <m/>
    <m/>
    <m/>
    <m/>
    <m/>
    <m/>
    <m/>
    <m/>
    <m/>
    <m/>
    <m/>
    <m/>
    <m/>
    <m/>
    <m/>
    <m/>
    <m/>
    <m/>
    <m/>
  </r>
  <r>
    <n v="471"/>
    <d v="2024-12-01T00:00:00"/>
    <x v="441"/>
    <x v="442"/>
    <s v="APPROVED"/>
    <s v="Cersai Charge Created - NON BT"/>
    <d v="2024-04-06T00:00:00"/>
    <n v="8.9666666666666703"/>
    <s v="5"/>
    <n v="7500000"/>
    <s v="5-50"/>
    <s v="F_7106504"/>
    <n v="7378439"/>
    <s v="5L"/>
    <n v="748"/>
    <s v="MORTGAGE"/>
    <n v="9"/>
    <s v="CORPORATE"/>
    <n v="12.25"/>
    <s v="9.25"/>
    <n v="12.25"/>
    <n v="181"/>
    <s v="181"/>
    <s v="SHIV KRIPA ENTERPRISES"/>
    <s v="SELFEMPLOYED"/>
    <s v="Yes"/>
    <s v="OTHERS"/>
    <s v="FLOATING"/>
    <s v="N"/>
    <n v="806231075"/>
    <s v="MADHYA PRADESH"/>
    <s v="TIER 2"/>
    <n v="172"/>
    <s v="13-175"/>
    <n v="181"/>
    <s v="PROPRIETORSHIP"/>
    <n v="7500000"/>
    <s v="Proxy-Fully Construc"/>
    <s v="BKP"/>
    <n v="63.424947099999997"/>
    <s v="65"/>
    <n v="0"/>
    <n v="91223"/>
    <d v="2024-04-04T00:00:00"/>
    <n v="180"/>
    <s v="2131_MICRO LAP_ MP_IDR_CHAPPAN DUKAN AREA"/>
    <s v="Current"/>
    <n v="0"/>
    <n v="0"/>
    <n v="0"/>
    <n v="0"/>
    <n v="0"/>
    <n v="0"/>
    <n v="0"/>
    <n v="0"/>
    <n v="0"/>
    <s v="-"/>
    <s v="-"/>
    <n v="0"/>
    <n v="9"/>
    <s v="5"/>
    <d v="2024-03-31T00:00:00"/>
    <d v="2024-03-31T00:00:00"/>
    <n v="9.1666666666666696"/>
    <s v="5"/>
    <d v="2039-04-04T00:00:00"/>
    <s v="BKP - BANKING PRODUCT"/>
    <n v="0"/>
    <n v="2"/>
    <d v="2024-03-28T00:00:00"/>
    <s v="263-23-SHOP-09-FORTUNE LANDMARK-INDORE/SMFG"/>
    <s v="M. Sunil &amp; Co."/>
    <s v="Shop No. 09, Ground Floor, Fortune Landmark Parking Building, Tehsil &amp; Dist. Indore "/>
    <n v="0"/>
    <n v="0"/>
    <n v="473"/>
    <n v="25000"/>
    <n v="10"/>
    <n v="40"/>
    <n v="11825000"/>
    <n v="11825000"/>
    <n v="10642500"/>
    <n v="9460000"/>
    <s v="18000/- for GF (Sq. M.)"/>
    <x v="205"/>
    <m/>
    <x v="0"/>
    <s v="INDORE"/>
    <s v="MADHYA PRADESH"/>
    <n v="452001"/>
    <n v="0"/>
    <s v="BUSINESS USE"/>
    <s v="COMMERCIAL SHOP"/>
    <s v="COMMERCIAL SHOP"/>
    <s v="ACH HSBC"/>
    <s v="NACH"/>
    <s v="PSL"/>
    <s v="UDYAM-MP-23-0018495"/>
    <s v="PSL : Micro Enterprise"/>
    <s v="70056481435398"/>
    <m/>
    <m/>
    <m/>
    <m/>
    <m/>
    <m/>
    <m/>
    <m/>
    <m/>
    <m/>
    <m/>
    <m/>
    <m/>
    <m/>
    <m/>
    <m/>
    <m/>
    <m/>
    <m/>
    <m/>
    <m/>
    <m/>
    <m/>
    <m/>
    <m/>
    <m/>
    <m/>
  </r>
  <r>
    <n v="472"/>
    <d v="2024-12-01T00:00:00"/>
    <x v="442"/>
    <x v="443"/>
    <s v="APPROVED"/>
    <s v="Cersai Charge Created - NON BT"/>
    <d v="2024-04-06T00:00:00"/>
    <n v="8.9666666666666703"/>
    <s v="5"/>
    <n v="4000000"/>
    <s v="5-50"/>
    <s v="F_7049017"/>
    <n v="3855920"/>
    <s v="5L"/>
    <n v="755"/>
    <s v="MORTGAGE"/>
    <n v="9"/>
    <s v="CORPORATE"/>
    <n v="12"/>
    <s v="9.25"/>
    <n v="12"/>
    <n v="121"/>
    <s v="181"/>
    <s v="JYOTILING  RATNARUDHRAX   KENDRA"/>
    <s v="SELFEMPLOYED"/>
    <s v="Yes"/>
    <s v="GIFT ITEMS AND HANDICRAFTS"/>
    <s v="FLOATING"/>
    <s v="N"/>
    <n v="854803951766"/>
    <s v="MADHYA PRADESH"/>
    <s v="TIER 2"/>
    <n v="112"/>
    <s v="13-175"/>
    <n v="121"/>
    <s v="PROPRIETORSHIP"/>
    <n v="4000000"/>
    <s v="Proxy-Fully Construc"/>
    <s v="LLTV"/>
    <n v="24.503798100000001"/>
    <s v="65"/>
    <n v="0"/>
    <n v="57389"/>
    <d v="2024-04-04T00:00:00"/>
    <n v="120"/>
    <s v="2131_MICRO LAP_ MP_IDR_CHAPPAN DUKAN AREA"/>
    <s v="Current"/>
    <n v="0"/>
    <n v="0"/>
    <n v="0"/>
    <n v="0"/>
    <n v="0"/>
    <n v="0"/>
    <n v="0"/>
    <n v="0"/>
    <n v="0"/>
    <s v="-"/>
    <s v="-"/>
    <n v="0"/>
    <n v="9"/>
    <s v="5"/>
    <d v="2024-03-31T00:00:00"/>
    <d v="2024-03-31T00:00:00"/>
    <n v="9.1666666666666696"/>
    <s v="5"/>
    <d v="2034-04-04T00:00:00"/>
    <s v="LLTV - LOW LTV"/>
    <n v="0"/>
    <n v="2"/>
    <d v="2024-03-21T00:00:00"/>
    <s v="KHA79659240319"/>
    <s v="Creative Proptech Realty Research &amp; Wealth Management"/>
    <s v="Shop No. 65, 89, 90 &amp; 91, Ground Floor, Omkarji Dreams, Part of Khasra No. 51/3, P. H. No. 05, Ward No. 06, Village Godadpura (Omkareshwar), Tehsil Punasa, Dist. Khandwa (M.P.)"/>
    <n v="0"/>
    <n v="0"/>
    <n v="742"/>
    <n v="22000"/>
    <n v="2"/>
    <n v="58"/>
    <n v="16324000"/>
    <n v="16324000"/>
    <n v="14691600"/>
    <n v="13059200"/>
    <s v="2350/- Sq. Ft."/>
    <x v="206"/>
    <m/>
    <x v="1"/>
    <s v="INDORE"/>
    <s v="MADHYA PRADESH"/>
    <n v="452001"/>
    <n v="0"/>
    <s v="BUSINESS USE"/>
    <s v="COMMERCIAL SHOP"/>
    <s v="COMMERCIAL SHOP"/>
    <s v="ACH HSBC"/>
    <s v="NACH"/>
    <s v="PSL"/>
    <s v="UDYAM-MP-27-0007540"/>
    <s v="PSL : Micro Enterprise"/>
    <s v="90003110084905"/>
    <m/>
    <m/>
    <m/>
    <m/>
    <m/>
    <m/>
    <m/>
    <m/>
    <m/>
    <m/>
    <m/>
    <m/>
    <m/>
    <m/>
    <m/>
    <m/>
    <m/>
    <m/>
    <m/>
    <m/>
    <m/>
    <m/>
    <m/>
    <m/>
    <m/>
    <m/>
    <m/>
  </r>
  <r>
    <n v="473"/>
    <d v="2024-12-01T00:00:00"/>
    <x v="443"/>
    <x v="444"/>
    <s v="APPROVED"/>
    <s v="Cersai Charge Created - NON BT"/>
    <d v="2024-04-06T00:00:00"/>
    <n v="8.9666666666666703"/>
    <s v="5"/>
    <n v="3063132"/>
    <s v="5-50"/>
    <s v="F_7106713"/>
    <n v="3018943"/>
    <s v="5L"/>
    <n v="786"/>
    <s v="MORTGAGE"/>
    <n v="9"/>
    <s v="CORPORATE"/>
    <n v="13.5"/>
    <s v="9.25"/>
    <n v="13.5"/>
    <n v="181"/>
    <s v="181"/>
    <s v="WINTECH AGRO CHEMICALS"/>
    <s v="SELFEMPLOYED"/>
    <s v="Yes"/>
    <s v="CHEMICALS"/>
    <s v="FLOATING"/>
    <s v="N"/>
    <n v="854803809449"/>
    <s v="MADHYA PRADESH"/>
    <s v="TIER 2"/>
    <n v="172"/>
    <s v="13-175"/>
    <n v="181"/>
    <s v="PROPRIETORSHIP"/>
    <n v="3063132"/>
    <s v="Proxy-Fully Construc"/>
    <s v="SAM"/>
    <n v="50.297733999999998"/>
    <s v="65"/>
    <n v="0"/>
    <n v="39770"/>
    <d v="2024-04-04T00:00:00"/>
    <n v="180"/>
    <s v="2131_MICRO LAP_ MP_IDR_CHAPPAN DUKAN AREA"/>
    <s v="Current"/>
    <n v="0"/>
    <n v="0"/>
    <n v="0"/>
    <n v="0"/>
    <n v="0"/>
    <n v="0"/>
    <n v="0"/>
    <n v="0"/>
    <n v="0"/>
    <s v="-"/>
    <s v="-"/>
    <n v="0"/>
    <n v="9"/>
    <s v="5"/>
    <d v="2024-03-31T00:00:00"/>
    <d v="2024-03-31T00:00:00"/>
    <n v="9.1666666666666696"/>
    <s v="5"/>
    <d v="2039-04-04T00:00:00"/>
    <s v="SELF-ASSESSMENT METHOD"/>
    <n v="0"/>
    <n v="1"/>
    <d v="2024-03-17T00:00:00"/>
    <m/>
    <s v="Harshvardhan Tiwari - S. K. Infrastructures"/>
    <s v="Part of Survey No. 83, Village Nagukhedi, District - Dewas, MP"/>
    <n v="2800"/>
    <n v="1650"/>
    <n v="2100"/>
    <n v="700"/>
    <n v="1"/>
    <n v="49"/>
    <n v="6090000"/>
    <n v="6090000"/>
    <n v="5481000"/>
    <n v="4872000"/>
    <s v="Rs. 59/- Per Sq. Ft."/>
    <x v="207"/>
    <m/>
    <x v="0"/>
    <s v="DEWAS"/>
    <s v="MADHYA PRADESH"/>
    <n v="455001"/>
    <n v="0"/>
    <s v="PURCHASE OF PROPERTY"/>
    <s v="COMMERCIAL SHOP"/>
    <s v="COMMERCIAL SHOP"/>
    <s v="HDFC ENACH"/>
    <s v="NACH"/>
    <s v="PSL"/>
    <s v="UDYAM-MP-23-0011443"/>
    <s v="PSL : Micro Enterprise"/>
    <s v="80008536348883"/>
    <m/>
    <m/>
    <m/>
    <m/>
    <m/>
    <m/>
    <m/>
    <m/>
    <m/>
    <m/>
    <m/>
    <m/>
    <m/>
    <m/>
    <m/>
    <m/>
    <m/>
    <m/>
    <m/>
    <m/>
    <m/>
    <m/>
    <m/>
    <m/>
    <m/>
    <m/>
    <m/>
  </r>
  <r>
    <n v="474"/>
    <d v="2024-12-01T00:00:00"/>
    <x v="444"/>
    <x v="445"/>
    <s v="APPROVED"/>
    <s v="Cersai Charge Created - NON BT"/>
    <d v="2024-07-07T00:00:00"/>
    <n v="5.9"/>
    <s v="5"/>
    <n v="4000000"/>
    <s v="5-50"/>
    <s v="F_7381328"/>
    <n v="3906126"/>
    <s v="5L"/>
    <n v="785"/>
    <s v="MORTGAGE"/>
    <n v="6"/>
    <s v="CORPORATE"/>
    <n v="11"/>
    <s v="9.25"/>
    <n v="11"/>
    <n v="121"/>
    <s v="181"/>
    <s v="HOME GROWN ENTERPRISE"/>
    <s v="SELFEMPLOYED"/>
    <s v="Yes"/>
    <s v="REAL ESTATE"/>
    <s v="FLOATING"/>
    <s v="N"/>
    <n v="854804529915"/>
    <s v="MADHYA PRADESH"/>
    <s v="TIER 3"/>
    <n v="115"/>
    <s v="13-175"/>
    <n v="121"/>
    <s v="PROPRIETORSHIP"/>
    <n v="4000000"/>
    <s v="Proxy-Fully Construc"/>
    <s v="SAM"/>
    <n v="29.795158300000001"/>
    <s v="65"/>
    <n v="0"/>
    <n v="55100"/>
    <d v="2024-07-04T00:00:00"/>
    <n v="120"/>
    <s v="2131_MICRO LAP_ MP_IDR_CHAPPAN DUKAN AREA"/>
    <s v="Current"/>
    <n v="0"/>
    <n v="0"/>
    <n v="0"/>
    <n v="0"/>
    <n v="0"/>
    <n v="0"/>
    <n v="0"/>
    <n v="0"/>
    <n v="0"/>
    <s v="-"/>
    <s v="-"/>
    <n v="0"/>
    <n v="6"/>
    <s v="5"/>
    <d v="2024-06-30T00:00:00"/>
    <d v="2024-06-30T00:00:00"/>
    <n v="6.1333333333333302"/>
    <s v="5"/>
    <d v="2034-07-04T00:00:00"/>
    <s v="SELF-ASSESSMENT METHOD"/>
    <n v="0"/>
    <n v="1"/>
    <d v="2024-06-20T00:00:00"/>
    <m/>
    <s v="uvaan Consultants"/>
    <s v="South Part of House No. 99, Hare Krishna Vihar Colony, Village Nipaniya, Tehsil &amp; Dist. Indore (M.P.)"/>
    <n v="1500"/>
    <n v="7000"/>
    <n v="2250"/>
    <n v="1300"/>
    <n v="6"/>
    <n v="54"/>
    <n v="13425000"/>
    <n v="17925000"/>
    <n v="12082500"/>
    <n v="10740000"/>
    <s v="1486/ Per Sq. Ft."/>
    <x v="208"/>
    <m/>
    <x v="0"/>
    <s v="INDORE"/>
    <s v="MADHYA PRADESH"/>
    <n v="452010"/>
    <n v="0"/>
    <s v="ULAP - GENERAL BUSINESS PURPOSE"/>
    <s v="RESIDENTIAL BUNGLOW"/>
    <s v="RESIDENTIAL BUNGLOW"/>
    <s v="HDFC ENACH"/>
    <s v="NACH"/>
    <s v="PSL"/>
    <s v="UDYAM-mp-23-0139373"/>
    <s v="PSL : Micro Enterprises"/>
    <s v="90080320837728"/>
    <m/>
    <m/>
    <m/>
    <m/>
    <m/>
    <m/>
    <m/>
    <m/>
    <m/>
    <m/>
    <m/>
    <m/>
    <m/>
    <m/>
    <m/>
    <m/>
    <m/>
    <m/>
    <m/>
    <m/>
    <m/>
    <m/>
    <m/>
    <m/>
    <m/>
    <m/>
    <m/>
  </r>
  <r>
    <n v="475"/>
    <d v="2024-12-01T00:00:00"/>
    <x v="445"/>
    <x v="446"/>
    <s v="APPROVED"/>
    <s v="Cersai Charge Created - NON BT"/>
    <d v="2023-07-24T00:00:00"/>
    <n v="17.533333333333299"/>
    <s v="5"/>
    <n v="3064201"/>
    <s v="5-50"/>
    <s v="F_6013113"/>
    <n v="2865509"/>
    <s v="5L"/>
    <n v="789"/>
    <s v="MORTGAGE"/>
    <n v="17"/>
    <s v="CORPORATE"/>
    <n v="14.4"/>
    <s v="9.25"/>
    <n v="14"/>
    <n v="121"/>
    <s v="181"/>
    <s v="MAA BHAGWATI DOODH AND KHALI BHANDAR"/>
    <s v="SELFEMPLOYED"/>
    <s v="Yes"/>
    <s v="MILK AND DAIRY PRODUCTS"/>
    <s v="FLOATING"/>
    <s v="N"/>
    <n v="808353777"/>
    <s v="MADHYA PRADESH"/>
    <s v="TIER 2"/>
    <n v="108"/>
    <s v="13-175"/>
    <n v="125"/>
    <s v="PROPRIETORSHIP"/>
    <n v="3064201"/>
    <s v="Proxy-Fully Construc"/>
    <s v="SAM"/>
    <n v="56.049039700000002"/>
    <s v="65"/>
    <n v="0"/>
    <n v="47577"/>
    <d v="2023-08-04T00:00:00"/>
    <n v="120"/>
    <s v="2131_MICRO LAP_ MP_IDR_CHAPPAN DUKAN AREA"/>
    <s v="Current"/>
    <n v="0"/>
    <n v="0"/>
    <n v="0"/>
    <n v="0"/>
    <n v="0"/>
    <n v="0"/>
    <n v="0"/>
    <n v="0"/>
    <n v="0"/>
    <s v="-"/>
    <s v="-"/>
    <n v="0"/>
    <n v="17"/>
    <s v="5"/>
    <d v="2023-07-08T00:00:00"/>
    <d v="2023-07-08T00:00:00"/>
    <n v="18.066666666666698"/>
    <s v="5"/>
    <d v="2033-12-04T00:00:00"/>
    <s v="SELF-ASSESSMENT METHOD"/>
    <n v="0"/>
    <n v="1"/>
    <d v="2023-06-15T00:00:00"/>
    <s v="FULLERTON/2023/06/018"/>
    <s v="Real Apple Consultancy House"/>
    <s v="Property Situated at, Land Survey No. 279/5, Ward No. 05, Gram Nagpur, Tehsil Sanwer, Dist. Indore M.P."/>
    <n v="2680"/>
    <n v="900"/>
    <n v="2000"/>
    <n v="1200"/>
    <n v="10"/>
    <n v="50"/>
    <n v="4812000"/>
    <n v="5467000"/>
    <n v="4330800"/>
    <n v="3849600"/>
    <s v="1900/- per Sq. M, As per CGL"/>
    <x v="209"/>
    <m/>
    <x v="0"/>
    <s v="SANWER"/>
    <s v="MADHYA PRADESH"/>
    <n v="453551"/>
    <n v="0"/>
    <s v="BUSINESS USE"/>
    <s v="RESIDENTIAL row HOUSE"/>
    <s v="RESI-PLOT"/>
    <s v="ACH HSBC"/>
    <s v="NACH"/>
    <s v="PSL"/>
    <s v="UDYAM-MP-23-0091834"/>
    <s v="PSL : Micro Enterprises"/>
    <s v="80004591085004"/>
    <m/>
    <m/>
    <m/>
    <m/>
    <m/>
    <m/>
    <m/>
    <m/>
    <m/>
    <m/>
    <m/>
    <m/>
    <m/>
    <m/>
    <m/>
    <m/>
    <m/>
    <m/>
    <m/>
    <m/>
    <m/>
    <m/>
    <m/>
    <m/>
    <m/>
    <m/>
    <m/>
  </r>
  <r>
    <n v="476"/>
    <d v="2024-12-01T00:00:00"/>
    <x v="446"/>
    <x v="447"/>
    <s v="APPROVED"/>
    <s v="Cersai Charge Created - NON BT"/>
    <d v="2023-07-15T00:00:00"/>
    <n v="17.8333333333333"/>
    <s v="5"/>
    <n v="4526500"/>
    <s v="5-50"/>
    <s v="F_6069001"/>
    <n v="4198590"/>
    <s v="5L"/>
    <n v="764"/>
    <s v="MORTGAGE"/>
    <n v="18"/>
    <s v="CORPORATE"/>
    <n v="13.65"/>
    <s v="9.25"/>
    <n v="13.25"/>
    <n v="121"/>
    <s v="181"/>
    <s v="SAKLECHA MEDICAL STORES"/>
    <s v="SELFEMPLOYED"/>
    <s v="Yes"/>
    <s v="MEDICAL AND OPTICAL INSTRUMENT"/>
    <s v="FLOATING"/>
    <s v="N"/>
    <n v="808454050"/>
    <s v="MADHYA PRADESH"/>
    <s v="TIER 2"/>
    <n v="107"/>
    <s v="13-175"/>
    <n v="125"/>
    <s v="PROPRIETORSHIP"/>
    <n v="4526500"/>
    <s v="Proxy-Fully Construc"/>
    <s v="LLTV"/>
    <n v="30.5947955"/>
    <s v="65"/>
    <n v="0"/>
    <n v="68255"/>
    <d v="2023-07-04T00:00:00"/>
    <n v="120"/>
    <s v="2131_MICRO LAP_ MP_IDR_CHAPPAN DUKAN AREA"/>
    <s v="Current"/>
    <n v="0"/>
    <n v="0"/>
    <n v="0"/>
    <n v="0"/>
    <n v="0"/>
    <n v="0"/>
    <n v="0"/>
    <n v="0"/>
    <n v="0"/>
    <s v="-"/>
    <s v="-"/>
    <n v="0"/>
    <n v="18"/>
    <s v="5"/>
    <d v="2023-06-30T00:00:00"/>
    <d v="2023-06-30T00:00:00"/>
    <n v="18.3333333333333"/>
    <s v="5"/>
    <d v="2033-11-04T00:00:00"/>
    <s v="LLTV - LOW LTV"/>
    <n v="0"/>
    <n v="2"/>
    <d v="2023-06-09T00:00:00"/>
    <s v="29-23-HOUSE-351-8--VILL-SOLSINDA-DHARAMPURI-/FULLERTON"/>
    <s v="M. SUNIL &amp; CO."/>
    <s v="Survey No. 351/8, P.H. No. 34, Village - Solsinda (Dharampuri), Tehsil-Sanwer &amp; Dist. Indore "/>
    <n v="2152"/>
    <n v="4500"/>
    <n v="3228"/>
    <n v="1000"/>
    <n v="20"/>
    <n v="30"/>
    <n v="12912000"/>
    <n v="14795000"/>
    <n v="11620800"/>
    <n v="10329600"/>
    <s v="3100/- per Sq. M"/>
    <x v="210"/>
    <m/>
    <x v="0"/>
    <s v="SANWER"/>
    <s v="MADHYA PRADESH"/>
    <n v="453551"/>
    <n v="0"/>
    <s v="BUSINESS USE"/>
    <s v="RESIDENTIAL row HOUSE"/>
    <s v="RESIDENTIAL ROW HOUSE"/>
    <s v="ACH HSBC"/>
    <s v="NACH"/>
    <s v="PSL"/>
    <s v="UDYAM-MP-23-0070560"/>
    <s v="PSL : Micro Enterprises"/>
    <s v="90029094432651"/>
    <m/>
    <m/>
    <m/>
    <m/>
    <m/>
    <m/>
    <m/>
    <m/>
    <m/>
    <m/>
    <m/>
    <m/>
    <m/>
    <m/>
    <m/>
    <m/>
    <m/>
    <m/>
    <m/>
    <m/>
    <m/>
    <m/>
    <m/>
    <m/>
    <m/>
    <m/>
    <m/>
  </r>
  <r>
    <n v="477"/>
    <d v="2024-12-01T00:00:00"/>
    <x v="447"/>
    <x v="448"/>
    <s v="APPROVED"/>
    <s v="Cersai Charge created"/>
    <d v="2023-02-14T00:00:00"/>
    <n v="22.866666666666699"/>
    <s v="5"/>
    <n v="4894320"/>
    <s v="5-50"/>
    <s v="F_5704192"/>
    <n v="4724801"/>
    <s v="5L"/>
    <n v="756"/>
    <s v="MORTGAGE"/>
    <n v="23"/>
    <s v="CORPORATE"/>
    <n v="14.9"/>
    <s v="9.25"/>
    <n v="14.5"/>
    <n v="180"/>
    <s v="181"/>
    <s v="BALAJI KRISHI SEWA KENDRA"/>
    <s v="SELFEMPLOYED"/>
    <s v="Yes"/>
    <s v="AGRICULTURE"/>
    <s v="FLOATING"/>
    <s v="N"/>
    <n v="807207559"/>
    <s v="MADHYA PRADESH"/>
    <s v="TIER 2"/>
    <n v="171"/>
    <s v="13-175"/>
    <n v="194"/>
    <s v="PROPRIETORSHIP"/>
    <n v="4894320"/>
    <s v="Proxy-Fully Construc"/>
    <s v="LIP"/>
    <n v="57.729653200000001"/>
    <s v="65"/>
    <n v="0"/>
    <n v="66832"/>
    <d v="2023-02-04T00:00:00"/>
    <n v="180"/>
    <s v="2131_MICRO LAP_ MP_IDR_CHAPPAN DUKAN AREA"/>
    <s v="Current"/>
    <n v="0"/>
    <n v="0"/>
    <n v="0"/>
    <n v="0"/>
    <n v="0"/>
    <n v="0"/>
    <n v="0"/>
    <n v="0"/>
    <n v="0"/>
    <s v="-"/>
    <s v="-"/>
    <n v="0"/>
    <n v="23"/>
    <s v="5"/>
    <d v="2023-01-28T00:00:00"/>
    <d v="2023-02-14T00:00:00"/>
    <n v="22.866666666666699"/>
    <s v="5"/>
    <d v="2039-03-04T00:00:00"/>
    <s v="LIP - LIQUID INCOME PROGRAM"/>
    <n v="0"/>
    <n v="1"/>
    <d v="2023-01-04T00:00:00"/>
    <s v="FULLERTON/2023/01/001"/>
    <s v="Real Apple Consultancy House"/>
    <s v="Property Situated at Shop No. 55, Ward No. 07, Land Survey No. 398, PH No. 61, New No. 123, Village Khandwa, The Pithampur, Dist. Dhar MP"/>
    <n v="900"/>
    <n v="2050"/>
    <n v="900"/>
    <n v="1250"/>
    <n v="3"/>
    <n v="47"/>
    <n v="2970000"/>
    <n v="5058000"/>
    <n v="2673000"/>
    <n v="2376000"/>
    <s v="As per CGL 371/- Per Sq. M."/>
    <x v="211"/>
    <m/>
    <x v="0"/>
    <s v="INDORE"/>
    <s v="MADHYA PRADESH"/>
    <n v="454774"/>
    <n v="0"/>
    <s v="BUSINESS USE"/>
    <s v="COMMERCIAL SHOP"/>
    <s v="RESIDENTIAL ROW HOUSE"/>
    <s v="ACH HSBC"/>
    <s v="NACH"/>
    <s v="PSL"/>
    <s v="UDYAM-MP-17-0004412"/>
    <s v="PSL : Micro Enterprises"/>
    <n v="80033280808791"/>
    <m/>
    <m/>
    <m/>
    <m/>
    <m/>
    <m/>
    <m/>
    <m/>
    <m/>
    <m/>
    <m/>
    <m/>
    <m/>
    <m/>
    <m/>
    <m/>
    <m/>
    <m/>
    <m/>
    <m/>
    <m/>
    <m/>
    <m/>
    <m/>
    <m/>
    <m/>
    <m/>
  </r>
  <r>
    <n v="478"/>
    <d v="2024-12-01T00:00:00"/>
    <x v="447"/>
    <x v="448"/>
    <s v="APPROVED"/>
    <s v="Cersai Charge created"/>
    <d v="2023-02-14T00:00:00"/>
    <n v="22.866666666666699"/>
    <s v="5"/>
    <n v="4894320"/>
    <s v="5-50"/>
    <s v="F_5704192"/>
    <n v="4724801"/>
    <s v="5L"/>
    <n v="756"/>
    <s v="MORTGAGE"/>
    <n v="23"/>
    <s v="CORPORATE"/>
    <n v="14.9"/>
    <s v="9.25"/>
    <n v="14.5"/>
    <n v="180"/>
    <s v="181"/>
    <s v="BALAJI KRISHI SEWA KENDRA"/>
    <m/>
    <m/>
    <m/>
    <m/>
    <m/>
    <m/>
    <m/>
    <m/>
    <m/>
    <m/>
    <m/>
    <m/>
    <m/>
    <m/>
    <m/>
    <m/>
    <m/>
    <m/>
    <m/>
    <m/>
    <m/>
    <m/>
    <m/>
    <m/>
    <m/>
    <m/>
    <m/>
    <m/>
    <m/>
    <m/>
    <m/>
    <m/>
    <m/>
    <m/>
    <m/>
    <m/>
    <m/>
    <m/>
    <m/>
    <m/>
    <m/>
    <m/>
    <m/>
    <m/>
    <n v="1"/>
    <d v="2023-01-04T00:00:00"/>
    <s v="FULLERTORN/2023/01/001"/>
    <s v="Real Apple Consultancy House"/>
    <s v="Property Situated at, Ward No. 02, PH  No. 61, Newe No. 123, Village Khandwa, Tehsil Pithampur, Dist. Dhar MP"/>
    <n v="1140"/>
    <n v="1650"/>
    <n v="2790"/>
    <n v="1300"/>
    <n v="15"/>
    <n v="35"/>
    <n v="5508000"/>
    <n v="5508000"/>
    <n v="4957200"/>
    <n v="4406400"/>
    <s v="As per CGL 260/- per Sq. M."/>
    <x v="212"/>
    <m/>
    <x v="0"/>
    <m/>
    <m/>
    <m/>
    <m/>
    <m/>
    <m/>
    <m/>
    <m/>
    <m/>
    <m/>
    <m/>
    <m/>
    <m/>
    <m/>
    <m/>
    <m/>
    <m/>
    <m/>
    <m/>
    <m/>
    <m/>
    <m/>
    <m/>
    <m/>
    <m/>
    <m/>
    <m/>
    <m/>
    <m/>
    <m/>
    <m/>
    <m/>
    <m/>
    <m/>
    <m/>
    <m/>
    <m/>
    <m/>
    <m/>
    <m/>
  </r>
  <r>
    <n v="479"/>
    <d v="2024-12-01T00:00:00"/>
    <x v="448"/>
    <x v="449"/>
    <s v="APPROVED"/>
    <s v="Cersai Charge created"/>
    <d v="2021-10-31T00:00:00"/>
    <n v="38.566666666666698"/>
    <s v="5"/>
    <n v="1363779"/>
    <s v="5-50"/>
    <s v="F_4339283"/>
    <n v="1158780"/>
    <s v="5L"/>
    <n v="774"/>
    <s v="MORTGAGE"/>
    <n v="38"/>
    <s v="CORPORATE"/>
    <n v="14.8"/>
    <s v="9.25"/>
    <n v="13"/>
    <n v="121"/>
    <s v="181"/>
    <s v="ARSH POWDER COATING"/>
    <s v="SELFEMPLOYED"/>
    <s v="Yes"/>
    <s v="OTHERS"/>
    <s v="FLOATING"/>
    <s v="N"/>
    <n v="18967317"/>
    <s v="MADHYA PRADESH"/>
    <s v="TIER 2"/>
    <n v="99"/>
    <s v="13-175"/>
    <n v="137"/>
    <s v="PROPRIETORSHIP"/>
    <n v="1363779"/>
    <s v="Proxy-Fully Construc"/>
    <s v="RNP"/>
    <n v="58.974226999999999"/>
    <s v="65"/>
    <n v="0"/>
    <n v="20363"/>
    <d v="2021-11-04T00:00:00"/>
    <n v="120"/>
    <s v="2131_INDORE_MICRO LAP"/>
    <s v="Current"/>
    <n v="0"/>
    <n v="0"/>
    <n v="0"/>
    <n v="0"/>
    <n v="0"/>
    <n v="0"/>
    <n v="0"/>
    <n v="0"/>
    <n v="0"/>
    <s v="-"/>
    <s v="-"/>
    <n v="0"/>
    <n v="38"/>
    <s v="5"/>
    <d v="2021-10-31T00:00:00"/>
    <d v="2021-10-31T00:00:00"/>
    <n v="38.566666666666698"/>
    <s v="5"/>
    <d v="2033-03-04T00:00:00"/>
    <s v="RNP 44 AD"/>
    <n v="0"/>
    <n v="1"/>
    <d v="2021-10-12T00:00:00"/>
    <s v="97-21-FLAT-413-VAIBHAV CHAMBER-INDORE/FULLERTON"/>
    <s v="M. Sunil &amp; Co."/>
    <s v="Flat No. 413, 4th Floor, MPL No. 7/1, Vaibhav Chamber, Ushaganj Gali, Tehsil &amp; Dist. Indore"/>
    <n v="0"/>
    <n v="0"/>
    <n v="925"/>
    <n v="2500"/>
    <n v="24"/>
    <n v="26"/>
    <n v="2312500"/>
    <n v="2312500"/>
    <n v="2081250"/>
    <n v="1850000"/>
    <s v="As per CGL 28800/- for GF"/>
    <x v="213"/>
    <m/>
    <x v="0"/>
    <s v="INDORE"/>
    <s v="MADHYA PRADESH"/>
    <n v="452001"/>
    <n v="0"/>
    <s v="BUSINESS USE"/>
    <s v="RESIDENTIAL row HOUSE"/>
    <s v="RESIDENTIAL ROW HOUSE"/>
    <s v="ACH HSBC"/>
    <s v="NACH"/>
    <s v="PSL"/>
    <s v="UDYAM-MP-23-0036691"/>
    <s v="PSL : Micro Enterprises"/>
    <s v="70047330703642"/>
    <m/>
    <m/>
    <m/>
    <m/>
    <m/>
    <m/>
    <m/>
    <m/>
    <m/>
    <m/>
    <m/>
    <m/>
    <m/>
    <m/>
    <m/>
    <m/>
    <m/>
    <m/>
    <m/>
    <m/>
    <m/>
    <m/>
    <m/>
    <m/>
    <m/>
    <m/>
    <m/>
  </r>
  <r>
    <n v="480"/>
    <d v="2024-12-01T00:00:00"/>
    <x v="449"/>
    <x v="450"/>
    <s v="APPROVED"/>
    <s v="Cersai Charge Created - NON BT"/>
    <d v="2024-02-03T00:00:00"/>
    <n v="11.0666666666667"/>
    <s v="5"/>
    <n v="5000000"/>
    <s v="5-50"/>
    <s v="F_6803653"/>
    <n v="4896710"/>
    <s v="5L"/>
    <n v="756"/>
    <s v="MORTGAGE"/>
    <n v="11"/>
    <s v="CORPORATE"/>
    <n v="12.15"/>
    <s v="9.25"/>
    <n v="12.15"/>
    <n v="181"/>
    <s v="181"/>
    <s v="SAI COLLECTION"/>
    <s v="SELFEMPLOYED"/>
    <s v="Yes"/>
    <s v="RURAL SHOP"/>
    <s v="FLOATING"/>
    <s v="N"/>
    <n v="854803412913"/>
    <s v="MADHYA PRADESH"/>
    <s v="TIER 2"/>
    <n v="170"/>
    <s v="13-175"/>
    <n v="181"/>
    <s v="PROPRIETORSHIP"/>
    <n v="5000000"/>
    <s v="Proxy-Fully Construc"/>
    <s v="LIP"/>
    <n v="29.677112999999999"/>
    <s v="65"/>
    <n v="0"/>
    <n v="60492"/>
    <d v="2024-02-04T00:00:00"/>
    <n v="180"/>
    <s v="2130_MICRO LAP_MP_BHO_MANSAROVARCOMMCMPLX"/>
    <s v="Current"/>
    <n v="0"/>
    <n v="0"/>
    <n v="0"/>
    <n v="0"/>
    <n v="0"/>
    <n v="0"/>
    <n v="0"/>
    <n v="0"/>
    <n v="0"/>
    <s v="-"/>
    <s v="-"/>
    <n v="0"/>
    <n v="11"/>
    <s v="5"/>
    <d v="2024-01-30T00:00:00"/>
    <d v="2024-01-30T00:00:00"/>
    <n v="11.2"/>
    <s v="5"/>
    <d v="2039-02-04T00:00:00"/>
    <s v="LIP - LIQUID INCOME PROGRAM"/>
    <n v="0"/>
    <n v="1"/>
    <d v="2024-01-23T00:00:00"/>
    <s v="6803653/SMFG INDIA CREDIT COMPANY LIMITED - 23-Jan-2024"/>
    <s v="Manish Kumar Sharma"/>
    <s v="Plot No. 31, Situated at Shakur Kha Masjid, Khoitwali Road, Ward No. 20, Tehsil-Huzur &amp; Dist. Bhopal (M.P)"/>
    <n v="0"/>
    <n v="0"/>
    <n v="2520"/>
    <n v="6685.7142899999999"/>
    <n v="15"/>
    <n v="35"/>
    <n v="16848000.0108"/>
    <n v="16848000"/>
    <n v="15163200"/>
    <n v="13478400"/>
    <s v="24300/- Per Sq. M."/>
    <x v="214"/>
    <m/>
    <x v="0"/>
    <s v="BHOPAL"/>
    <s v="MADHYA PRADESH"/>
    <n v="462001"/>
    <n v="0"/>
    <s v="PURCHASE OF PROPERTY"/>
    <s v="RESIDENTIAL row HOUSE"/>
    <s v="RESIDENTIAL ROW HOUSE"/>
    <s v="HDFC ENACH"/>
    <s v="NACH"/>
    <s v="PSL"/>
    <s v="UDYAM-MP-10-0054823"/>
    <s v="PSL : Micro Enterprises"/>
    <s v="70060333976023"/>
    <m/>
    <m/>
    <m/>
    <m/>
    <m/>
    <m/>
    <m/>
    <m/>
    <m/>
    <m/>
    <m/>
    <m/>
    <m/>
    <m/>
    <m/>
    <m/>
    <m/>
    <m/>
    <m/>
    <m/>
    <m/>
    <m/>
    <m/>
    <m/>
    <m/>
    <m/>
    <m/>
  </r>
  <r>
    <n v="481"/>
    <d v="2024-12-01T00:00:00"/>
    <x v="450"/>
    <x v="451"/>
    <s v="APPROVED"/>
    <s v="Cersai Charge Created - NON BT"/>
    <d v="2024-06-14T00:00:00"/>
    <n v="6.6666666666666696"/>
    <s v="5"/>
    <n v="4560000"/>
    <s v="5-50"/>
    <s v="F_7335841"/>
    <n v="4513438"/>
    <s v="5L"/>
    <n v="738"/>
    <s v="MORTGAGE"/>
    <n v="6"/>
    <s v="CORPORATE"/>
    <n v="12"/>
    <s v="9.25"/>
    <n v="12"/>
    <n v="181"/>
    <s v="181"/>
    <s v="NEW BOMBAY COOLER KA MELA"/>
    <s v="SELFEMPLOYED"/>
    <s v="Yes"/>
    <s v="CONSUMER ELECTRONICS"/>
    <s v="FLOATING"/>
    <s v="N"/>
    <n v="854804244047"/>
    <s v="MADHYA PRADESH"/>
    <s v="TIER 2"/>
    <n v="175"/>
    <s v="13-175"/>
    <n v="181"/>
    <s v="PROPRIETORSHIP"/>
    <n v="4560000"/>
    <s v="Proxy-Fully Construc"/>
    <s v="BKP"/>
    <n v="53.539978900000001"/>
    <s v="65"/>
    <n v="0"/>
    <n v="54728"/>
    <d v="2024-07-04T00:00:00"/>
    <n v="180"/>
    <s v="2130_MICRO LAP_MP_BHO_MANSAROVARCOMMCMPLX"/>
    <s v="Current"/>
    <n v="0"/>
    <n v="0"/>
    <n v="0"/>
    <n v="0"/>
    <n v="0"/>
    <n v="0"/>
    <n v="0"/>
    <n v="0"/>
    <n v="0"/>
    <s v="-"/>
    <s v="-"/>
    <n v="0"/>
    <n v="6"/>
    <s v="5"/>
    <d v="2024-06-11T00:00:00"/>
    <d v="2024-06-11T00:00:00"/>
    <n v="6.7666666666666702"/>
    <s v="5"/>
    <d v="2039-07-04T00:00:00"/>
    <s v="BKP - BANKING PRODUCT"/>
    <n v="0"/>
    <n v="1"/>
    <d v="2024-05-22T00:00:00"/>
    <s v="BHO92711240520"/>
    <s v="Creative Proptech Realty Research &amp; Wealth Management"/>
    <s v="Residential Unit On Ward No. 03, Near Mangal Bazar, Off Hoshangabad Road, Mandiseep, Tehsil Goharganj, Mandideep"/>
    <n v="750"/>
    <n v="6200"/>
    <n v="2578"/>
    <n v="1500"/>
    <n v="13"/>
    <n v="37"/>
    <n v="8517000"/>
    <n v="8517000"/>
    <n v="7665300"/>
    <n v="6813600"/>
    <s v="631.72 per Sq. Ft. for Residential Plot"/>
    <x v="215"/>
    <m/>
    <x v="0"/>
    <s v="BHOPAL"/>
    <s v="MADHYA PRADESH"/>
    <n v="462001"/>
    <n v="28"/>
    <s v="ULAP - GENERAL BUSINESS PURPOSE"/>
    <s v="RESIDENTIAL row HOUSE"/>
    <s v="RESIDENTIAL ROW HOUSE"/>
    <s v="HDFC ENACH"/>
    <s v="NACH"/>
    <s v="PSL"/>
    <s v="UDYAM-MP-10-0071760"/>
    <s v="PSL : Micro Enterprises"/>
    <s v="90035359419498"/>
    <m/>
    <m/>
    <m/>
    <m/>
    <m/>
    <m/>
    <m/>
    <m/>
    <m/>
    <m/>
    <m/>
    <m/>
    <m/>
    <m/>
    <m/>
    <m/>
    <m/>
    <m/>
    <m/>
    <m/>
    <m/>
    <m/>
    <m/>
    <m/>
    <m/>
    <m/>
    <m/>
  </r>
  <r>
    <n v="482"/>
    <d v="2024-12-01T00:00:00"/>
    <x v="451"/>
    <x v="452"/>
    <s v="APPROVED"/>
    <s v="Cersai Charge Created - NON BT"/>
    <d v="2024-03-11T00:00:00"/>
    <n v="9.8333333333333304"/>
    <s v="5"/>
    <n v="3245739"/>
    <s v="5-50"/>
    <s v="F_6971311"/>
    <n v="3194332"/>
    <s v="5L"/>
    <n v="793"/>
    <s v="MORTGAGE"/>
    <n v="9"/>
    <s v="CORPORATE"/>
    <n v="12.5"/>
    <s v="9.25"/>
    <n v="12.5"/>
    <n v="181"/>
    <s v="181"/>
    <s v="RAKESH TRADERS AND BUILDING MATERIAL SUPPLIER"/>
    <s v="SELFEMPLOYED"/>
    <s v="Yes"/>
    <s v="CONSTRUCTION"/>
    <s v="FLOATING"/>
    <s v="N"/>
    <n v="805723837"/>
    <s v="MADHYA PRADESH"/>
    <s v="TIER 2"/>
    <n v="172"/>
    <s v="13-175"/>
    <n v="181"/>
    <s v="PROPRIETORSHIP"/>
    <n v="3245739"/>
    <s v="Proxy-Fully Construc"/>
    <s v="BKP"/>
    <n v="47.925271299999999"/>
    <s v="65"/>
    <n v="0"/>
    <n v="40005"/>
    <d v="2024-04-04T00:00:00"/>
    <n v="180"/>
    <s v="2130_MICRO LAP_MP_BHO_MANSAROVARCOMMCMPLX"/>
    <s v="Current"/>
    <n v="0"/>
    <n v="0"/>
    <n v="0"/>
    <n v="0"/>
    <n v="0"/>
    <n v="0"/>
    <n v="0"/>
    <n v="0"/>
    <n v="0"/>
    <s v="-"/>
    <s v="-"/>
    <n v="0"/>
    <n v="9"/>
    <s v="5"/>
    <d v="2024-03-07T00:00:00"/>
    <d v="2024-03-07T00:00:00"/>
    <n v="9.9666666666666703"/>
    <s v="5"/>
    <d v="2039-04-04T00:00:00"/>
    <s v="BKP - BANKING PRODUCT"/>
    <n v="0"/>
    <n v="1"/>
    <d v="2024-02-28T00:00:00"/>
    <s v="6971311/SMFG INDIA CREDIT COMPANY LIMITED-28-Feb-2024"/>
    <s v="Manish Kumar Sharma"/>
    <s v="Residential Plot No. 02, With Part of Kh. No. 20/2, 21/2, &quot;Vaidhnath City&quot; Situated at Village - Raslakhedi, Ward No. 76, Tehsil - Huzur &amp; Distrit - Bhopal (M.P.)"/>
    <n v="903"/>
    <n v="2500"/>
    <n v="0"/>
    <n v="0"/>
    <m/>
    <m/>
    <n v="2257500"/>
    <n v="2257500"/>
    <n v="2031750"/>
    <n v="1806000"/>
    <s v="16600/- Per Sq. M."/>
    <x v="216"/>
    <m/>
    <x v="0"/>
    <s v="BHOPAL"/>
    <s v="MADHYA PRADESH"/>
    <n v="462001"/>
    <n v="0"/>
    <s v="BUSINESS USE"/>
    <s v="RESIDENTIAL row HOUSE"/>
    <s v="RESIDENTIAL ROW HOUSE"/>
    <s v="HDFC ENACH"/>
    <s v="NACH"/>
    <s v="PSL"/>
    <s v="UDYAM-MP-10-0072312"/>
    <s v="PSL : Micro Enterprise"/>
    <s v="70058180207210"/>
    <m/>
    <m/>
    <m/>
    <m/>
    <m/>
    <m/>
    <m/>
    <m/>
    <m/>
    <m/>
    <m/>
    <m/>
    <m/>
    <m/>
    <m/>
    <m/>
    <m/>
    <m/>
    <m/>
    <m/>
    <m/>
    <m/>
    <m/>
    <m/>
    <m/>
    <m/>
    <m/>
  </r>
  <r>
    <n v="483"/>
    <d v="2024-12-01T00:00:00"/>
    <x v="451"/>
    <x v="452"/>
    <s v="APPROVED"/>
    <s v="Cersai Charge Created - NON BT"/>
    <d v="2024-03-11T00:00:00"/>
    <n v="9.8333333333333304"/>
    <s v="5"/>
    <n v="3245739"/>
    <s v="5-50"/>
    <s v="F_6971311"/>
    <n v="3194332"/>
    <s v="5L"/>
    <n v="793"/>
    <s v="MORTGAGE"/>
    <n v="9"/>
    <s v="CORPORATE"/>
    <n v="12.5"/>
    <s v="9.25"/>
    <n v="12.5"/>
    <n v="181"/>
    <s v="181"/>
    <s v="RAKESH TRADERS AND BUILDING MATERIAL SUPPLIER"/>
    <m/>
    <m/>
    <m/>
    <m/>
    <m/>
    <m/>
    <m/>
    <m/>
    <m/>
    <m/>
    <m/>
    <m/>
    <m/>
    <m/>
    <m/>
    <m/>
    <m/>
    <m/>
    <m/>
    <m/>
    <m/>
    <m/>
    <m/>
    <m/>
    <m/>
    <m/>
    <m/>
    <m/>
    <m/>
    <m/>
    <m/>
    <m/>
    <m/>
    <m/>
    <m/>
    <m/>
    <m/>
    <m/>
    <m/>
    <m/>
    <m/>
    <m/>
    <m/>
    <m/>
    <n v="1"/>
    <d v="2024-02-28T00:00:00"/>
    <s v="6971311/SMFG INDIA CREDIT COMPANY LIMITED-28-Feb-2024"/>
    <s v="Manish Kumar Sharma"/>
    <s v="Residential Plot No. 03, With Part of Kh. No. 20/2, 21/2, &quot;Vaidhnath City&quot; Situated at Village - Raslakhedi, Ward No. 76, Tehsil - Huzur &amp; Distrit - Bhopal (M.P.)"/>
    <n v="903"/>
    <n v="2500"/>
    <n v="0"/>
    <n v="0"/>
    <m/>
    <m/>
    <n v="2257500"/>
    <n v="2257500"/>
    <n v="2031750"/>
    <n v="1806000"/>
    <s v="16600/- Per Sq. M."/>
    <x v="216"/>
    <m/>
    <x v="0"/>
    <m/>
    <m/>
    <m/>
    <m/>
    <m/>
    <m/>
    <m/>
    <m/>
    <m/>
    <m/>
    <m/>
    <m/>
    <m/>
    <m/>
    <m/>
    <m/>
    <m/>
    <m/>
    <m/>
    <m/>
    <m/>
    <m/>
    <m/>
    <m/>
    <m/>
    <m/>
    <m/>
    <m/>
    <m/>
    <m/>
    <m/>
    <m/>
    <m/>
    <m/>
    <m/>
    <m/>
    <m/>
    <m/>
    <m/>
    <m/>
  </r>
  <r>
    <n v="484"/>
    <d v="2024-12-01T00:00:00"/>
    <x v="451"/>
    <x v="452"/>
    <s v="APPROVED"/>
    <s v="Cersai Charge Created - NON BT"/>
    <d v="2024-03-11T00:00:00"/>
    <n v="9.8333333333333304"/>
    <s v="5"/>
    <n v="3245739"/>
    <s v="5-50"/>
    <s v="F_6971311"/>
    <n v="3194332"/>
    <s v="5L"/>
    <n v="793"/>
    <s v="MORTGAGE"/>
    <n v="9"/>
    <s v="CORPORATE"/>
    <n v="12.5"/>
    <s v="9.25"/>
    <n v="12.5"/>
    <n v="181"/>
    <s v="181"/>
    <s v="RAKESH TRADERS AND BUILDING MATERIAL SUPPLIER"/>
    <m/>
    <m/>
    <m/>
    <m/>
    <m/>
    <m/>
    <m/>
    <m/>
    <m/>
    <m/>
    <m/>
    <m/>
    <m/>
    <m/>
    <m/>
    <m/>
    <m/>
    <m/>
    <m/>
    <m/>
    <m/>
    <m/>
    <m/>
    <m/>
    <m/>
    <m/>
    <m/>
    <m/>
    <m/>
    <m/>
    <m/>
    <m/>
    <m/>
    <m/>
    <m/>
    <m/>
    <m/>
    <m/>
    <m/>
    <m/>
    <m/>
    <m/>
    <m/>
    <m/>
    <n v="1"/>
    <d v="2024-02-28T00:00:00"/>
    <s v="6971311/SMFG INDIA CREDIT COMPANY LIMITED-28-Feb-2024"/>
    <s v="Manish Kumar Sharma"/>
    <s v="Residential Plot No. 04, With Part of Kh. No. 20/2, 21/2, &quot;Vaidhnath City&quot; Situated at Village - Raslakhedi, Ward No. 76, Tehsil - Huzur &amp; Distrit - Bhopal (M.P.)"/>
    <n v="903"/>
    <n v="2500"/>
    <n v="0"/>
    <n v="0"/>
    <m/>
    <m/>
    <n v="2257500"/>
    <n v="2257500"/>
    <n v="2031750"/>
    <n v="1806000"/>
    <s v="16600/- Per Sq. M."/>
    <x v="216"/>
    <m/>
    <x v="0"/>
    <m/>
    <m/>
    <m/>
    <m/>
    <m/>
    <m/>
    <m/>
    <m/>
    <m/>
    <m/>
    <m/>
    <m/>
    <m/>
    <m/>
    <m/>
    <m/>
    <m/>
    <m/>
    <m/>
    <m/>
    <m/>
    <m/>
    <m/>
    <m/>
    <m/>
    <m/>
    <m/>
    <m/>
    <m/>
    <m/>
    <m/>
    <m/>
    <m/>
    <m/>
    <m/>
    <m/>
    <m/>
    <m/>
    <m/>
    <m/>
  </r>
  <r>
    <n v="485"/>
    <d v="2024-12-01T00:00:00"/>
    <x v="452"/>
    <x v="453"/>
    <s v="APPROVED"/>
    <s v="Cersai Charge Created - NON BT"/>
    <d v="2024-03-06T00:00:00"/>
    <n v="10"/>
    <s v="5"/>
    <n v="1400000"/>
    <s v="5-50"/>
    <s v="F_6907842"/>
    <n v="1378300"/>
    <s v="5L"/>
    <n v="761"/>
    <s v="MORTGAGE"/>
    <n v="10"/>
    <s v="CORPORATE"/>
    <n v="14.05"/>
    <s v="9.25"/>
    <n v="14.05"/>
    <n v="181"/>
    <s v="181"/>
    <s v="AYAN ROAD LINCE"/>
    <s v="SELFEMPLOYED"/>
    <s v="Yes"/>
    <s v="TRANSPORT LOGISTICS"/>
    <s v="FLOATING"/>
    <s v="N"/>
    <n v="854803611450"/>
    <s v="MADHYA PRADESH"/>
    <s v="TIER 2"/>
    <n v="171"/>
    <s v="13-175"/>
    <n v="181"/>
    <s v="PROPRIETORSHIP"/>
    <n v="1400000"/>
    <s v="Proxy-Fully Construc"/>
    <s v="SAM"/>
    <n v="57.613168700000003"/>
    <s v="65"/>
    <n v="0"/>
    <n v="18692"/>
    <d v="2024-03-04T00:00:00"/>
    <n v="180"/>
    <s v="2130_MICRO LAP_MP_BHO_MANSAROVARCOMMCMPLX"/>
    <s v="Current"/>
    <n v="0"/>
    <n v="0"/>
    <n v="0"/>
    <n v="0"/>
    <n v="0"/>
    <n v="0"/>
    <n v="0"/>
    <n v="0"/>
    <n v="0"/>
    <s v="-"/>
    <s v="-"/>
    <n v="0"/>
    <n v="10"/>
    <s v="5"/>
    <d v="2024-02-29T00:00:00"/>
    <d v="2024-02-29T00:00:00"/>
    <n v="10.199999999999999"/>
    <s v="5"/>
    <d v="2039-03-04T00:00:00"/>
    <s v="SELF-ASSESSMENT METHOD"/>
    <n v="0"/>
    <n v="1"/>
    <d v="2024-02-22T00:00:00"/>
    <n v="6907842"/>
    <s v="Harshvardhan Tiwari - S. K. Infrastructures"/>
    <s v="Plot No. 11, Situated at Village Arwaliya, P. H. No. 6/9, Part Of land Khasra No. 314/1, Tehsil Huzur, District Bhopal (M.P.)"/>
    <n v="600"/>
    <n v="1250"/>
    <n v="1200"/>
    <n v="1400"/>
    <s v="5 Month"/>
    <s v="49.7 Years"/>
    <n v="2430000"/>
    <n v="2430000"/>
    <n v="2187000"/>
    <n v="1944000"/>
    <s v="Rate on Sq. Ft."/>
    <x v="217"/>
    <m/>
    <x v="0"/>
    <s v="BHOPAL"/>
    <s v="MADHYA PRADESH"/>
    <n v="462038"/>
    <n v="0"/>
    <s v="BUSINESS USE"/>
    <s v="RESIDENTIAL row HOUSE"/>
    <s v="RESIDENTIAL ROW HOUSE"/>
    <s v="ACH HSBC"/>
    <s v="NACH"/>
    <s v="PSL"/>
    <s v="UDYAM-mp-10-0005856"/>
    <s v="PSL : Micro Enterprise"/>
    <s v="90031187348643"/>
    <m/>
    <m/>
    <m/>
    <m/>
    <m/>
    <m/>
    <m/>
    <m/>
    <m/>
    <m/>
    <m/>
    <m/>
    <m/>
    <m/>
    <m/>
    <m/>
    <m/>
    <m/>
    <m/>
    <m/>
    <m/>
    <m/>
    <m/>
    <m/>
    <m/>
    <m/>
    <m/>
  </r>
  <r>
    <n v="486"/>
    <d v="2024-12-01T00:00:00"/>
    <x v="453"/>
    <x v="454"/>
    <s v="APPROVED"/>
    <s v="Cersai Charge created"/>
    <d v="2022-12-31T00:00:00"/>
    <n v="24.366666666666699"/>
    <s v="5"/>
    <n v="7553998"/>
    <s v="5-50"/>
    <s v="F_5596892"/>
    <n v="7201411"/>
    <s v="5L"/>
    <n v="727"/>
    <s v="MORTGAGE"/>
    <n v="24"/>
    <s v="CORPORATE"/>
    <n v="12.9"/>
    <s v="9.25"/>
    <n v="12.5"/>
    <n v="181"/>
    <s v="181"/>
    <s v="GYAN TRADERS"/>
    <s v="SELFEMPLOYED"/>
    <s v="Yes"/>
    <s v="WOOD AND WOOD PRODUCTS"/>
    <s v="FLOATING"/>
    <s v="N"/>
    <n v="806735163"/>
    <s v="MADHYA PRADESH"/>
    <s v="TIER 2"/>
    <n v="167"/>
    <s v="13-175"/>
    <n v="191"/>
    <s v="PROPRIETORSHIP"/>
    <n v="7553998"/>
    <s v="Proxy-Fully Construc"/>
    <s v="BKP"/>
    <n v="39.626491100000003"/>
    <s v="65"/>
    <n v="0"/>
    <n v="93105"/>
    <d v="2023-01-04T00:00:00"/>
    <n v="180"/>
    <s v="1737_LAP RETAIL_MP_IDR_CHAPPAN DUKAN AREA"/>
    <s v="Current"/>
    <n v="0"/>
    <n v="0"/>
    <n v="0"/>
    <n v="0"/>
    <n v="0"/>
    <n v="0"/>
    <n v="0"/>
    <n v="0"/>
    <n v="0"/>
    <s v="-"/>
    <s v="-"/>
    <n v="0"/>
    <n v="24"/>
    <s v="5"/>
    <d v="2022-12-31T00:00:00"/>
    <d v="2022-12-31T00:00:00"/>
    <n v="24.366666666666699"/>
    <s v="5"/>
    <d v="2038-11-04T00:00:00"/>
    <s v="BKP - BANKING PRODUCT"/>
    <n v="0"/>
    <n v="2"/>
    <d v="2022-12-19T00:00:00"/>
    <s v="221-22-OPEN-G-02-NEW RANIBAGH COLONY-LIMBODI-INDORE/FULLERTON"/>
    <s v="M. Sunil &amp; Co."/>
    <s v="Plot No. G-02, New Ranibagh Colony, Village Limbodi, Tehsil &amp; District Indore"/>
    <n v="3466"/>
    <n v="5500"/>
    <n v="0"/>
    <n v="0"/>
    <m/>
    <m/>
    <n v="19063000"/>
    <n v="19063000"/>
    <n v="17156700"/>
    <n v="15250400"/>
    <s v="14000.00 per Sq. M., As per CGL"/>
    <x v="218"/>
    <m/>
    <x v="0"/>
    <s v="INDORE"/>
    <s v="MADHYA PRADESH"/>
    <n v="452020"/>
    <n v="0"/>
    <s v="BUSINESS USE"/>
    <s v="RESIDENTIAL row HOUSE"/>
    <s v="RESI-PLOT"/>
    <s v="ACH HSBC"/>
    <s v="NACH"/>
    <s v="PSL"/>
    <s v="UDYAM-MP-30-0074927"/>
    <s v="PSL : Micro Enterprises"/>
    <s v="70085368228712"/>
    <m/>
    <m/>
    <m/>
    <m/>
    <m/>
    <m/>
    <m/>
    <m/>
    <m/>
    <m/>
    <m/>
    <m/>
    <m/>
    <m/>
    <m/>
    <m/>
    <m/>
    <m/>
    <m/>
    <m/>
    <m/>
    <m/>
    <m/>
    <m/>
    <m/>
    <m/>
    <m/>
  </r>
  <r>
    <n v="487"/>
    <d v="2024-12-01T00:00:00"/>
    <x v="454"/>
    <x v="455"/>
    <s v="APPROVED"/>
    <s v="Cersai Charge created"/>
    <d v="2023-03-06T00:00:00"/>
    <n v="22.2"/>
    <s v="5"/>
    <n v="8426500"/>
    <s v="5-50"/>
    <s v="F_5869244"/>
    <n v="7574906"/>
    <s v="5L"/>
    <n v="753"/>
    <s v="MORTGAGE"/>
    <n v="22"/>
    <s v="CORPORATE"/>
    <n v="11.9"/>
    <s v="9.25"/>
    <n v="11.5"/>
    <n v="121"/>
    <s v="181"/>
    <s v="CHHABRA ENTERPRISES"/>
    <s v="SELFEMPLOYED"/>
    <s v="Yes"/>
    <s v="FABRICATED METAL PRODUCT"/>
    <s v="FLOATING"/>
    <s v="N"/>
    <n v="807913034"/>
    <s v="MADHYA PRADESH"/>
    <s v="TIER 2"/>
    <n v="102"/>
    <s v="13-175"/>
    <n v="124"/>
    <s v="PROPRIETORSHIP"/>
    <n v="8426500"/>
    <s v="Proxy-Fully Construc"/>
    <s v="BKP"/>
    <n v="22.001305500000001"/>
    <s v="65"/>
    <n v="0"/>
    <n v="118473"/>
    <d v="2023-03-04T00:00:00"/>
    <n v="120"/>
    <s v="1737_LAP RETAIL_MP_IDR_CHAPPAN DUKAN AREA"/>
    <s v="Current"/>
    <n v="0"/>
    <n v="0"/>
    <n v="0"/>
    <n v="0"/>
    <n v="0"/>
    <n v="0"/>
    <n v="0"/>
    <n v="0"/>
    <n v="0"/>
    <s v="-"/>
    <s v="-"/>
    <n v="0"/>
    <n v="22"/>
    <s v="5"/>
    <d v="2023-02-28T00:00:00"/>
    <d v="2023-02-28T00:00:00"/>
    <n v="22.4"/>
    <s v="5"/>
    <d v="2033-06-04T00:00:00"/>
    <s v="BKP - BANKING PRODUCT"/>
    <n v="0"/>
    <n v="2"/>
    <d v="2023-02-10T00:00:00"/>
    <s v="267-22-COMM-1-2-JAORA COMPOUND-INDORE/FULLERTON"/>
    <s v="M. Sunil &amp; Co."/>
    <s v="Ground Floor of Plot No. 1  &amp; 2, Jaora Compound tehsil &amp; Dist - Indore"/>
    <n v="0"/>
    <n v="0"/>
    <n v="1916"/>
    <n v="20000"/>
    <n v="30"/>
    <n v="20"/>
    <n v="38320000"/>
    <n v="38320000"/>
    <n v="34488000"/>
    <n v="30656000"/>
    <m/>
    <x v="219"/>
    <m/>
    <x v="0"/>
    <s v="INDORE"/>
    <s v="MADHYA PRADESH"/>
    <n v="452001"/>
    <n v="0"/>
    <s v="BUSINESS USE"/>
    <s v="COMMERCIAL SHOP"/>
    <s v="RESI-PLOT"/>
    <s v="ACH HSBC"/>
    <s v="NACH"/>
    <s v="PSL"/>
    <s v="UDYAM-mp-23-0077376"/>
    <s v="PSL : Micro Enterprises"/>
    <s v="80044268112678"/>
    <m/>
    <m/>
    <m/>
    <m/>
    <m/>
    <m/>
    <m/>
    <m/>
    <m/>
    <m/>
    <m/>
    <m/>
    <m/>
    <m/>
    <m/>
    <m/>
    <m/>
    <m/>
    <m/>
    <m/>
    <m/>
    <m/>
    <m/>
    <m/>
    <m/>
    <m/>
    <m/>
  </r>
  <r>
    <n v="488"/>
    <d v="2024-12-01T00:00:00"/>
    <x v="455"/>
    <x v="456"/>
    <s v="APPROVED"/>
    <s v="Cersai Charge Created - NON BT"/>
    <d v="2024-03-06T00:00:00"/>
    <n v="10"/>
    <s v="5"/>
    <n v="11250000"/>
    <s v="5-50"/>
    <s v="F_6939394"/>
    <n v="11029184"/>
    <s v="5L"/>
    <n v="736"/>
    <s v="MORTGAGE"/>
    <n v="10"/>
    <s v="CORPORATE"/>
    <n v="11.5"/>
    <s v="9.25"/>
    <n v="11.5"/>
    <n v="181"/>
    <s v="181"/>
    <s v="UNNATI  STEEL"/>
    <s v="SELFEMPLOYED"/>
    <s v="Yes"/>
    <s v="STEEL PIG IRON SPONGE IRON"/>
    <s v="FLOATING"/>
    <s v="N"/>
    <n v="854803714559"/>
    <s v="MADHYA PRADESH"/>
    <s v="TIER 2"/>
    <n v="171"/>
    <s v="13-175"/>
    <n v="181"/>
    <s v="PROPRIETORSHIP"/>
    <n v="11250000"/>
    <s v="Proxy-Fully Construc"/>
    <s v="LIP"/>
    <n v="57.692307700000001"/>
    <s v="65"/>
    <n v="0"/>
    <n v="131422"/>
    <d v="2024-03-04T00:00:00"/>
    <n v="180"/>
    <s v="1737_MASS LAP_MP_IDR_CHAPPAN DUKAN AREA"/>
    <s v="Current"/>
    <n v="0"/>
    <n v="0"/>
    <n v="0"/>
    <n v="0"/>
    <n v="0"/>
    <n v="0"/>
    <n v="0"/>
    <n v="0"/>
    <n v="0"/>
    <s v="-"/>
    <s v="-"/>
    <n v="0"/>
    <n v="10"/>
    <s v="5"/>
    <d v="2024-02-29T00:00:00"/>
    <d v="2024-02-29T00:00:00"/>
    <n v="10.199999999999999"/>
    <s v="5"/>
    <d v="2039-03-04T00:00:00"/>
    <s v="LIP - LIQUID INCOME PROGRAM"/>
    <n v="0"/>
    <n v="2"/>
    <d v="2024-02-10T00:00:00"/>
    <s v="229-23-Flat-01-JAGJEEVAN RAM MOHALLA-INDORE/SMFG"/>
    <s v="M. Sunil &amp; Co."/>
    <s v="1st Floor at House No. 01, Jagjeevan Ram Mohalla, Nai Bagd, Indore Village Sirpur, Indore measuring 650 Sq. Ft."/>
    <m/>
    <m/>
    <n v="650"/>
    <n v="29000"/>
    <n v="32"/>
    <n v="18"/>
    <n v="18850000"/>
    <n v="18850000"/>
    <n v="16965000"/>
    <n v="15080000"/>
    <s v="Rate on Sq. Ft."/>
    <x v="151"/>
    <m/>
    <x v="0"/>
    <s v="INDORE"/>
    <s v="MADHYA PRADESH"/>
    <n v="452007"/>
    <n v="0"/>
    <s v="BUSINESS USE"/>
    <s v="RESIDENTIAL row HOUSE"/>
    <s v="RESIDENTIAL ROW HOUSE"/>
    <s v="DDIPRD-BOB"/>
    <s v="DDM"/>
    <s v="PSL"/>
    <s v="UDYAM-MP-23-0094130"/>
    <s v="PSL : Micro Enterprise"/>
    <s v="80016603539470"/>
    <m/>
    <m/>
    <m/>
    <m/>
    <m/>
    <m/>
    <m/>
    <m/>
    <m/>
    <m/>
    <m/>
    <m/>
    <m/>
    <m/>
    <m/>
    <m/>
    <m/>
    <m/>
    <m/>
    <m/>
    <m/>
    <m/>
    <m/>
    <m/>
    <m/>
    <m/>
    <m/>
  </r>
  <r>
    <n v="489"/>
    <d v="2024-12-01T00:00:00"/>
    <x v="456"/>
    <x v="457"/>
    <s v="APPROVED"/>
    <s v="Cersai Charge Created - BT"/>
    <d v="2024-05-10T00:00:00"/>
    <n v="7.8333333333333304"/>
    <s v="5"/>
    <n v="13126500"/>
    <s v="5-50"/>
    <s v="F_7141224"/>
    <n v="12909151"/>
    <s v="5L"/>
    <n v="755"/>
    <s v="MORTGAGE"/>
    <n v="8"/>
    <s v="CORPORATE"/>
    <n v="10.5"/>
    <s v="9.25"/>
    <n v="10.5"/>
    <n v="180"/>
    <s v="181"/>
    <s v="APNA GLASSICS  AND  ALLUMINIUM WORKS"/>
    <s v="SELFEMPLOYED"/>
    <s v="Yes"/>
    <s v="METALS"/>
    <s v="FLOATING"/>
    <s v="N"/>
    <n v="854804059230"/>
    <s v="MADHYA PRADESH"/>
    <s v="TIER 2"/>
    <n v="173"/>
    <s v="13-175"/>
    <n v="181"/>
    <s v="PROPRIETORSHIP"/>
    <n v="13126500"/>
    <s v="Proxy-Fully Construc"/>
    <s v="LIP"/>
    <n v="64.662561600000004"/>
    <s v="65"/>
    <n v="0"/>
    <n v="145101"/>
    <d v="2024-05-04T00:00:00"/>
    <n v="180"/>
    <s v="1737_MASS LAP_MP_IDR_CHAPPAN DUKAN AREA"/>
    <s v="Current"/>
    <n v="0"/>
    <n v="0"/>
    <n v="0"/>
    <n v="0"/>
    <n v="0"/>
    <n v="0"/>
    <n v="0"/>
    <n v="0"/>
    <n v="0"/>
    <s v="-"/>
    <s v="-"/>
    <n v="0"/>
    <n v="8"/>
    <s v="5"/>
    <d v="2024-04-30T00:00:00"/>
    <d v="2024-04-30T00:00:00"/>
    <n v="8.1666666666666696"/>
    <s v="5"/>
    <d v="2039-05-04T00:00:00"/>
    <s v="LIP - LIQUID INCOME PROGRAM"/>
    <n v="0"/>
    <n v="1"/>
    <d v="2024-03-19T00:00:00"/>
    <n v="7141224"/>
    <s v="Harshvardhan Tiwari - S. K. Infrastructures"/>
    <s v="Shop No. G-3, Ground Floor, House No. 335 (Old No. 41), North Toda, Indore, MP"/>
    <m/>
    <m/>
    <n v="580"/>
    <n v="35000"/>
    <n v="14"/>
    <n v="36"/>
    <n v="20300000"/>
    <n v="20300000"/>
    <n v="18270000"/>
    <n v="16240000"/>
    <s v="5576/- Per Sq. Ft."/>
    <x v="220"/>
    <m/>
    <x v="0"/>
    <s v="INDORE"/>
    <s v="MADHYA PRADESH"/>
    <n v="452007"/>
    <n v="0"/>
    <s v="ULAP - BALANCE TRANSFER FOR BUSINESS PURPOSE"/>
    <s v="COMMERCIAL SHOP"/>
    <s v="COMMERCIAL SHOP"/>
    <s v="HDFC ENACH"/>
    <s v="NACH"/>
    <s v="PSL"/>
    <s v="UDYAM-mp-23-0060193"/>
    <s v="PSL : Micro Enterprise"/>
    <s v="90050563386724"/>
    <m/>
    <m/>
    <m/>
    <m/>
    <m/>
    <m/>
    <m/>
    <m/>
    <m/>
    <m/>
    <m/>
    <m/>
    <m/>
    <m/>
    <m/>
    <m/>
    <m/>
    <m/>
    <m/>
    <m/>
    <m/>
    <m/>
    <m/>
    <m/>
    <m/>
    <m/>
    <m/>
  </r>
  <r>
    <n v="490"/>
    <d v="2024-12-01T00:00:00"/>
    <x v="457"/>
    <x v="458"/>
    <s v="APPROVED"/>
    <s v="Cersai Charge Created - NON BT"/>
    <d v="2024-07-18T00:00:00"/>
    <n v="5.5333333333333297"/>
    <s v="5"/>
    <n v="2168293"/>
    <s v="5-50"/>
    <s v="F_7448651"/>
    <n v="2134221"/>
    <s v="5L"/>
    <n v="734"/>
    <s v="MORTGAGE"/>
    <n v="5"/>
    <s v="INDIVIDUAL"/>
    <n v="14"/>
    <s v="9.25"/>
    <n v="14"/>
    <n v="121"/>
    <s v="181"/>
    <s v="YOGESH L"/>
    <s v="SELFEMPLOYED"/>
    <s v="Yes"/>
    <s v="HOTEL"/>
    <s v="FLOATING"/>
    <s v="N"/>
    <n v="854804469638"/>
    <s v="KARNATAKA"/>
    <s v="TIER 1"/>
    <n v="116"/>
    <s v="13-175"/>
    <n v="121"/>
    <s v="INDIVIDUAL"/>
    <n v="2168293"/>
    <s v="Proxy-Fully Construc"/>
    <s v="BKP"/>
    <n v="51.811063300000001"/>
    <s v="65"/>
    <n v="0"/>
    <n v="33667"/>
    <d v="2024-08-04T00:00:00"/>
    <n v="120"/>
    <s v="2129_MICRO LAP_KRN_BANGALORE_JAYANAGAR"/>
    <s v="Current"/>
    <n v="0"/>
    <n v="0"/>
    <n v="0"/>
    <n v="0"/>
    <n v="0"/>
    <n v="0"/>
    <n v="0"/>
    <n v="0"/>
    <n v="0"/>
    <s v="-"/>
    <s v="-"/>
    <n v="0"/>
    <n v="5"/>
    <s v="5"/>
    <d v="2024-07-15T00:00:00"/>
    <d v="2024-07-15T00:00:00"/>
    <n v="5.6333333333333302"/>
    <s v="5"/>
    <d v="2034-08-04T00:00:00"/>
    <s v="BKP - BANKING PRODUCT"/>
    <n v="0"/>
    <n v="1"/>
    <d v="2024-06-11T00:00:00"/>
    <s v="ADRO/2024/JUNE/16"/>
    <s v="Adroit Technical Pvt. Ltd."/>
    <s v="Property Bearing Survey No. 199, Ullalu Village, Yashwanthapura Hobli, Bangalore North Taluka, Bandgalore District"/>
    <n v="930"/>
    <n v="4500"/>
    <n v="680"/>
    <n v="0"/>
    <n v="20"/>
    <n v="20"/>
    <n v="4185000"/>
    <n v="4185000"/>
    <n v="3766500"/>
    <n v="3348000"/>
    <s v="3901/-"/>
    <x v="221"/>
    <m/>
    <x v="0"/>
    <s v="BANGALORE"/>
    <s v="KARNATAKA"/>
    <n v="560110"/>
    <n v="0"/>
    <s v="ULAP - GENERAL BUSINESS PURPOSE"/>
    <s v="RESIDENTIAL row HOUSE"/>
    <s v="RENTED RESIDENTIAL PROPERTY- WITHIN CITY LIMIT"/>
    <s v="HDFC ENACH"/>
    <s v="NACH"/>
    <s v="PSL"/>
    <s v="UDYAM-KR-03-0408403"/>
    <s v="PSL : Micro Enterprises"/>
    <s v="60020579399413"/>
    <m/>
    <m/>
    <m/>
    <m/>
    <m/>
    <m/>
    <m/>
    <m/>
    <m/>
    <m/>
    <m/>
    <m/>
    <m/>
    <m/>
    <m/>
    <m/>
    <m/>
    <m/>
    <m/>
    <m/>
    <m/>
    <m/>
    <m/>
    <m/>
    <m/>
    <m/>
    <m/>
  </r>
  <r>
    <n v="491"/>
    <d v="2024-12-01T00:00:00"/>
    <x v="458"/>
    <x v="459"/>
    <s v="APPROVED"/>
    <s v="Cersai Charge Created - NON BT"/>
    <d v="2024-07-07T00:00:00"/>
    <n v="5.9"/>
    <s v="5"/>
    <n v="1761132"/>
    <s v="5-50"/>
    <s v="F_7414607"/>
    <n v="1726338"/>
    <s v="5L"/>
    <n v="754"/>
    <s v="MORTGAGE"/>
    <n v="6"/>
    <s v="INDIVIDUAL"/>
    <n v="14"/>
    <s v="9.25"/>
    <n v="14"/>
    <n v="121"/>
    <s v="181"/>
    <s v="MAHESHA S"/>
    <s v="SELFEMPLOYED"/>
    <s v="Yes"/>
    <s v="CONSTRUCTION"/>
    <s v="FLOATING"/>
    <s v="N"/>
    <n v="854804137389"/>
    <s v="KARNATAKA"/>
    <s v="TIER 1"/>
    <n v="115"/>
    <s v="13-175"/>
    <n v="121"/>
    <s v="INDIVIDUAL"/>
    <n v="1761132"/>
    <s v="Proxy-Fully Construc"/>
    <s v="BKP"/>
    <n v="40.7669444"/>
    <s v="65"/>
    <n v="0"/>
    <n v="27345"/>
    <d v="2024-07-04T00:00:00"/>
    <n v="120"/>
    <s v="2129_MICRO LAP_KRN_BANGALORE_JAYANAGAR"/>
    <s v="Current"/>
    <n v="0"/>
    <n v="0"/>
    <n v="0"/>
    <n v="0"/>
    <n v="0"/>
    <n v="0"/>
    <n v="0"/>
    <n v="0"/>
    <n v="0"/>
    <s v="-"/>
    <s v="-"/>
    <n v="0"/>
    <n v="6"/>
    <s v="5"/>
    <d v="2024-06-30T00:00:00"/>
    <d v="2024-06-30T00:00:00"/>
    <n v="6.1333333333333302"/>
    <s v="5"/>
    <d v="2034-07-04T00:00:00"/>
    <s v="BKP - BANKING PRODUCT"/>
    <n v="0"/>
    <n v="1"/>
    <d v="2024-05-29T00:00:00"/>
    <n v="23770910"/>
    <s v="Klarheit Valuers and Engineering Services Pvt Ltd"/>
    <s v="Property bearing Site No. 173, PID No. 150200202800520409, Katha No. 2722/173, Sy No. 62/1, Bettanagere Village, Dasanapura Hobli, Bangalore North Taluka, Bangalore District"/>
    <n v="1200"/>
    <n v="1800"/>
    <n v="0"/>
    <n v="0"/>
    <m/>
    <m/>
    <n v="2160000"/>
    <n v="2160000"/>
    <n v="1944000"/>
    <n v="1728000"/>
    <s v="168/-"/>
    <x v="0"/>
    <n v="0.81533888888888884"/>
    <x v="0"/>
    <s v="BANGALORE"/>
    <s v="KARNATAKA"/>
    <n v="562123"/>
    <n v="0"/>
    <s v="ULAP - GENERAL BUSINESS PURPOSE"/>
    <s v="VACANT RESIDENTIAL- WITHIN CITY LIMIT"/>
    <s v="VACANT RESIDENTIAL- WITHIN CITY LIMIT"/>
    <s v="HDFC ENACH"/>
    <s v="NACH"/>
    <s v="PSL"/>
    <s v="UDYAM-KR-03-0384520"/>
    <s v="PSL : Micro Enterprises"/>
    <s v="50086800860219"/>
    <m/>
    <m/>
    <m/>
    <m/>
    <m/>
    <m/>
    <m/>
    <m/>
    <m/>
    <m/>
    <m/>
    <m/>
    <m/>
    <m/>
    <m/>
    <m/>
    <m/>
    <m/>
    <m/>
    <m/>
    <m/>
    <m/>
    <m/>
    <m/>
    <m/>
    <m/>
    <m/>
  </r>
  <r>
    <n v="492"/>
    <d v="2024-12-01T00:00:00"/>
    <x v="458"/>
    <x v="459"/>
    <s v="APPROVED"/>
    <s v="Cersai Charge Created - NON BT"/>
    <d v="2024-07-07T00:00:00"/>
    <n v="5.9"/>
    <s v="5"/>
    <n v="1761132"/>
    <s v="5-50"/>
    <s v="F_7414607"/>
    <n v="1726338"/>
    <s v="5L"/>
    <n v="754"/>
    <s v="MORTGAGE"/>
    <n v="6"/>
    <s v="INDIVIDUAL"/>
    <n v="14"/>
    <s v="9.25"/>
    <n v="14"/>
    <n v="121"/>
    <s v="181"/>
    <s v="MAHESHA S"/>
    <m/>
    <m/>
    <m/>
    <m/>
    <m/>
    <m/>
    <m/>
    <m/>
    <m/>
    <m/>
    <m/>
    <m/>
    <m/>
    <m/>
    <m/>
    <m/>
    <m/>
    <m/>
    <m/>
    <m/>
    <m/>
    <m/>
    <m/>
    <m/>
    <m/>
    <m/>
    <m/>
    <m/>
    <m/>
    <m/>
    <m/>
    <m/>
    <m/>
    <m/>
    <m/>
    <m/>
    <m/>
    <m/>
    <m/>
    <m/>
    <m/>
    <m/>
    <m/>
    <m/>
    <n v="1"/>
    <d v="2024-04-30T00:00:00"/>
    <n v="7182856"/>
    <s v="Klarheit Valuers and Engineering Services Pvt Ltd"/>
    <s v="Property Bearing No. 166, Khata No. 2719/166, PID No. 150200202800520350, Sy. No. 62/1, BetthanagereVillage, Dasanapura Hobl;I, Bangalore North Taluka, Bangalore District"/>
    <n v="1200"/>
    <n v="1800"/>
    <n v="0"/>
    <n v="0"/>
    <m/>
    <m/>
    <n v="2160000"/>
    <n v="2160000"/>
    <n v="1944000"/>
    <n v="1728000"/>
    <s v="168/-"/>
    <x v="0"/>
    <n v="0.81533888888888884"/>
    <x v="0"/>
    <m/>
    <m/>
    <m/>
    <m/>
    <m/>
    <m/>
    <m/>
    <m/>
    <m/>
    <m/>
    <m/>
    <m/>
    <m/>
    <m/>
    <m/>
    <m/>
    <m/>
    <m/>
    <m/>
    <m/>
    <m/>
    <m/>
    <m/>
    <m/>
    <m/>
    <m/>
    <m/>
    <m/>
    <m/>
    <m/>
    <m/>
    <m/>
    <m/>
    <m/>
    <m/>
    <m/>
    <m/>
    <m/>
    <m/>
    <m/>
  </r>
  <r>
    <n v="493"/>
    <d v="2024-12-01T00:00:00"/>
    <x v="459"/>
    <x v="460"/>
    <s v="APPROVED"/>
    <s v="Cersai Charge Created - NON BT"/>
    <d v="2024-03-26T00:00:00"/>
    <n v="9.3333333333333304"/>
    <s v="5"/>
    <n v="3080758"/>
    <s v="5-50"/>
    <s v="F_7007981"/>
    <n v="3036314"/>
    <s v="5L"/>
    <n v="714"/>
    <s v="MORTGAGE"/>
    <n v="9"/>
    <s v="INDIVIDUAL"/>
    <n v="13.5"/>
    <s v="9.25"/>
    <n v="13.5"/>
    <n v="181"/>
    <s v="181"/>
    <s v="M MANI"/>
    <s v="SELFEMPLOYED"/>
    <s v="Yes"/>
    <s v="SERVICE INDUSTRY"/>
    <s v="FLOATING"/>
    <s v="N"/>
    <n v="854803797572"/>
    <s v="KARNATAKA"/>
    <s v="TIER 1"/>
    <n v="172"/>
    <s v="13-175"/>
    <n v="181"/>
    <s v="INDIVIDUAL"/>
    <n v="3080758"/>
    <s v="Proxy-Fully Construc"/>
    <s v="SAM"/>
    <n v="8.0133227999999992"/>
    <s v="65"/>
    <n v="0"/>
    <n v="39999"/>
    <d v="2024-04-04T00:00:00"/>
    <n v="180"/>
    <s v="2129_MICRO LAP_KRN_BANGALORE_JAYANAGAR"/>
    <s v="Current"/>
    <n v="0"/>
    <n v="0"/>
    <n v="0"/>
    <n v="0"/>
    <n v="0"/>
    <n v="0"/>
    <n v="0"/>
    <n v="0"/>
    <n v="0"/>
    <s v="-"/>
    <s v="-"/>
    <n v="0"/>
    <n v="9"/>
    <s v="5"/>
    <d v="2024-03-22T00:00:00"/>
    <d v="2024-03-22T00:00:00"/>
    <n v="9.4666666666666703"/>
    <s v="5"/>
    <d v="2039-04-04T00:00:00"/>
    <s v="SELF-ASSESSMENT METHOD"/>
    <n v="0"/>
    <n v="1"/>
    <d v="2024-03-13T00:00:00"/>
    <n v="23146724"/>
    <s v="Klarheit Valuers and Engineering Services Pvt Ltd"/>
    <s v="Property Bearing No. 1, BBMP Katha No. 70, PID No. 68/122/70, Sy No. 57/3, ejipura Main Road, Ejipura, Bangalore"/>
    <n v="2717.5"/>
    <n v="13500"/>
    <n v="2199"/>
    <n v="800"/>
    <s v="Bldg. 1 = 38 Years, Building - 2, 3, 4, 5 = 30 Years"/>
    <s v="Building - 1 = 12 Years, Building 3, 4 = 20 Years, Building 2 = 5 Years"/>
    <n v="38445450"/>
    <n v="38445450"/>
    <n v="34600905"/>
    <n v="30756360"/>
    <s v="6038.00 per Sq. Ft."/>
    <x v="222"/>
    <m/>
    <x v="0"/>
    <s v="BANGALORE"/>
    <s v="KARNATAKA"/>
    <n v="560047"/>
    <n v="0"/>
    <s v="BUSINESS USE"/>
    <s v="RESIDENTIAL row HOUSE"/>
    <s v="SELF-OCCUPIED RESIDENTIAL PROPERTY- WITHIN CITY LIMIT"/>
    <s v="HDFC ENACH"/>
    <s v="NACH"/>
    <s v="PSL"/>
    <s v="UDYAM-KR-03-0372952"/>
    <s v="PSL : Micro Enterprise"/>
    <s v="30095316316869"/>
    <m/>
    <m/>
    <m/>
    <m/>
    <m/>
    <m/>
    <m/>
    <m/>
    <m/>
    <m/>
    <m/>
    <m/>
    <m/>
    <m/>
    <m/>
    <m/>
    <m/>
    <m/>
    <m/>
    <m/>
    <m/>
    <m/>
    <m/>
    <m/>
    <m/>
    <m/>
    <m/>
  </r>
  <r>
    <n v="494"/>
    <d v="2024-12-01T00:00:00"/>
    <x v="460"/>
    <x v="461"/>
    <s v="APPROVED"/>
    <s v="Cersai Charge Created - NON BT"/>
    <d v="2024-03-06T00:00:00"/>
    <n v="10"/>
    <s v="5"/>
    <n v="3151766"/>
    <s v="5-50"/>
    <s v="F_6938381"/>
    <n v="3102689"/>
    <s v="5L"/>
    <n v="754"/>
    <s v="MORTGAGE"/>
    <n v="10"/>
    <s v="INDIVIDUAL"/>
    <n v="14"/>
    <s v="9.25"/>
    <n v="14"/>
    <n v="181"/>
    <s v="181"/>
    <s v="S SAMPATH RAJ"/>
    <s v="SELFEMPLOYED"/>
    <s v="Yes"/>
    <s v="TEXTILES"/>
    <s v="FLOATING"/>
    <s v="N"/>
    <n v="854803668428"/>
    <s v="KARNATAKA"/>
    <s v="TIER 1"/>
    <n v="171"/>
    <s v="13-175"/>
    <n v="181"/>
    <s v="INDIVIDUAL"/>
    <n v="3151766"/>
    <s v="Proxy-Fully Construc"/>
    <s v="SAM"/>
    <n v="62.363663299999999"/>
    <s v="65"/>
    <n v="0"/>
    <n v="41974"/>
    <d v="2024-03-04T00:00:00"/>
    <n v="180"/>
    <s v="2129_MICRO LAP_KRN_BANGALORE_JAYANAGAR"/>
    <s v="Current"/>
    <n v="0"/>
    <n v="0"/>
    <n v="0"/>
    <n v="0"/>
    <n v="0"/>
    <n v="0"/>
    <n v="0"/>
    <n v="0"/>
    <n v="0"/>
    <s v="-"/>
    <s v="-"/>
    <n v="0"/>
    <n v="10"/>
    <s v="5"/>
    <d v="2024-02-29T00:00:00"/>
    <d v="2024-02-29T00:00:00"/>
    <n v="10.199999999999999"/>
    <s v="5"/>
    <d v="2039-03-04T00:00:00"/>
    <s v="SELF-ASSESSMENT METHOD"/>
    <n v="0"/>
    <n v="1"/>
    <d v="2024-02-24T00:00:00"/>
    <s v="BNG SMFG - 121/02/2024"/>
    <s v="Adithy's Associates"/>
    <s v="Property VPDR No. 264, Old No. 56, Venkatapura Village, Jangamakote Hobli, Shidalaghatta Taluk, Chikkaballapura District"/>
    <n v="918.25"/>
    <n v="1800"/>
    <n v="1363"/>
    <n v="2000"/>
    <n v="21"/>
    <n v="44"/>
    <n v="5053850"/>
    <n v="5053850"/>
    <n v="4548465"/>
    <n v="4043080"/>
    <m/>
    <x v="223"/>
    <m/>
    <x v="0"/>
    <s v="KOLAR"/>
    <s v="KARNATAKA"/>
    <n v="562102"/>
    <n v="0"/>
    <s v="BUSINESS USE"/>
    <s v="SELF-OCCUPIED RESIDENTIAL PROPERTY- WITHIN CITY LIMIT"/>
    <s v="SELF-OCCUPIED RESIDENTIAL PROPERTY- WITHIN CITY LIMIT"/>
    <s v="HDFC ENACH"/>
    <s v="NACH"/>
    <s v="PSL"/>
    <s v="UDYAM-KR-28-0021558"/>
    <s v="PSL : Micro Enterprise"/>
    <s v="10055139861187"/>
    <m/>
    <m/>
    <m/>
    <m/>
    <m/>
    <m/>
    <m/>
    <m/>
    <m/>
    <m/>
    <m/>
    <m/>
    <m/>
    <m/>
    <m/>
    <m/>
    <m/>
    <m/>
    <m/>
    <m/>
    <m/>
    <m/>
    <m/>
    <m/>
    <m/>
    <m/>
    <m/>
  </r>
  <r>
    <n v="495"/>
    <d v="2024-12-01T00:00:00"/>
    <x v="461"/>
    <x v="462"/>
    <s v="APPROVED"/>
    <s v="Cersai Charge Created - NON BT"/>
    <d v="2024-02-06T00:00:00"/>
    <n v="10.966666666666701"/>
    <s v="5"/>
    <n v="1431716"/>
    <s v="5-50"/>
    <s v="F_6827116"/>
    <n v="1376664"/>
    <s v="5L"/>
    <n v="767"/>
    <s v="MORTGAGE"/>
    <n v="11"/>
    <s v="INDIVIDUAL"/>
    <n v="15"/>
    <s v="9.25"/>
    <n v="15"/>
    <n v="121"/>
    <s v="181"/>
    <s v="SHIVA RAJU"/>
    <s v="SELFEMPLOYED"/>
    <s v="Yes"/>
    <s v="TRADING"/>
    <s v="FLOATING"/>
    <s v="N"/>
    <n v="854803460059"/>
    <s v="KARNATAKA"/>
    <s v="TIER 1"/>
    <n v="110"/>
    <s v="13-175"/>
    <n v="121"/>
    <s v="INDIVIDUAL"/>
    <n v="1431716"/>
    <s v="Proxy-Fully Construc"/>
    <s v="BKP"/>
    <n v="59.846842000000002"/>
    <s v="65"/>
    <n v="0"/>
    <n v="23099"/>
    <d v="2024-02-04T00:00:00"/>
    <n v="120"/>
    <s v="2129_MICRO LAP_KRN_BANGALORE_JAYANAGAR"/>
    <s v="Current"/>
    <n v="0"/>
    <n v="0"/>
    <n v="0"/>
    <n v="0"/>
    <n v="0"/>
    <n v="0"/>
    <n v="0"/>
    <n v="0"/>
    <n v="0"/>
    <s v="-"/>
    <s v="-"/>
    <n v="0"/>
    <n v="11"/>
    <s v="5"/>
    <d v="2024-01-31T00:00:00"/>
    <d v="2024-01-31T00:00:00"/>
    <n v="11.1666666666667"/>
    <s v="5"/>
    <d v="2034-02-04T00:00:00"/>
    <s v="BKP - BANKING PRODUCT"/>
    <n v="0"/>
    <n v="1"/>
    <d v="2024-01-28T00:00:00"/>
    <n v="6827116"/>
    <s v="Klarheit Valuers and Engineering Services Pvt Ltd"/>
    <s v="Eastern Portion of Property No. 9/1, BBMP Katha No. 15/1/9/1/1, Ward No. 160, Channasandra Village, Uttarahalli Hobli, Bangalore South Taluka, Bangalore District"/>
    <n v="357"/>
    <n v="5500"/>
    <n v="268"/>
    <n v="1600"/>
    <n v="7"/>
    <n v="53"/>
    <n v="2392300"/>
    <n v="2392300"/>
    <n v="2153070"/>
    <n v="1913840"/>
    <s v="5109.00 per Sq. Ft."/>
    <x v="224"/>
    <m/>
    <x v="0"/>
    <s v="BANGALORE"/>
    <s v="KARNATAKA"/>
    <n v="560098"/>
    <n v="0"/>
    <s v="BUSINESS USE"/>
    <s v="RESIDENTIAL row HOUSE"/>
    <s v="RENTED RESIDENTIAL PROPERTY- WITHIN CITY LIMIT"/>
    <s v="HDFC ENACH"/>
    <s v="NACH"/>
    <s v="PSL"/>
    <s v="UDYAM-KR-03-0352236"/>
    <s v="PSL : Micro Enterprises"/>
    <s v="10030423757752"/>
    <m/>
    <m/>
    <m/>
    <m/>
    <m/>
    <m/>
    <m/>
    <m/>
    <m/>
    <m/>
    <m/>
    <m/>
    <m/>
    <m/>
    <m/>
    <m/>
    <m/>
    <m/>
    <m/>
    <m/>
    <m/>
    <m/>
    <m/>
    <m/>
    <m/>
    <m/>
    <m/>
  </r>
  <r>
    <n v="496"/>
    <d v="2024-12-01T00:00:00"/>
    <x v="462"/>
    <x v="463"/>
    <s v="APPROVED"/>
    <s v="Cersai Charge Created - NON BT"/>
    <d v="2023-12-24T00:00:00"/>
    <n v="12.4333333333333"/>
    <s v="5"/>
    <n v="2096831"/>
    <s v="5-50"/>
    <s v="F_6661324"/>
    <n v="2011184"/>
    <s v="5L"/>
    <n v="750"/>
    <s v="MORTGAGE"/>
    <n v="12"/>
    <s v="INDIVIDUAL"/>
    <n v="15"/>
    <s v="9.25"/>
    <n v="14.6"/>
    <n v="121"/>
    <s v="181"/>
    <s v="PUTTASWAMY GOWDA"/>
    <s v="SELFEMPLOYED"/>
    <s v="Yes"/>
    <s v="WOOD AND WOOD PRODUCTS"/>
    <s v="FLOATING"/>
    <s v="N"/>
    <n v="854802960998"/>
    <s v="KARNATAKA"/>
    <s v="TIER 1"/>
    <n v="114"/>
    <s v="13-175"/>
    <n v="126"/>
    <s v="INDIVIDUAL"/>
    <n v="2096831"/>
    <s v="Proxy-Fully Construc"/>
    <s v="SAM"/>
    <n v="20.272947899999998"/>
    <s v="65"/>
    <n v="0"/>
    <n v="33318"/>
    <d v="2024-01-04T00:00:00"/>
    <n v="120"/>
    <s v="2129_MICRO LAP_KRN_BANGALORE_JAYANAGAR"/>
    <s v="Current"/>
    <n v="0"/>
    <n v="0"/>
    <n v="0"/>
    <n v="0"/>
    <n v="0"/>
    <n v="0"/>
    <n v="0"/>
    <n v="0"/>
    <n v="0"/>
    <s v="-"/>
    <s v="-"/>
    <n v="0"/>
    <n v="12"/>
    <s v="5"/>
    <d v="2023-12-19T00:00:00"/>
    <d v="2023-12-19T00:00:00"/>
    <n v="12.6"/>
    <s v="5"/>
    <d v="2034-06-04T00:00:00"/>
    <s v="SELF-ASSESSMENT METHOD"/>
    <n v="0"/>
    <n v="1"/>
    <d v="2023-11-27T00:00:00"/>
    <s v="BNG SMFG - 113/11/2023"/>
    <s v="Adithy's Associates"/>
    <s v="Property No. 21/1F, Bo. 1/F, Assessment No. 549/21/01, Khaneshumari No. 481, Property ID No. 152900201500100433, Katha No. 242/549/21/1F/1B, Doddahalahalli Village, Uyyambanahalli Hobli, Kanakapura Taluka, Ramanagara District"/>
    <n v="4446"/>
    <n v="1750"/>
    <n v="2050"/>
    <n v="1250"/>
    <s v="Bldg. No. 1 = 2 Yrs., Bldg. No. 2 = 3 Years, Bldg. No. 3 = 7 Years"/>
    <m/>
    <n v="10343000"/>
    <n v="10343000"/>
    <n v="9308700"/>
    <n v="8274400"/>
    <s v="Rate on Sq. Ft."/>
    <x v="0"/>
    <n v="0.20272947887460119"/>
    <x v="0"/>
    <s v="BANGALORE"/>
    <s v="KARNATAKA"/>
    <n v="562126"/>
    <n v="0"/>
    <s v="BUSINESS USE"/>
    <s v="RESIDENTIAL row HOUSE"/>
    <s v="RENTED RESIDENTIAL PROPERTY- WITHIN CITY LIMIT"/>
    <s v="HDFC ENACH"/>
    <s v="NACH"/>
    <s v="PSL"/>
    <s v="UDYAM-KR-29-0018553"/>
    <s v="PSL: Micro Enterprises"/>
    <s v="10047379752495"/>
    <m/>
    <m/>
    <m/>
    <m/>
    <m/>
    <m/>
    <m/>
    <m/>
    <m/>
    <m/>
    <m/>
    <m/>
    <m/>
    <m/>
    <m/>
    <m/>
    <m/>
    <m/>
    <m/>
    <m/>
    <m/>
    <m/>
    <m/>
    <m/>
    <m/>
    <m/>
    <m/>
  </r>
  <r>
    <n v="497"/>
    <d v="2024-12-01T00:00:00"/>
    <x v="463"/>
    <x v="464"/>
    <s v="APPROVED"/>
    <s v="Cersai Charge Created - NON BT"/>
    <d v="2024-04-01T00:00:00"/>
    <n v="9.1333333333333293"/>
    <s v="5"/>
    <n v="13332153"/>
    <s v="5-50"/>
    <s v="F_7069879"/>
    <n v="13100671"/>
    <s v="5L"/>
    <n v="780"/>
    <s v="MORTGAGE"/>
    <n v="9"/>
    <s v="CORPORATE"/>
    <n v="11.5"/>
    <s v="9.25"/>
    <n v="11.5"/>
    <n v="181"/>
    <s v="181"/>
    <s v="N S TRADERS"/>
    <s v="SELFEMPLOYED"/>
    <s v="Yes"/>
    <s v="PLASTIC PRODUCTS"/>
    <s v="FLOATING"/>
    <s v="N"/>
    <n v="854803908323"/>
    <s v="MADHYA PRADESH"/>
    <s v="TIER 2"/>
    <n v="172"/>
    <s v="13-175"/>
    <n v="181"/>
    <s v="PROPRIETORSHIP"/>
    <n v="13332153"/>
    <s v="Proxy-Fully Construc"/>
    <s v="LIP"/>
    <n v="58.525693599999997"/>
    <s v="65"/>
    <n v="0"/>
    <n v="155745"/>
    <d v="2024-04-04T00:00:00"/>
    <n v="180"/>
    <s v="1737_MASS LAP_MP_IDR_CHAPPAN DUKAN AREA"/>
    <s v="Current"/>
    <n v="0"/>
    <n v="0"/>
    <n v="0"/>
    <n v="0"/>
    <n v="0"/>
    <n v="0"/>
    <n v="0"/>
    <n v="0"/>
    <n v="0"/>
    <s v="-"/>
    <s v="-"/>
    <n v="0"/>
    <n v="9"/>
    <s v="5"/>
    <d v="2024-03-28T00:00:00"/>
    <d v="2024-03-28T00:00:00"/>
    <n v="9.2666666666666693"/>
    <s v="5"/>
    <d v="2039-04-04T00:00:00"/>
    <s v="LIP - LIQUID INCOME PROGRAM"/>
    <n v="0"/>
    <n v="1"/>
    <d v="2024-03-17T00:00:00"/>
    <n v="7069879"/>
    <s v="Harshvardhan Tiwari - S. K. Infrastructures"/>
    <s v="Northern Part of Plot on Land of Survey No. 26/2/2 Peki, P H. No. 16 (Old No. 10), Vilalge Bank, Tehsil &amp; Dist. Indore Measuring 4200 Sq. Ft."/>
    <n v="4200"/>
    <n v="4100"/>
    <n v="6300"/>
    <n v="1100"/>
    <n v="16"/>
    <n v="34"/>
    <n v="24150000"/>
    <n v="22780000"/>
    <n v="21735000"/>
    <n v="19320000"/>
    <s v="520/- per Sq. Ft."/>
    <x v="225"/>
    <m/>
    <x v="0"/>
    <s v="INDORE"/>
    <s v="MADHYA PRADESH"/>
    <n v="452001"/>
    <n v="0"/>
    <s v="PURCHASE OF PROPERTY"/>
    <s v="COMMERCIAL SHOP"/>
    <s v="COMMERCIAL SHOP"/>
    <s v="ACH HSBC"/>
    <s v="NACH"/>
    <s v="PSL"/>
    <s v="UDYAM-MP-23-0089646"/>
    <s v="PSL : Micro Enterprise"/>
    <s v="70026525541764"/>
    <m/>
    <m/>
    <m/>
    <m/>
    <m/>
    <m/>
    <m/>
    <m/>
    <m/>
    <m/>
    <m/>
    <m/>
    <m/>
    <m/>
    <m/>
    <m/>
    <m/>
    <m/>
    <m/>
    <m/>
    <m/>
    <m/>
    <m/>
    <m/>
    <m/>
    <m/>
    <m/>
  </r>
  <r>
    <n v="498"/>
    <d v="2024-12-01T00:00:00"/>
    <x v="464"/>
    <x v="465"/>
    <s v="APPROVED"/>
    <s v="Cersai Charge Created - NON BT"/>
    <d v="2024-05-29T00:00:00"/>
    <n v="7.2"/>
    <s v="5"/>
    <n v="10726500"/>
    <s v="5-50"/>
    <s v="F_7261572"/>
    <n v="10581668"/>
    <s v="5L"/>
    <n v="742"/>
    <s v="MORTGAGE"/>
    <n v="7"/>
    <s v="CORPORATE"/>
    <n v="11"/>
    <s v="9.25"/>
    <n v="11"/>
    <n v="181"/>
    <s v="181"/>
    <s v="RACHNA TRADING  COMPANY"/>
    <s v="SELFEMPLOYED"/>
    <s v="Yes"/>
    <s v="AGRICULTURE"/>
    <s v="FLOATING"/>
    <s v="N"/>
    <n v="854804109516"/>
    <s v="MADHYA PRADESH"/>
    <s v="TIER 3"/>
    <n v="174"/>
    <s v="13-175"/>
    <n v="181"/>
    <s v="PROPRIETORSHIP"/>
    <n v="10726500"/>
    <s v="Proxy-Fully Construc"/>
    <s v="BKP"/>
    <n v="61.655587500000003"/>
    <s v="65"/>
    <n v="0"/>
    <n v="121917"/>
    <d v="2024-06-04T00:00:00"/>
    <n v="180"/>
    <s v="1737_MASS LAP_MP_IDR_CHAPPAN DUKAN AREA"/>
    <s v="Current"/>
    <n v="0"/>
    <n v="0"/>
    <n v="0"/>
    <n v="0"/>
    <n v="0"/>
    <n v="0"/>
    <n v="0"/>
    <n v="0"/>
    <n v="0"/>
    <s v="-"/>
    <s v="-"/>
    <n v="0"/>
    <n v="7"/>
    <s v="5"/>
    <d v="2024-05-25T00:00:00"/>
    <d v="2024-05-25T00:00:00"/>
    <n v="7.3333333333333304"/>
    <s v="5"/>
    <d v="2039-06-04T00:00:00"/>
    <s v="BKP - BANKING PRODUCT"/>
    <n v="0"/>
    <n v="2"/>
    <d v="2024-04-30T00:00:00"/>
    <s v="Deal No. 7168414"/>
    <s v="Real Apple Consultancy House"/>
    <s v="Shop No. G-29, Ground Floor, Readymade Point, East Part of MU No. 28/2 Kanungo Bakhal, Indore Tehsil &amp; Dist. Indore, MP"/>
    <n v="0"/>
    <n v="0"/>
    <n v="276.14999999999998"/>
    <n v="63000"/>
    <n v="30"/>
    <n v="30"/>
    <n v="17397450"/>
    <n v="17397450"/>
    <n v="15657705"/>
    <n v="13917960"/>
    <s v="5722/- per Sq. Ft."/>
    <x v="226"/>
    <m/>
    <x v="0"/>
    <s v="INDORE"/>
    <s v="MADHYA PRADESH"/>
    <n v="452004"/>
    <n v="0"/>
    <s v="ULAP - PURCHASE OF PROPERTY"/>
    <s v="COMMERCIAL SHOP"/>
    <s v="COMMERCIAL SHOP"/>
    <s v="ACH HSBC"/>
    <s v="NACH"/>
    <s v="PSL"/>
    <s v="UDYAM-MP-23-0133060"/>
    <s v="PSL : Micro Enterprises"/>
    <s v="90081345234670"/>
    <m/>
    <m/>
    <m/>
    <m/>
    <m/>
    <m/>
    <m/>
    <m/>
    <m/>
    <m/>
    <m/>
    <m/>
    <m/>
    <m/>
    <m/>
    <m/>
    <m/>
    <m/>
    <m/>
    <m/>
    <m/>
    <m/>
    <m/>
    <m/>
    <m/>
    <m/>
    <m/>
  </r>
  <r>
    <n v="499"/>
    <d v="2024-12-01T00:00:00"/>
    <x v="465"/>
    <x v="466"/>
    <s v="APPROVED"/>
    <s v="Cersai Charge Created - NON BT"/>
    <d v="2023-07-15T00:00:00"/>
    <n v="17.8333333333333"/>
    <s v="5"/>
    <n v="2494426"/>
    <s v="5-50"/>
    <s v="F_6070848"/>
    <n v="2381324"/>
    <s v="5L"/>
    <n v="757"/>
    <s v="MORTGAGE"/>
    <n v="18"/>
    <s v="INDIVIDUAL"/>
    <n v="15.15"/>
    <s v="9.25"/>
    <n v="14.75"/>
    <n v="145"/>
    <s v="181"/>
    <s v="YALLAPPA S V"/>
    <s v="SELFEMPLOYED"/>
    <s v="Yes"/>
    <s v="CONSTRUCTION"/>
    <s v="FLOATING"/>
    <s v="N"/>
    <n v="808313656"/>
    <s v="KARNATAKA"/>
    <s v="TIER 1"/>
    <n v="134"/>
    <s v="13-175"/>
    <n v="152"/>
    <s v="INDIVIDUAL"/>
    <n v="2494426"/>
    <s v="Proxy-Fully Construc"/>
    <s v="SAM"/>
    <n v="46.742733999999999"/>
    <s v="65"/>
    <n v="0"/>
    <n v="37038"/>
    <d v="2023-07-04T00:00:00"/>
    <n v="144"/>
    <s v="2129_MICRO LAP_KRN_BANGALORE_JAYANAGAR"/>
    <s v="Current"/>
    <n v="0"/>
    <n v="0"/>
    <n v="0"/>
    <n v="0"/>
    <n v="0"/>
    <n v="0"/>
    <n v="0"/>
    <n v="0"/>
    <n v="0"/>
    <s v="-"/>
    <s v="-"/>
    <n v="0"/>
    <n v="18"/>
    <s v="5"/>
    <d v="2023-06-30T00:00:00"/>
    <d v="2023-06-30T00:00:00"/>
    <n v="18.3333333333333"/>
    <s v="5"/>
    <d v="2036-02-04T00:00:00"/>
    <s v="SELF-ASSESSMENT METHOD"/>
    <n v="0"/>
    <n v="1"/>
    <d v="2023-06-07T00:00:00"/>
    <s v="SMFG/101/06/2023"/>
    <s v="Adithy's Associates"/>
    <s v="Property Bearing Katha No. 3181, Property No. 1125/134, Assesment No. 1126/134, Namune - 11 Katha Sl No. 3140, Janjuru No. 2248, Situated at Sarjapura Village, Sarjapura Hobli, Anekal Taluk, Bangalore District."/>
    <n v="450"/>
    <n v="6650"/>
    <n v="1080"/>
    <n v="1800"/>
    <n v="1"/>
    <n v="64"/>
    <n v="5336500"/>
    <n v="9122500"/>
    <n v="4802850"/>
    <n v="4269200"/>
    <s v="Rate on Sq. Ft."/>
    <x v="227"/>
    <m/>
    <x v="0"/>
    <s v="BANGALORE"/>
    <s v="KARNATAKA"/>
    <n v="562125"/>
    <n v="0"/>
    <s v="DEBT CONSOLIDATION"/>
    <s v="COMMERCIAL SHOP"/>
    <s v="COMMERCIAL SHOP"/>
    <s v="HDFC ENACH"/>
    <s v="NACH"/>
    <s v="PSL"/>
    <s v="UDYAM-KR-02-0049637"/>
    <s v="PSL : Micro Enterprises"/>
    <s v="20088575780652"/>
    <m/>
    <m/>
    <m/>
    <m/>
    <m/>
    <m/>
    <m/>
    <m/>
    <m/>
    <m/>
    <m/>
    <m/>
    <m/>
    <m/>
    <m/>
    <m/>
    <m/>
    <m/>
    <m/>
    <m/>
    <m/>
    <m/>
    <m/>
    <m/>
    <m/>
    <m/>
    <m/>
  </r>
  <r>
    <n v="500"/>
    <d v="2024-12-01T00:00:00"/>
    <x v="466"/>
    <x v="467"/>
    <s v="APPROVED"/>
    <s v="Cersai Charge created"/>
    <d v="2022-11-29T00:00:00"/>
    <n v="25.433333333333302"/>
    <s v="5"/>
    <n v="4169516"/>
    <s v="5-50"/>
    <s v="F_5506816"/>
    <n v="2939083.25"/>
    <s v="5L"/>
    <n v="694"/>
    <s v="MORTGAGE"/>
    <n v="25"/>
    <s v="INDIVIDUAL"/>
    <n v="14.9"/>
    <s v="9.25"/>
    <n v="14"/>
    <n v="145"/>
    <s v="181"/>
    <s v="SHIVASHANKAR G"/>
    <s v="SELFEMPLOYED"/>
    <s v="Yes"/>
    <s v="OTHERS"/>
    <s v="FLOATING"/>
    <s v="N"/>
    <n v="806339273"/>
    <s v="KARNATAKA"/>
    <s v="TIER 1"/>
    <n v="136"/>
    <s v="13-175"/>
    <n v="161"/>
    <s v="INDIVIDUAL"/>
    <n v="4169516"/>
    <s v="Proxy-Fully Construc"/>
    <s v="LLTV"/>
    <n v="22.487479400000002"/>
    <s v="65"/>
    <n v="0"/>
    <n v="44937"/>
    <d v="2022-12-04T00:00:00"/>
    <n v="144"/>
    <s v="2129_MICRO LAP_KRN_BANGALORE_JAYANAGAR"/>
    <s v="Current"/>
    <n v="0"/>
    <n v="0"/>
    <n v="0"/>
    <n v="0"/>
    <n v="0"/>
    <n v="0"/>
    <n v="0"/>
    <n v="0"/>
    <n v="0"/>
    <s v="-"/>
    <s v="-"/>
    <n v="0"/>
    <n v="25"/>
    <s v="5"/>
    <d v="2022-11-29T00:00:00"/>
    <d v="2022-11-29T00:00:00"/>
    <n v="25.433333333333302"/>
    <s v="5"/>
    <d v="2036-04-04T00:00:00"/>
    <s v="LLTV - LOW LTV"/>
    <n v="0"/>
    <n v="1"/>
    <d v="2022-11-19T00:00:00"/>
    <s v="BNG FULLERTON-113/11/2022"/>
    <s v="Adithy's Associates"/>
    <s v="Property Site No. 5, Katha No. 192/3/26/5, Krishnarajapura Village, Krishnarajpura Hobli, Bangalore East Taluka"/>
    <n v="1880"/>
    <n v="6800"/>
    <n v="3290"/>
    <n v="1750"/>
    <n v="12"/>
    <n v="53"/>
    <n v="18541500"/>
    <n v="18541500"/>
    <n v="16687350"/>
    <n v="14833200"/>
    <s v="Rate on Sq. Ft."/>
    <x v="228"/>
    <m/>
    <x v="0"/>
    <s v="BANGALORE"/>
    <s v="KARNATAKA"/>
    <n v="530054"/>
    <n v="0"/>
    <s v="CONSUMPTION"/>
    <s v="RESIDENTIAL row HOUSE"/>
    <s v="RESIDENTIAL ROW HOUSE"/>
    <s v="HDFC ENACH"/>
    <s v="NACH"/>
    <s v="PSL"/>
    <s v="UDYAM-KR-03-0213341"/>
    <s v="PSL : Micro Enterprises"/>
    <s v="10042161453261"/>
    <m/>
    <m/>
    <m/>
    <m/>
    <m/>
    <m/>
    <m/>
    <m/>
    <m/>
    <m/>
    <m/>
    <m/>
    <m/>
    <m/>
    <m/>
    <m/>
    <m/>
    <m/>
    <m/>
    <m/>
    <m/>
    <m/>
    <m/>
    <m/>
    <m/>
    <m/>
    <m/>
  </r>
  <r>
    <n v="501"/>
    <d v="2024-12-01T00:00:00"/>
    <x v="467"/>
    <x v="468"/>
    <s v="APPROVED"/>
    <s v="Cersai Charge Created - NON BT"/>
    <d v="2024-08-01T00:00:00"/>
    <n v="5.06666666666667"/>
    <s v="5"/>
    <n v="5092103"/>
    <s v="5-50"/>
    <s v="F_7506205"/>
    <n v="4956072"/>
    <s v="5L"/>
    <n v="755"/>
    <s v="MORTGAGE"/>
    <n v="5"/>
    <s v="INDIVIDUAL"/>
    <n v="12"/>
    <s v="9.25"/>
    <n v="12"/>
    <n v="181"/>
    <s v="181"/>
    <s v="TAJINDER PAL SINGH"/>
    <s v="SELFEMPLOYED"/>
    <s v="Yes"/>
    <s v="FABRICATED METAL PRODUCT"/>
    <s v="FLOATING"/>
    <s v="N"/>
    <n v="854804663923"/>
    <s v="HARYANA"/>
    <s v="TIER 4"/>
    <n v="168"/>
    <s v="13-175"/>
    <n v="173"/>
    <s v="INDIVIDUAL"/>
    <n v="5092103"/>
    <s v="Proxy-Fully Construc"/>
    <s v="BKP"/>
    <n v="61.834887700000003"/>
    <s v="65"/>
    <n v="0"/>
    <n v="61114"/>
    <d v="2024-08-04T00:00:00"/>
    <n v="180"/>
    <s v="2128_MICRO LAP_HYN_PAN_GTRD"/>
    <s v="Current"/>
    <n v="0"/>
    <n v="0"/>
    <n v="0"/>
    <n v="0"/>
    <n v="0"/>
    <n v="0"/>
    <n v="0"/>
    <n v="0"/>
    <n v="0"/>
    <s v="-"/>
    <s v="-"/>
    <n v="0"/>
    <n v="5"/>
    <s v="5"/>
    <d v="2024-07-25T00:00:00"/>
    <d v="2024-07-25T00:00:00"/>
    <n v="5.3"/>
    <s v="5"/>
    <d v="2038-12-04T00:00:00"/>
    <s v="BKP - BANKING PRODUCT"/>
    <n v="12000000"/>
    <n v="1"/>
    <d v="2024-07-11T00:00:00"/>
    <n v="7444325"/>
    <s v="R. Bajaj &amp; Associates"/>
    <s v="1GOA2897 Khasra No. 2719/2 (1-9) 2720/2 (0-15) 2721/3 (0-3) 2725/2 (4-13) 2426/1 (3-7) 2729/1 (2-7) 2730/2 (3-7) 2731/2 (1-8) 2732/1(0-1) 2734/1 (0-14) Waka Patti Rajputtan Abadi  Karishna Nagar Undeer Nagar Nigam Panipat "/>
    <n v="96"/>
    <n v="65000"/>
    <n v="1425"/>
    <n v="1400"/>
    <n v="20"/>
    <n v="30"/>
    <n v="8235000"/>
    <n v="100"/>
    <n v="7411500"/>
    <n v="6588000"/>
    <s v="Rate on Sq. Yards"/>
    <x v="229"/>
    <m/>
    <x v="0"/>
    <s v="PANIPAT"/>
    <s v="HARYANA"/>
    <n v="132103"/>
    <n v="0"/>
    <s v="ULAP - DEBT CONSOLIDATION FOR BUSINESS PURPOSE"/>
    <s v="RESIDENTIAL row HOUSE"/>
    <s v="RESIDENTIAL ROW HOUSE"/>
    <s v="HDFC ENACH"/>
    <s v="NACH"/>
    <s v="PSL"/>
    <s v="UDYAM-HR-14-0015442"/>
    <s v="PSL : Micro Enterprises"/>
    <s v="50055411871157"/>
    <m/>
    <m/>
    <m/>
    <m/>
    <m/>
    <m/>
    <m/>
    <m/>
    <m/>
    <m/>
    <m/>
    <m/>
    <m/>
    <m/>
    <m/>
    <m/>
    <m/>
    <m/>
    <m/>
    <m/>
    <m/>
    <m/>
    <m/>
    <m/>
    <m/>
    <m/>
    <m/>
  </r>
  <r>
    <n v="502"/>
    <d v="2024-12-01T00:00:00"/>
    <x v="468"/>
    <x v="469"/>
    <s v="APPROVED"/>
    <s v="Cersai Charge Created - NON BT"/>
    <d v="2024-07-27T00:00:00"/>
    <n v="5.2333333333333298"/>
    <s v="5"/>
    <n v="5054016"/>
    <s v="5-50"/>
    <s v="F_7510522"/>
    <n v="4964805"/>
    <s v="5L"/>
    <n v="792"/>
    <s v="MORTGAGE"/>
    <n v="5"/>
    <s v="INDIVIDUAL"/>
    <n v="12"/>
    <s v="9.25"/>
    <n v="12"/>
    <n v="121"/>
    <s v="181"/>
    <s v="MUKESH RUHAL"/>
    <s v="SELFEMPLOYED"/>
    <s v="Yes"/>
    <s v="FMCG"/>
    <s v="FLOATING"/>
    <s v="N"/>
    <n v="800030988"/>
    <s v="HARYANA"/>
    <s v="TIER 4"/>
    <n v="116"/>
    <s v="13-175"/>
    <n v="121"/>
    <s v="INDIVIDUAL"/>
    <n v="5054016"/>
    <s v="Proxy-Fully Construc"/>
    <s v="LIP"/>
    <n v="40.929834800000002"/>
    <s v="65"/>
    <n v="0"/>
    <n v="72511"/>
    <d v="2024-08-04T00:00:00"/>
    <n v="120"/>
    <s v="2128_MICRO LAP_HYN_PAN_GTRD"/>
    <s v="Current"/>
    <n v="0"/>
    <n v="0"/>
    <n v="0"/>
    <n v="0"/>
    <n v="0"/>
    <n v="0"/>
    <n v="0"/>
    <n v="0"/>
    <n v="0"/>
    <s v="-"/>
    <s v="-"/>
    <n v="0"/>
    <n v="5"/>
    <s v="5"/>
    <d v="2024-07-23T00:00:00"/>
    <d v="2024-07-23T00:00:00"/>
    <n v="5.3666666666666698"/>
    <s v="5"/>
    <d v="2034-08-04T00:00:00"/>
    <s v="LIP - LIQUID INCOME PROGRAM"/>
    <n v="999999.99959999998"/>
    <n v="1"/>
    <d v="2024-07-11T00:00:00"/>
    <s v="App No. 7430580"/>
    <s v="Rajesh Goyal"/>
    <s v="Situated on land which is part of Khewat No. 105, Khatoni No. 110 Killa No. 12//16/1(4-1), Waka rakba Village Jhattipur Tehsil Samalkha Distt Panipat"/>
    <n v="1226.8"/>
    <n v="9000"/>
    <n v="4752"/>
    <n v="275"/>
    <n v="8"/>
    <n v="32"/>
    <n v="12348000"/>
    <n v="12348000"/>
    <n v="11113200"/>
    <n v="9878400"/>
    <s v="2500/- per Sq. Yardsa"/>
    <x v="230"/>
    <m/>
    <x v="0"/>
    <s v="PANIPAT"/>
    <s v="HARYANA"/>
    <n v="132101"/>
    <n v="0"/>
    <s v="ULAP - DEBT CONSOLIDATION FOR BUSINESS PURPOSE"/>
    <s v="RESIDENTIAL row HOUSE"/>
    <s v="RESIDENTIAL ROW HOUSE"/>
    <s v="HDFC ENACH"/>
    <s v="NACH"/>
    <s v="PSL"/>
    <s v="UDYAM-HR-14-0038269"/>
    <s v="PSL : Micro Enterprises"/>
    <s v="20017312815593"/>
    <m/>
    <m/>
    <m/>
    <m/>
    <m/>
    <m/>
    <m/>
    <m/>
    <m/>
    <m/>
    <m/>
    <m/>
    <m/>
    <m/>
    <m/>
    <m/>
    <m/>
    <m/>
    <m/>
    <m/>
    <m/>
    <m/>
    <m/>
    <m/>
    <m/>
    <m/>
    <m/>
  </r>
  <r>
    <n v="503"/>
    <d v="2024-12-01T00:00:00"/>
    <x v="469"/>
    <x v="470"/>
    <s v="APPROVED"/>
    <s v="Cersai Charge Created - NON BT"/>
    <d v="2024-07-07T00:00:00"/>
    <n v="5.9"/>
    <s v="5"/>
    <n v="1861301"/>
    <s v="5-50"/>
    <s v="F_7431791"/>
    <n v="1790481"/>
    <s v="5L"/>
    <n v="-1"/>
    <s v="MORTGAGE"/>
    <n v="6"/>
    <s v="INDIVIDUAL"/>
    <n v="13.25"/>
    <s v="9.25"/>
    <n v="13.25"/>
    <n v="181"/>
    <s v="181"/>
    <s v="JAIBIR SAHAB SINGH"/>
    <s v="SELFEMPLOYED"/>
    <s v="Yes"/>
    <s v="HOTEL"/>
    <s v="FLOATING"/>
    <s v="N"/>
    <n v="854804620261"/>
    <s v="HARYANA"/>
    <s v="TIER 4"/>
    <n v="161"/>
    <s v="13-175"/>
    <n v="167"/>
    <s v="INDIVIDUAL"/>
    <n v="1861301"/>
    <s v="Proxy-Fully Construc"/>
    <s v="RNP"/>
    <n v="24.5138973"/>
    <s v="65"/>
    <n v="0"/>
    <n v="23857"/>
    <d v="2024-07-04T00:00:00"/>
    <n v="180"/>
    <s v="2128_MICRO LAP_HYN_PAN_GTRD"/>
    <s v="Current"/>
    <n v="0"/>
    <n v="0"/>
    <n v="0"/>
    <n v="0"/>
    <n v="0"/>
    <n v="0"/>
    <n v="0"/>
    <n v="0"/>
    <n v="0"/>
    <s v="-"/>
    <s v="-"/>
    <n v="0"/>
    <n v="6"/>
    <s v="5"/>
    <d v="2024-06-30T00:00:00"/>
    <d v="2024-06-30T00:00:00"/>
    <n v="6.1333333333333302"/>
    <s v="5"/>
    <d v="2038-05-04T00:00:00"/>
    <s v="RNP 44 AD"/>
    <n v="0"/>
    <n v="1"/>
    <d v="2024-06-07T00:00:00"/>
    <s v="App No. 7327821"/>
    <s v="Rajesh Goyal"/>
    <s v="Khewat No. 260, Khata No. 346, Killa No. 42//3/1 Village Pipli Khera Tehsil Ganaur Distt Sonipat"/>
    <n v="635.24"/>
    <n v="8500"/>
    <n v="2437"/>
    <n v="900"/>
    <n v="1"/>
    <n v="49"/>
    <n v="7592840"/>
    <n v="7592840"/>
    <n v="6833556"/>
    <n v="6074272"/>
    <s v="4100/- Per Sq. Yards"/>
    <x v="231"/>
    <m/>
    <x v="0"/>
    <s v="SONEPAT"/>
    <s v="HARYANA"/>
    <n v="131039"/>
    <n v="0"/>
    <s v="ULAP - GENERAL BUSINESS PURPOSE"/>
    <s v="COMMERCIAL SHOP"/>
    <s v="COMMERCIAL SHOP"/>
    <s v="HDFC ENACH"/>
    <s v="NACH"/>
    <s v="PSL"/>
    <s v="UDYAM-HR-18-0026364"/>
    <s v="PSL : Micro Enterprises"/>
    <s v="40013509111132"/>
    <m/>
    <m/>
    <m/>
    <m/>
    <m/>
    <m/>
    <m/>
    <m/>
    <m/>
    <m/>
    <m/>
    <m/>
    <m/>
    <m/>
    <m/>
    <m/>
    <m/>
    <m/>
    <m/>
    <m/>
    <m/>
    <m/>
    <m/>
    <m/>
    <m/>
    <m/>
    <m/>
  </r>
  <r>
    <n v="504"/>
    <d v="2024-12-01T00:00:00"/>
    <x v="470"/>
    <x v="471"/>
    <s v="APPROVED"/>
    <s v="Cersai Charge Created - BT"/>
    <d v="2024-07-18T00:00:00"/>
    <n v="5.5333333333333297"/>
    <s v="5"/>
    <n v="3311265"/>
    <s v="5-50"/>
    <s v="F_7400625"/>
    <n v="3135685"/>
    <s v="5L"/>
    <n v="694"/>
    <s v="MORTGAGE"/>
    <n v="6"/>
    <s v="INDIVIDUAL"/>
    <n v="13"/>
    <s v="9.25"/>
    <n v="13"/>
    <n v="120"/>
    <s v="181"/>
    <s v="KULWINDER KAPOOR"/>
    <s v="SELFEMPLOYED"/>
    <s v="Yes"/>
    <s v="CONSUMER GOODS AND SERVICES"/>
    <s v="FLOATING"/>
    <s v="N"/>
    <n v="804010506"/>
    <s v="HARYANA"/>
    <s v="TIER 4"/>
    <n v="108"/>
    <s v="13-175"/>
    <n v="114"/>
    <s v="INDIVIDUAL"/>
    <n v="3311265"/>
    <s v="Proxy-Fully Construc"/>
    <s v="SAM"/>
    <n v="53.476501900000002"/>
    <s v="65"/>
    <n v="0"/>
    <n v="49441"/>
    <d v="2024-07-04T00:00:00"/>
    <n v="120"/>
    <s v="2128_MICRO LAP_HYN_PAN_GTRD"/>
    <s v="Current"/>
    <n v="0"/>
    <n v="0"/>
    <n v="0"/>
    <n v="0"/>
    <n v="0"/>
    <n v="0"/>
    <n v="0"/>
    <n v="0"/>
    <n v="0"/>
    <s v="-"/>
    <s v="-"/>
    <n v="0"/>
    <n v="6"/>
    <s v="5"/>
    <d v="2024-06-25T00:00:00"/>
    <d v="2024-06-25T00:00:00"/>
    <n v="6.3"/>
    <s v="5"/>
    <d v="2033-12-04T00:00:00"/>
    <s v="SELF-ASSESSMENT METHOD"/>
    <n v="1347499.92"/>
    <n v="1"/>
    <d v="2024-06-11T00:00:00"/>
    <n v="7331622"/>
    <s v="R. Bajaj &amp; Associates"/>
    <s v="Old Property ID P03701590206 &amp; New Id 1GMVRTA2 Khasra No. 2705/2 (3-17), 2707/2/2 (1-12), 2708/1 (2-12), 2722/2 (1-9), 2710 (0-2), 2724/1(0-12), 2725/1 (0-3), 2714/2 (1-5), 2720/1 )2-14), 2721/2 (3-16), 2718/2 (3-4), 2719/1 (2-3), 2717/2 (2-3), 2730/1 (1-3). 2731/1 (0-5), 2747 (0-6), Waka Patti Rajputtan Abadi Sawan Park, Under Nagar Nigam panipat"/>
    <n v="100"/>
    <n v="45000"/>
    <n v="1410"/>
    <n v="1200"/>
    <n v="15"/>
    <n v="35"/>
    <n v="6192000"/>
    <n v="6192000"/>
    <n v="5572800"/>
    <n v="4953600"/>
    <s v="Rate on Sq.. Yards"/>
    <x v="131"/>
    <m/>
    <x v="0"/>
    <s v="PANIPAT"/>
    <s v="HARYANA"/>
    <n v="132103"/>
    <n v="28"/>
    <s v="ULAP - DEBT CONSOLIDATION FOR BUSINESS PURPOSE"/>
    <s v="RESIDENTIAL row HOUSE"/>
    <s v="RESIDENTIAL ROW HOUSE"/>
    <s v="HDFC ENACH"/>
    <s v="NACH"/>
    <s v="PSL"/>
    <s v="UDYAM-HR-14-0018996"/>
    <s v="PSL : Micro Enterprises"/>
    <s v="20022961845647"/>
    <m/>
    <m/>
    <m/>
    <m/>
    <m/>
    <m/>
    <m/>
    <m/>
    <m/>
    <m/>
    <m/>
    <m/>
    <m/>
    <m/>
    <m/>
    <m/>
    <m/>
    <m/>
    <m/>
    <m/>
    <m/>
    <m/>
    <m/>
    <m/>
    <m/>
    <m/>
    <m/>
  </r>
  <r>
    <n v="505"/>
    <d v="2024-12-01T00:00:00"/>
    <x v="471"/>
    <x v="472"/>
    <s v="APPROVED"/>
    <s v="Cersai Charge Created - NON BT"/>
    <d v="2024-06-26T00:00:00"/>
    <n v="6.2666666666666702"/>
    <s v="5"/>
    <n v="1304540"/>
    <s v="5-50"/>
    <s v="F_7346136"/>
    <n v="1265588"/>
    <s v="5L"/>
    <n v="776"/>
    <s v="MORTGAGE"/>
    <n v="6"/>
    <s v="INDIVIDUAL"/>
    <n v="13.5"/>
    <s v="9.25"/>
    <n v="13.5"/>
    <n v="97"/>
    <s v="181"/>
    <s v="POONAM SAINI"/>
    <s v="SELFEMPLOYED"/>
    <s v="Yes"/>
    <s v="PLASTIC AND PLASTIC PRODUCTS"/>
    <s v="FLOATING"/>
    <s v="N"/>
    <n v="854804463860"/>
    <s v="HARYANA"/>
    <s v="TIER 4"/>
    <n v="91"/>
    <s v="13-175"/>
    <n v="97"/>
    <s v="INDIVIDUAL"/>
    <n v="1304540"/>
    <s v="Proxy-Fully Construc"/>
    <s v="SAM"/>
    <n v="48.731415800000001"/>
    <s v="65"/>
    <n v="0"/>
    <n v="22293"/>
    <d v="2024-07-04T00:00:00"/>
    <n v="96"/>
    <s v="2128_MICRO LAP_HYN_PAN_GTRD"/>
    <s v="Current"/>
    <n v="0"/>
    <n v="0"/>
    <n v="0"/>
    <n v="0"/>
    <n v="0"/>
    <n v="0"/>
    <n v="0"/>
    <n v="0"/>
    <n v="0"/>
    <s v="-"/>
    <s v="-"/>
    <n v="0"/>
    <n v="6"/>
    <s v="5"/>
    <d v="2024-06-20T00:00:00"/>
    <d v="2024-06-20T00:00:00"/>
    <n v="6.4666666666666703"/>
    <s v="5"/>
    <d v="2032-07-04T00:00:00"/>
    <s v="SELF-ASSESSMENT METHOD"/>
    <n v="0"/>
    <n v="1"/>
    <d v="2024-04-22T00:00:00"/>
    <s v="App. No. 7346136"/>
    <s v="Rajesh Goyal"/>
    <s v="Property ID No. iGOPV874, Abadi Rakesh Nagar Waka Patti Makhdoom Jadgan Inside M. C Limit Panipat"/>
    <n v="100"/>
    <n v="15000"/>
    <n v="1070"/>
    <n v="1100"/>
    <n v="1"/>
    <n v="49"/>
    <n v="2677000"/>
    <n v="2677000"/>
    <n v="2409300"/>
    <n v="2141600"/>
    <s v="6500/- per Sq. Yards"/>
    <x v="232"/>
    <m/>
    <x v="0"/>
    <s v="PANIPAT"/>
    <s v="HARYANA"/>
    <n v="132103"/>
    <n v="28"/>
    <s v="ULAP - GENERAL BUSINESS PURPOSE"/>
    <s v="RESIDENTIAL row HOUSE"/>
    <s v="RESIDENTIAL ROW HOUSE"/>
    <s v="HDFC ENACH"/>
    <s v="NACH"/>
    <s v="PSL"/>
    <s v="UDYAM-HR-14-0010142"/>
    <s v="PSL : Micro Enterprises"/>
    <s v="50039173087911"/>
    <m/>
    <m/>
    <m/>
    <m/>
    <m/>
    <m/>
    <m/>
    <m/>
    <m/>
    <m/>
    <m/>
    <m/>
    <m/>
    <m/>
    <m/>
    <m/>
    <m/>
    <m/>
    <m/>
    <m/>
    <m/>
    <m/>
    <m/>
    <m/>
    <m/>
    <m/>
    <m/>
  </r>
  <r>
    <n v="506"/>
    <d v="2024-12-01T00:00:00"/>
    <x v="472"/>
    <x v="473"/>
    <s v="APPROVED"/>
    <s v="Cersai Charge Created - NON BT"/>
    <d v="2024-06-05T00:00:00"/>
    <n v="6.9666666666666703"/>
    <s v="5"/>
    <n v="894107"/>
    <s v="5-50"/>
    <s v="F_7305861"/>
    <n v="848623"/>
    <s v="5L"/>
    <n v="741"/>
    <s v="MORTGAGE"/>
    <n v="7"/>
    <s v="INDIVIDUAL"/>
    <n v="14"/>
    <s v="9.25"/>
    <n v="14"/>
    <n v="181"/>
    <s v="181"/>
    <s v="RADHIKA DINESH VERMA"/>
    <s v="SELFEMPLOYED"/>
    <s v="Yes"/>
    <s v="FMCG"/>
    <s v="FLOATING"/>
    <s v="N"/>
    <n v="854801261672"/>
    <s v="HARYANA"/>
    <s v="TIER 4"/>
    <n v="154"/>
    <s v="13-175"/>
    <n v="161"/>
    <s v="INDIVIDUAL"/>
    <n v="894107"/>
    <s v="Proxy-Fully Construc"/>
    <s v="SAM"/>
    <n v="55.217353699999997"/>
    <s v="65"/>
    <n v="0"/>
    <n v="11908"/>
    <d v="2024-06-04T00:00:00"/>
    <n v="180"/>
    <s v="2128_MICRO LAP_HYN_PAN_GTRD"/>
    <s v="Current"/>
    <n v="0"/>
    <n v="0"/>
    <n v="0"/>
    <n v="0"/>
    <n v="0"/>
    <n v="0"/>
    <n v="0"/>
    <n v="0"/>
    <n v="0"/>
    <s v="-"/>
    <s v="-"/>
    <n v="0"/>
    <n v="7"/>
    <s v="5"/>
    <d v="2024-05-31T00:00:00"/>
    <d v="2024-05-31T00:00:00"/>
    <n v="7.1333333333333302"/>
    <s v="5"/>
    <d v="2037-10-04T00:00:00"/>
    <s v="SELF-ASSESSMENT METHOD"/>
    <n v="999999.99959999998"/>
    <n v="1"/>
    <d v="2024-05-17T00:00:00"/>
    <n v="7254385"/>
    <s v="R. Bajaj &amp; Associates"/>
    <s v="Property ID 1GEGFU25 Khewat No. 1301//1170 Khasra No. 84//14/1(6-8) 14/2/1(0-8) 142/2 (0-12) Waka patti Makhdumjadgan Abadi Shiv Nagar/Durga Colony, Under Nagar Nigam Panipat"/>
    <n v="60"/>
    <n v="14500"/>
    <n v="810"/>
    <n v="925"/>
    <n v="5"/>
    <n v="45"/>
    <n v="1619250"/>
    <n v="1619250"/>
    <n v="1457325"/>
    <n v="1295400"/>
    <s v="Rater on Sq. Yards"/>
    <x v="233"/>
    <m/>
    <x v="0"/>
    <s v="PANIPAT"/>
    <s v="HARYANA"/>
    <n v="132103"/>
    <n v="0"/>
    <s v="ULAP - DEBT CONSOLIDATION FOR BUSINESS PURPOSE"/>
    <s v="RESIDENTIAL row HOUSE"/>
    <s v="RESIDENTIAL ROW HOUSE"/>
    <s v="ACH HSBC"/>
    <s v="NACH"/>
    <s v="PSL"/>
    <s v="UDYAM-HR-14-0039191"/>
    <s v="PSL : Micro Enterprises"/>
    <s v="10056590762652"/>
    <m/>
    <m/>
    <m/>
    <m/>
    <m/>
    <m/>
    <m/>
    <m/>
    <m/>
    <m/>
    <m/>
    <m/>
    <m/>
    <m/>
    <m/>
    <m/>
    <m/>
    <m/>
    <m/>
    <m/>
    <m/>
    <m/>
    <m/>
    <m/>
    <m/>
    <m/>
    <m/>
  </r>
  <r>
    <n v="507"/>
    <d v="2024-12-01T00:00:00"/>
    <x v="473"/>
    <x v="474"/>
    <s v="APPROVED"/>
    <s v="Cersai Charge Created - NON BT"/>
    <d v="2024-05-04T00:00:00"/>
    <n v="8.0333333333333297"/>
    <s v="5"/>
    <n v="3732628"/>
    <s v="5-50"/>
    <s v="F_7148218"/>
    <n v="3678731"/>
    <s v="5L"/>
    <n v="713"/>
    <s v="MORTGAGE"/>
    <n v="8"/>
    <s v="INDIVIDUAL"/>
    <n v="12"/>
    <s v="9.25"/>
    <n v="12"/>
    <n v="181"/>
    <s v="181"/>
    <s v="KRISHAN PAL"/>
    <s v="SELFEMPLOYED"/>
    <s v="Yes"/>
    <s v="FMCG"/>
    <s v="FLOATING"/>
    <s v="N"/>
    <n v="854804167595"/>
    <s v="HARYANA"/>
    <s v="TIER 4"/>
    <n v="173"/>
    <s v="13-175"/>
    <n v="181"/>
    <s v="INDIVIDUAL"/>
    <n v="3732628"/>
    <s v="Proxy-Fully Construc"/>
    <s v="SAM"/>
    <n v="52.819211000000003"/>
    <s v="65"/>
    <n v="0"/>
    <n v="44798"/>
    <d v="2024-05-04T00:00:00"/>
    <n v="180"/>
    <s v="2128_MICRO LAP_HYN_PAN_GTRD"/>
    <s v="Current"/>
    <n v="0"/>
    <n v="0"/>
    <n v="0"/>
    <n v="0"/>
    <n v="0"/>
    <n v="0"/>
    <n v="0"/>
    <n v="0"/>
    <n v="0"/>
    <s v="-"/>
    <s v="-"/>
    <n v="0"/>
    <n v="8"/>
    <s v="5"/>
    <d v="2024-04-30T00:00:00"/>
    <d v="2024-04-30T00:00:00"/>
    <n v="8.1666666666666696"/>
    <s v="5"/>
    <d v="2039-05-04T00:00:00"/>
    <s v="SELF-ASSESSMENT METHOD"/>
    <n v="0"/>
    <n v="1"/>
    <d v="2024-04-17T00:00:00"/>
    <n v="7148218"/>
    <s v="R. Bajaj &amp; Associates"/>
    <s v="Khewat No. 176 Khasra No. 548, 549, 551, 558, 560, 561/2, 562, 563, 565, 566 Abadi Arjun Nagar Tehsil Camp Waka Patti Insar Under Nagar Nigam Panjpat"/>
    <n v="190"/>
    <n v="21000"/>
    <n v="2564"/>
    <n v="1200"/>
    <n v="3"/>
    <n v="57"/>
    <n v="7066800"/>
    <n v="7066800"/>
    <n v="6360120"/>
    <n v="5653440"/>
    <s v="Rate on Sq. Yards"/>
    <x v="234"/>
    <m/>
    <x v="0"/>
    <s v="PANIPAT"/>
    <s v="HARYANA"/>
    <n v="132103"/>
    <n v="0"/>
    <s v="ULAP - GENERAL BUSINESS PURPOSE"/>
    <s v="RESIDENTIAL row HOUSE"/>
    <s v="RESIDENTIAL ROW HOUSE"/>
    <s v="HDFC ENACH"/>
    <s v="NACH"/>
    <s v="PSL"/>
    <s v="UDYAM-HR-14-0017334"/>
    <s v="PSL : Micro Enterprise"/>
    <s v="20066404849428"/>
    <m/>
    <m/>
    <m/>
    <m/>
    <m/>
    <m/>
    <m/>
    <m/>
    <m/>
    <m/>
    <m/>
    <m/>
    <m/>
    <m/>
    <m/>
    <m/>
    <m/>
    <m/>
    <m/>
    <m/>
    <m/>
    <m/>
    <m/>
    <m/>
    <m/>
    <m/>
    <m/>
  </r>
  <r>
    <n v="508"/>
    <d v="2024-12-01T00:00:00"/>
    <x v="474"/>
    <x v="475"/>
    <s v="APPROVED"/>
    <s v="Cersai Charge Created - NON BT"/>
    <d v="2024-02-06T00:00:00"/>
    <n v="10.966666666666701"/>
    <s v="5"/>
    <n v="2458052"/>
    <s v="5-50"/>
    <s v="F_6840154"/>
    <n v="2359747"/>
    <s v="5L"/>
    <n v="787"/>
    <s v="MORTGAGE"/>
    <n v="11"/>
    <s v="INDIVIDUAL"/>
    <n v="13.5"/>
    <s v="9.25"/>
    <n v="13.5"/>
    <n v="181"/>
    <s v="181"/>
    <s v="AMIT KUMAR"/>
    <s v="SELFEMPLOYED"/>
    <s v="Yes"/>
    <s v="AGRICULTURE"/>
    <s v="FLOATING"/>
    <s v="N"/>
    <n v="854803485862"/>
    <s v="HARYANA"/>
    <s v="TIER 4"/>
    <n v="160"/>
    <s v="13-175"/>
    <n v="171"/>
    <s v="INDIVIDUAL"/>
    <n v="2458052"/>
    <s v="Proxy-Fully Construc"/>
    <s v="SAM"/>
    <n v="61.482041000000002"/>
    <s v="65"/>
    <n v="0"/>
    <n v="31914"/>
    <d v="2024-02-04T00:00:00"/>
    <n v="180"/>
    <s v="2128_MICRO LAP_HYN_PAN_GTRD"/>
    <s v="Current"/>
    <n v="0"/>
    <n v="0"/>
    <n v="0"/>
    <n v="0"/>
    <n v="0"/>
    <n v="0"/>
    <n v="0"/>
    <n v="0"/>
    <n v="0"/>
    <s v="-"/>
    <s v="-"/>
    <n v="0"/>
    <n v="11"/>
    <s v="5"/>
    <d v="2024-01-31T00:00:00"/>
    <d v="2024-01-31T00:00:00"/>
    <n v="11.1666666666667"/>
    <s v="5"/>
    <d v="2038-04-04T00:00:00"/>
    <s v="SELF-ASSESSMENT METHOD"/>
    <n v="1500000"/>
    <n v="1"/>
    <d v="2023-12-25T00:00:00"/>
    <n v="6664427"/>
    <s v="R. Bajaj &amp; Associates"/>
    <s v="Khewat No. 659 Khatoni No. 689 Killa No. 335/2 (0-10), Waka gram Manana, Tehsil Samalkha, Dist. Panipat"/>
    <n v="125"/>
    <n v="15500"/>
    <n v="1585"/>
    <n v="1300"/>
    <n v="6"/>
    <n v="44"/>
    <n v="3998000"/>
    <n v="3998000"/>
    <n v="3598200"/>
    <n v="3198400"/>
    <s v="Rate on Sq. Yards"/>
    <x v="235"/>
    <m/>
    <x v="0"/>
    <s v="PANIPAT"/>
    <s v="HARYANA"/>
    <n v="132101"/>
    <n v="0"/>
    <s v="BUSINESS USE"/>
    <s v="RESIDENTIAL row HOUSE"/>
    <s v="RESIDENTIAL ROW HOUSE"/>
    <s v="DDMS"/>
    <s v="DDM"/>
    <s v="PSL"/>
    <s v="UDYAM-HR-14-0032162"/>
    <s v="PSL : Micro Enterprises"/>
    <s v="60030101097570"/>
    <m/>
    <m/>
    <m/>
    <m/>
    <m/>
    <m/>
    <m/>
    <m/>
    <m/>
    <m/>
    <m/>
    <m/>
    <m/>
    <m/>
    <m/>
    <m/>
    <m/>
    <m/>
    <m/>
    <m/>
    <m/>
    <m/>
    <m/>
    <m/>
    <m/>
    <m/>
    <m/>
  </r>
  <r>
    <n v="509"/>
    <d v="2024-12-01T00:00:00"/>
    <x v="475"/>
    <x v="476"/>
    <s v="APPROVED"/>
    <s v="Cersai Charge Created - NON BT"/>
    <d v="2023-11-16T00:00:00"/>
    <n v="13.7"/>
    <s v="5"/>
    <n v="3503623"/>
    <s v="5-50"/>
    <s v="F_6481180"/>
    <n v="3308138"/>
    <s v="5L"/>
    <n v="720"/>
    <s v="MORTGAGE"/>
    <n v="14"/>
    <s v="INDIVIDUAL"/>
    <n v="12.9"/>
    <s v="9.25"/>
    <n v="12.5"/>
    <n v="121"/>
    <s v="181"/>
    <s v="RAJBIR RAMESH"/>
    <s v="SELFEMPLOYED"/>
    <s v="Yes"/>
    <s v="AGRI OR AGRI ALLIED"/>
    <s v="FLOATING"/>
    <s v="N"/>
    <n v="854802127403"/>
    <s v="HARYANA"/>
    <s v="TIER 4"/>
    <n v="111"/>
    <s v="13-175"/>
    <n v="125"/>
    <s v="INDIVIDUAL"/>
    <n v="3503623"/>
    <s v="Proxy-Fully Construc"/>
    <s v="SAM"/>
    <n v="53.625104299999997"/>
    <s v="65"/>
    <n v="0"/>
    <n v="51285"/>
    <d v="2023-11-04T00:00:00"/>
    <n v="120"/>
    <s v="2128_MICRO LAP_HYN_PAN_GTRD"/>
    <s v="Current"/>
    <n v="0"/>
    <n v="0"/>
    <n v="0"/>
    <n v="0"/>
    <n v="0"/>
    <n v="0"/>
    <n v="0"/>
    <n v="0"/>
    <n v="0"/>
    <s v="-"/>
    <s v="-"/>
    <n v="0"/>
    <n v="14"/>
    <s v="5"/>
    <d v="2023-10-31T00:00:00"/>
    <d v="2023-10-31T00:00:00"/>
    <n v="14.233333333333301"/>
    <s v="5"/>
    <d v="2034-03-04T00:00:00"/>
    <s v="SELF-ASSESSMENT METHOD"/>
    <n v="999999.99959999998"/>
    <n v="1"/>
    <d v="2023-10-10T00:00:00"/>
    <s v="App. No. 6481180"/>
    <s v="Rajesh Goyal"/>
    <s v="Khewat No. 264 Khatoni No. 279 Killa No. 80//3/26(0-2). 3/27(0-2), 463(1-10), Waka Village Narayana Tehsil Samalkha Distt. Panipat"/>
    <n v="272"/>
    <n v="7000"/>
    <n v="3494"/>
    <n v="1325"/>
    <n v="1"/>
    <n v="49"/>
    <n v="6533550"/>
    <n v="6533550"/>
    <n v="5880195"/>
    <n v="5226840"/>
    <s v="2500/- per Sq. Yards"/>
    <x v="236"/>
    <m/>
    <x v="0"/>
    <s v="PANIPAT"/>
    <s v="HARYANA"/>
    <n v="132108"/>
    <n v="0"/>
    <s v="BUSINESS USE"/>
    <s v="RESIDENTIAL row HOUSE"/>
    <s v="RESIDENTIAL ROW HOUSE"/>
    <s v="HDFC ENACH"/>
    <s v="NACH"/>
    <s v="PSL"/>
    <s v="UDYAM-HR-14-0027589"/>
    <s v="PSL : Micro Enterprises"/>
    <s v="40089831634725"/>
    <m/>
    <m/>
    <m/>
    <m/>
    <m/>
    <m/>
    <m/>
    <m/>
    <m/>
    <m/>
    <m/>
    <m/>
    <m/>
    <m/>
    <m/>
    <m/>
    <m/>
    <m/>
    <m/>
    <m/>
    <m/>
    <m/>
    <m/>
    <m/>
    <m/>
    <m/>
    <m/>
  </r>
  <r>
    <n v="510"/>
    <d v="2024-12-01T00:00:00"/>
    <x v="476"/>
    <x v="477"/>
    <s v="APPROVED"/>
    <s v="Cersai Charge Created - NON BT"/>
    <d v="2023-11-08T00:00:00"/>
    <n v="13.966666666666701"/>
    <s v="5"/>
    <n v="1121432"/>
    <s v="5-50"/>
    <s v="F_6449904"/>
    <n v="1027606"/>
    <s v="5L"/>
    <n v="764"/>
    <s v="MORTGAGE"/>
    <n v="14"/>
    <s v="INDIVIDUAL"/>
    <n v="14.4"/>
    <s v="9.25"/>
    <n v="14"/>
    <n v="181"/>
    <s v="181"/>
    <s v="SUMAN BILLU RAM"/>
    <s v="SELFEMPLOYED"/>
    <s v="Yes"/>
    <s v="TEXTILE WEAVING KNITTING AND PROCESSING"/>
    <s v="FLOATING"/>
    <s v="N"/>
    <n v="854802061791"/>
    <s v="HARYANA"/>
    <s v="TIER 4"/>
    <n v="147"/>
    <s v="13-175"/>
    <n v="161"/>
    <s v="INDIVIDUAL"/>
    <n v="1121432"/>
    <s v="Proxy-Fully Construc"/>
    <s v="SAM"/>
    <n v="62.642833199999998"/>
    <s v="65"/>
    <n v="0"/>
    <n v="14935"/>
    <d v="2023-11-04T00:00:00"/>
    <n v="180"/>
    <s v="2128_MICRO LAP_HYN_PAN_GTRD"/>
    <s v="Current"/>
    <n v="0"/>
    <n v="0"/>
    <n v="0"/>
    <n v="0"/>
    <n v="0"/>
    <n v="0"/>
    <n v="0"/>
    <n v="0"/>
    <n v="0"/>
    <s v="-"/>
    <s v="-"/>
    <n v="0"/>
    <n v="14"/>
    <s v="5"/>
    <d v="2023-10-27T00:00:00"/>
    <d v="2023-10-27T00:00:00"/>
    <n v="14.366666666666699"/>
    <s v="5"/>
    <d v="2037-03-04T00:00:00"/>
    <s v="SELF-ASSESSMENT METHOD"/>
    <n v="0"/>
    <n v="1"/>
    <d v="2023-10-18T00:00:00"/>
    <s v="App No. 6449904"/>
    <s v="Rajesh Goyal"/>
    <s v="Land Which is Part of Khasra No. 94//19(7-11), 22/1(0-17), Waka Patti Makhddom Jadgan Tehsil &amp; Distt panipat"/>
    <n v="50"/>
    <n v="15000"/>
    <n v="743"/>
    <n v="1400"/>
    <n v="10"/>
    <s v="35 - 40 "/>
    <n v="1790200"/>
    <n v="1790200"/>
    <n v="1611180"/>
    <n v="1432160"/>
    <s v="6500/- per Sq. Yards"/>
    <x v="237"/>
    <m/>
    <x v="0"/>
    <s v="PANIPAT"/>
    <s v="HARYANA"/>
    <n v="132103"/>
    <n v="0"/>
    <s v="BUSINESS USE"/>
    <s v="RESIDENTIAL row HOUSE"/>
    <s v="RESIDENTIAL ROW HOUSE"/>
    <s v="ACH HSBC"/>
    <s v="NACH"/>
    <s v="PSL"/>
    <s v="UDYAM-HR-14-0033406"/>
    <s v="PSL : Micro Enterprises"/>
    <s v="10003763534629"/>
    <m/>
    <m/>
    <m/>
    <m/>
    <m/>
    <m/>
    <m/>
    <m/>
    <m/>
    <m/>
    <m/>
    <m/>
    <m/>
    <m/>
    <m/>
    <m/>
    <m/>
    <m/>
    <m/>
    <m/>
    <m/>
    <m/>
    <m/>
    <m/>
    <m/>
    <m/>
    <m/>
  </r>
  <r>
    <n v="511"/>
    <d v="2024-12-01T00:00:00"/>
    <x v="477"/>
    <x v="478"/>
    <s v="APPROVED"/>
    <s v="Cersai Charge created"/>
    <d v="2023-02-28T00:00:00"/>
    <n v="22.4"/>
    <s v="5"/>
    <n v="2526555"/>
    <s v="5-50"/>
    <s v="F_5819095"/>
    <n v="2439031"/>
    <s v="5L"/>
    <n v="706"/>
    <s v="MORTGAGE"/>
    <n v="22"/>
    <s v="INDIVIDUAL"/>
    <n v="14.9"/>
    <s v="9.25"/>
    <n v="14.5"/>
    <n v="181"/>
    <s v="181"/>
    <s v="NEELAM DEVI"/>
    <s v="SELFEMPLOYED"/>
    <s v="Yes"/>
    <s v="MILK AND DAIRY PRODUCTS"/>
    <s v="FLOATING"/>
    <s v="N"/>
    <n v="804928135"/>
    <s v="HARYANA"/>
    <s v="TIER 4"/>
    <n v="171"/>
    <s v="13-175"/>
    <n v="193"/>
    <s v="INDIVIDUAL"/>
    <n v="2526555"/>
    <s v="Proxy-Fully Construc"/>
    <s v="SAM"/>
    <n v="61.868503199999999"/>
    <s v="65"/>
    <n v="0"/>
    <n v="34501"/>
    <d v="2023-03-04T00:00:00"/>
    <n v="180"/>
    <s v="2128_MICRO LAP_HYN_PAN_GTRD"/>
    <s v="Current"/>
    <n v="0"/>
    <n v="0"/>
    <n v="0"/>
    <n v="0"/>
    <n v="0"/>
    <n v="0"/>
    <n v="0"/>
    <n v="0"/>
    <n v="0"/>
    <s v="-"/>
    <s v="-"/>
    <n v="0"/>
    <n v="22"/>
    <s v="5"/>
    <d v="2023-02-28T00:00:00"/>
    <d v="2023-02-28T00:00:00"/>
    <n v="22.4"/>
    <s v="5"/>
    <d v="2039-03-04T00:00:00"/>
    <s v="SELF-ASSESSMENT METHOD"/>
    <n v="999999.99959999998"/>
    <n v="1"/>
    <d v="2023-02-17T00:00:00"/>
    <n v="5819095"/>
    <s v="R. Bajaj &amp; Associates"/>
    <s v="Khewat No. 92, Khatoni No. 103, Khasra No. 70//6(8-0), 7 min (6-15), 8 (3-18), 14/1 (1-16), 15 (8-0), 71//10/2 (2-3), 78//7 min (1-5), Village Jattal Tehsil &amp; Distt. Panipat"/>
    <n v="506"/>
    <n v="7500"/>
    <n v="1650"/>
    <n v="175"/>
    <n v="25"/>
    <n v="20"/>
    <n v="4083750"/>
    <n v="4083750"/>
    <n v="3675375"/>
    <n v="3267000"/>
    <s v="Rate on Sq.  Yards, Rs. 14,52,550/-"/>
    <x v="238"/>
    <m/>
    <x v="0"/>
    <s v="PANIPAT"/>
    <s v="HARYANA"/>
    <n v="132103"/>
    <n v="0"/>
    <s v="BUSINESS USE"/>
    <s v="RESIDENTIAL row HOUSE"/>
    <s v="RESIDENTIAL ROW HOUSE"/>
    <s v="ACH HSBC"/>
    <s v="NACH"/>
    <s v="PSL"/>
    <s v="UDYAM-HR-14-0023177"/>
    <s v="PSL : Micro Enterprises"/>
    <s v="20023909678585"/>
    <m/>
    <m/>
    <m/>
    <m/>
    <m/>
    <m/>
    <m/>
    <m/>
    <m/>
    <m/>
    <m/>
    <m/>
    <m/>
    <m/>
    <m/>
    <m/>
    <m/>
    <m/>
    <m/>
    <m/>
    <m/>
    <m/>
    <m/>
    <m/>
    <m/>
    <m/>
    <m/>
  </r>
  <r>
    <n v="512"/>
    <d v="2024-12-01T00:00:00"/>
    <x v="478"/>
    <x v="479"/>
    <s v="APPROVED"/>
    <s v="Cersai Charge created"/>
    <d v="2022-03-31T00:00:00"/>
    <n v="33.533333333333303"/>
    <s v="5"/>
    <n v="2026349"/>
    <s v="5-50"/>
    <s v="F_4702561"/>
    <n v="1775825"/>
    <s v="5L"/>
    <n v="770"/>
    <s v="MORTGAGE"/>
    <n v="33"/>
    <s v="INDIVIDUAL"/>
    <n v="14.3"/>
    <s v="9.25"/>
    <n v="12.5"/>
    <n v="121"/>
    <s v="181"/>
    <s v="DHAWAN SINGH"/>
    <s v="SELFEMPLOYED"/>
    <s v="Yes"/>
    <s v="CONSTRUCTION"/>
    <s v="FLOATING"/>
    <s v="N"/>
    <n v="804049262"/>
    <s v="HARYANA"/>
    <s v="TIER 4"/>
    <n v="106"/>
    <s v="13-175"/>
    <n v="139"/>
    <s v="PROPRIETORSHIP"/>
    <n v="2026349"/>
    <s v="Proxy-Fully Construc"/>
    <s v="BKP"/>
    <n v="57.298957999999999"/>
    <s v="65"/>
    <n v="0"/>
    <n v="29661"/>
    <d v="2022-04-04T00:00:00"/>
    <n v="120"/>
    <s v="2128_PANIPAT_MICRO LAP"/>
    <s v="Current"/>
    <n v="0"/>
    <n v="0"/>
    <n v="0"/>
    <n v="0"/>
    <n v="0"/>
    <n v="0"/>
    <n v="0"/>
    <n v="0"/>
    <n v="0"/>
    <s v="-"/>
    <s v="-"/>
    <n v="0"/>
    <n v="33"/>
    <s v="5"/>
    <d v="2022-03-31T00:00:00"/>
    <d v="2022-03-31T00:00:00"/>
    <n v="33.533333333333303"/>
    <s v="5"/>
    <d v="2033-10-04T00:00:00"/>
    <s v="BKP - BANKING PRODUCT"/>
    <n v="339508.92"/>
    <n v="1"/>
    <d v="2022-03-14T00:00:00"/>
    <s v="App No. 4702561"/>
    <s v="Rajesh Goyal"/>
    <s v="Booth No. 229 Sector 25 Transport Nagar Ranipat"/>
    <n v="28.7"/>
    <n v="103500"/>
    <n v="556"/>
    <n v="1000"/>
    <n v="20"/>
    <n v="30"/>
    <n v="3526450"/>
    <n v="3536450"/>
    <n v="3173805"/>
    <n v="2821160"/>
    <s v="55420/- Per Sq. Yards"/>
    <x v="239"/>
    <m/>
    <x v="0"/>
    <s v="PANIPAT"/>
    <s v="HARYANA"/>
    <n v="132103"/>
    <n v="0"/>
    <s v="PURCHASE OF PROPERTY"/>
    <s v="COMMERCIAL SHOP"/>
    <s v="COMMERCIAL SHOP"/>
    <s v="ACH HSBC"/>
    <s v="NACH"/>
    <s v="PSL"/>
    <s v="UDYAM-HR-14-0019559"/>
    <s v="PSL : Micro Enterprises"/>
    <s v="50069209250356"/>
    <m/>
    <m/>
    <m/>
    <m/>
    <m/>
    <m/>
    <m/>
    <m/>
    <m/>
    <m/>
    <m/>
    <m/>
    <m/>
    <m/>
    <m/>
    <m/>
    <m/>
    <m/>
    <m/>
    <m/>
    <m/>
    <m/>
    <m/>
    <m/>
    <m/>
    <m/>
    <m/>
  </r>
  <r>
    <n v="513"/>
    <d v="2024-12-01T00:00:00"/>
    <x v="479"/>
    <x v="480"/>
    <s v="APPROVED"/>
    <s v="Cersai Charge created"/>
    <d v="2023-01-31T00:00:00"/>
    <n v="23.3333333333333"/>
    <s v="5"/>
    <n v="2136476"/>
    <s v="5-50"/>
    <s v="F_5714190"/>
    <n v="1887164"/>
    <s v="5L"/>
    <n v="788"/>
    <s v="MORTGAGE"/>
    <n v="23"/>
    <s v="INDIVIDUAL"/>
    <n v="13.65"/>
    <s v="9.25"/>
    <n v="13.25"/>
    <n v="181"/>
    <s v="181"/>
    <s v="MOHAN LAL"/>
    <s v="SELFEMPLOYED"/>
    <s v="Yes"/>
    <s v="FMCG"/>
    <s v="FLOATING"/>
    <s v="N"/>
    <n v="807224462"/>
    <s v="HARYANA"/>
    <s v="TIER 4"/>
    <n v="136"/>
    <s v="13-175"/>
    <n v="159"/>
    <s v="INDIVIDUAL"/>
    <n v="2136476"/>
    <s v="Proxy-Fully Construc"/>
    <s v="SAM"/>
    <n v="54.632946400000002"/>
    <s v="65"/>
    <n v="0"/>
    <n v="27384"/>
    <d v="2023-02-04T00:00:00"/>
    <n v="180"/>
    <s v="2127_MICRO LAP_HYN_KAR_HUDAMKT"/>
    <s v="Current"/>
    <n v="0"/>
    <n v="0"/>
    <n v="0"/>
    <n v="0"/>
    <n v="0"/>
    <n v="0"/>
    <n v="0"/>
    <n v="0"/>
    <n v="0"/>
    <s v="-"/>
    <s v="-"/>
    <n v="0"/>
    <n v="23"/>
    <s v="5"/>
    <d v="2023-01-31T00:00:00"/>
    <d v="2023-01-31T00:00:00"/>
    <n v="23.3333333333333"/>
    <s v="5"/>
    <d v="2036-04-04T00:00:00"/>
    <s v="SELF-ASSESSMENT METHOD"/>
    <n v="606840"/>
    <n v="1"/>
    <d v="2023-01-27T00:00:00"/>
    <s v="2223/107"/>
    <s v="B-n-B Associates"/>
    <s v="PPID 59C821U82G, Khewat No. 37, Khatauni No. 43, Village Mangalpur, Shakti Puram, Tehsil &amp; Distt Kamal"/>
    <n v="144.44"/>
    <n v="15000"/>
    <n v="1640"/>
    <n v="1063.4100000000001"/>
    <n v="2"/>
    <n v="58"/>
    <n v="3910592.4000000004"/>
    <n v="3910600"/>
    <n v="3519533"/>
    <n v="3128474"/>
    <s v="Rate on Sq. Yards"/>
    <x v="240"/>
    <m/>
    <x v="0"/>
    <s v="KARNAL"/>
    <s v="HARYANA"/>
    <n v="132001"/>
    <n v="0"/>
    <s v="BUSINESS USE"/>
    <s v="RESIDENTIAL row HOUSE"/>
    <s v="RESIDENTIAL ROW HOUSE"/>
    <s v="HDFC ENACH"/>
    <s v="NACH"/>
    <s v="PSL"/>
    <s v="UDYAM-HR-10-0034913"/>
    <s v="PSL : Micro Enterprises"/>
    <s v="40067291574123"/>
    <m/>
    <m/>
    <m/>
    <m/>
    <m/>
    <m/>
    <m/>
    <m/>
    <m/>
    <m/>
    <m/>
    <m/>
    <m/>
    <m/>
    <m/>
    <m/>
    <m/>
    <m/>
    <m/>
    <m/>
    <m/>
    <m/>
    <m/>
    <m/>
    <m/>
    <m/>
    <m/>
  </r>
  <r>
    <n v="514"/>
    <d v="2024-12-01T00:00:00"/>
    <x v="480"/>
    <x v="481"/>
    <s v="APPROVED"/>
    <s v="Cersai Charge created"/>
    <d v="2022-11-30T00:00:00"/>
    <n v="25.4"/>
    <s v="5"/>
    <n v="815536"/>
    <s v="5-50"/>
    <s v="F_5517280"/>
    <n v="741011"/>
    <s v="5L"/>
    <n v="773"/>
    <s v="MORTGAGE"/>
    <n v="25"/>
    <s v="INDIVIDUAL"/>
    <n v="15.15"/>
    <s v="9.25"/>
    <n v="14.25"/>
    <n v="121"/>
    <s v="181"/>
    <s v="TANU RANI"/>
    <s v="SELFEMPLOYED"/>
    <s v="Yes"/>
    <s v="TRADING"/>
    <s v="FLOATING"/>
    <s v="N"/>
    <n v="806383519"/>
    <s v="HARYANA"/>
    <s v="TIER 4"/>
    <n v="105"/>
    <s v="13-175"/>
    <n v="130"/>
    <s v="PROPRIETORSHIP"/>
    <n v="815536"/>
    <s v="Proxy-Fully Construc"/>
    <s v="SAM"/>
    <n v="47.018506799999997"/>
    <s v="65"/>
    <n v="0"/>
    <n v="12786"/>
    <d v="2022-12-04T00:00:00"/>
    <n v="120"/>
    <s v="2127_MICRO LAP_HYN_KAR_HUDAMKT"/>
    <s v="Current"/>
    <n v="0"/>
    <n v="0"/>
    <n v="0"/>
    <n v="0"/>
    <n v="0"/>
    <n v="0"/>
    <n v="0"/>
    <n v="0"/>
    <n v="0"/>
    <s v="-"/>
    <s v="-"/>
    <n v="0"/>
    <n v="25"/>
    <s v="5"/>
    <d v="2022-11-30T00:00:00"/>
    <d v="2022-11-30T00:00:00"/>
    <n v="25.4"/>
    <s v="5"/>
    <d v="2033-09-04T00:00:00"/>
    <s v="SELF-ASSESSMENT METHOD"/>
    <n v="480000"/>
    <n v="1"/>
    <d v="2022-11-24T00:00:00"/>
    <s v="2223/1107"/>
    <s v="B-n-B Associates"/>
    <s v="Khewat No. 3422, Khatauni No. 526 to 5264, Shiv Colony, Tehsil &amp; Distt Kamal"/>
    <n v="100"/>
    <n v="8000"/>
    <n v="870"/>
    <n v="1074.1400000000001"/>
    <n v="10"/>
    <n v="50"/>
    <n v="1734501.8"/>
    <n v="1734500"/>
    <n v="1561052"/>
    <n v="1387601"/>
    <s v="Rate on Sq. Yards"/>
    <x v="241"/>
    <m/>
    <x v="0"/>
    <s v="KARNAL"/>
    <s v="HARYANA"/>
    <n v="132001"/>
    <n v="28"/>
    <s v="BUSINESS USE"/>
    <s v="RESIDENTIAL row HOUSE"/>
    <s v="RESIDENTIAL ROW HOUSE"/>
    <s v="ACH HSBC"/>
    <s v="NACH"/>
    <s v="PSL"/>
    <s v="UDYAM-HR-10-0024023"/>
    <s v="PSL : Micro Enterprises"/>
    <s v="60049220542060"/>
    <m/>
    <m/>
    <m/>
    <m/>
    <m/>
    <m/>
    <m/>
    <m/>
    <m/>
    <m/>
    <m/>
    <m/>
    <m/>
    <m/>
    <m/>
    <m/>
    <m/>
    <m/>
    <m/>
    <m/>
    <m/>
    <m/>
    <m/>
    <m/>
    <m/>
    <m/>
    <m/>
  </r>
  <r>
    <n v="515"/>
    <d v="2024-12-01T00:00:00"/>
    <x v="481"/>
    <x v="482"/>
    <s v="APPROVED"/>
    <s v="Cersai Charge created"/>
    <d v="2022-11-30T00:00:00"/>
    <n v="25.4"/>
    <s v="5"/>
    <n v="1031128"/>
    <s v="5-50"/>
    <s v="F_5546925"/>
    <n v="932642"/>
    <s v="5L"/>
    <n v="-1"/>
    <s v="MORTGAGE"/>
    <n v="25"/>
    <s v="INDIVIDUAL"/>
    <n v="14.4"/>
    <s v="9.25"/>
    <n v="13.5"/>
    <n v="121"/>
    <s v="181"/>
    <s v="URMILA DEVI"/>
    <s v="SELFEMPLOYED"/>
    <s v="Yes"/>
    <s v="TEXTILE READY MADE GARMENTS"/>
    <s v="FLOATING"/>
    <s v="N"/>
    <n v="806491281"/>
    <s v="HARYANA"/>
    <s v="TIER 4"/>
    <n v="105"/>
    <s v="13-175"/>
    <n v="130"/>
    <s v="PROPRIETORSHIP"/>
    <n v="1031128"/>
    <s v="Proxy-Fully Construc"/>
    <s v="SAM"/>
    <n v="49.407187399999998"/>
    <s v="65"/>
    <n v="0"/>
    <n v="15702"/>
    <d v="2022-12-04T00:00:00"/>
    <n v="120"/>
    <s v="2127_MICRO LAP_HYN_KAR_HUDAMKT"/>
    <s v="Current"/>
    <n v="0"/>
    <n v="0"/>
    <n v="0"/>
    <n v="0"/>
    <n v="0"/>
    <n v="0"/>
    <n v="0"/>
    <n v="0"/>
    <n v="0"/>
    <s v="-"/>
    <s v="-"/>
    <n v="0"/>
    <n v="25"/>
    <s v="5"/>
    <d v="2022-11-30T00:00:00"/>
    <d v="2022-11-30T00:00:00"/>
    <n v="25.4"/>
    <s v="5"/>
    <d v="2033-09-04T00:00:00"/>
    <s v="SELF-ASSESSMENT METHOD"/>
    <n v="480000"/>
    <n v="1"/>
    <d v="2022-11-29T00:00:00"/>
    <s v="App No. 5546925"/>
    <s v="Rajesh Goyal"/>
    <s v="Khewat No. 344, Khata No. 360, 445, Killa No. 288/11, Moja Guda Balraj Nagar Inside M.C Limit Gohana Distt Sonipat"/>
    <n v="122"/>
    <n v="10000"/>
    <n v="867"/>
    <n v="1000"/>
    <n v="13"/>
    <n v="37"/>
    <n v="2087000"/>
    <n v="2087000"/>
    <n v="1878300"/>
    <n v="1669600"/>
    <s v="4200/- per "/>
    <x v="242"/>
    <m/>
    <x v="0"/>
    <s v="SONEPAT"/>
    <s v="HARYANA"/>
    <n v="131301"/>
    <n v="0"/>
    <s v="BUSINESS USE"/>
    <s v="RESIDENTIAL row HOUSE"/>
    <s v="RESIDENTIAL ROW HOUSE"/>
    <s v="HDFC ENACH"/>
    <s v="NACH"/>
    <s v="PSL"/>
    <s v="UDYAM-HR-18-0018236"/>
    <s v="PSL : Micro Enterprises"/>
    <s v="30011118844656"/>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30469E6-CA3A-4C94-83F3-FC8FB0F520CD}"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0" firstDataRow="1" firstDataCol="1"/>
  <pivotFields count="127">
    <pivotField showAll="0"/>
    <pivotField showAll="0"/>
    <pivotField dataField="1" numFmtId="1" showAll="0">
      <items count="483">
        <item x="171"/>
        <item x="178"/>
        <item x="179"/>
        <item x="180"/>
        <item x="181"/>
        <item x="182"/>
        <item x="183"/>
        <item x="204"/>
        <item x="215"/>
        <item x="216"/>
        <item x="217"/>
        <item x="218"/>
        <item x="220"/>
        <item x="222"/>
        <item x="223"/>
        <item x="234"/>
        <item x="237"/>
        <item x="238"/>
        <item x="239"/>
        <item x="240"/>
        <item x="241"/>
        <item x="242"/>
        <item x="243"/>
        <item x="406"/>
        <item x="437"/>
        <item x="453"/>
        <item x="454"/>
        <item x="455"/>
        <item x="456"/>
        <item x="463"/>
        <item x="464"/>
        <item x="248"/>
        <item x="254"/>
        <item x="259"/>
        <item x="273"/>
        <item x="277"/>
        <item x="285"/>
        <item x="286"/>
        <item x="287"/>
        <item x="288"/>
        <item x="289"/>
        <item x="290"/>
        <item x="296"/>
        <item x="297"/>
        <item x="299"/>
        <item x="300"/>
        <item x="304"/>
        <item x="306"/>
        <item x="312"/>
        <item x="313"/>
        <item x="314"/>
        <item x="315"/>
        <item x="339"/>
        <item x="345"/>
        <item x="346"/>
        <item x="344"/>
        <item x="343"/>
        <item x="342"/>
        <item x="341"/>
        <item x="340"/>
        <item x="338"/>
        <item x="337"/>
        <item x="336"/>
        <item x="335"/>
        <item x="334"/>
        <item x="333"/>
        <item x="332"/>
        <item x="331"/>
        <item x="330"/>
        <item x="329"/>
        <item x="328"/>
        <item x="327"/>
        <item x="326"/>
        <item x="325"/>
        <item x="324"/>
        <item x="323"/>
        <item x="322"/>
        <item x="321"/>
        <item x="320"/>
        <item x="319"/>
        <item x="318"/>
        <item x="317"/>
        <item x="316"/>
        <item x="311"/>
        <item x="310"/>
        <item x="309"/>
        <item x="308"/>
        <item x="307"/>
        <item x="305"/>
        <item x="303"/>
        <item x="302"/>
        <item x="301"/>
        <item x="298"/>
        <item x="295"/>
        <item x="294"/>
        <item x="293"/>
        <item x="292"/>
        <item x="291"/>
        <item x="284"/>
        <item x="283"/>
        <item x="282"/>
        <item x="281"/>
        <item x="280"/>
        <item x="279"/>
        <item x="278"/>
        <item x="276"/>
        <item x="275"/>
        <item x="274"/>
        <item x="272"/>
        <item x="271"/>
        <item x="270"/>
        <item x="269"/>
        <item x="268"/>
        <item x="267"/>
        <item x="266"/>
        <item x="265"/>
        <item x="264"/>
        <item x="263"/>
        <item x="262"/>
        <item x="261"/>
        <item x="260"/>
        <item x="258"/>
        <item x="257"/>
        <item x="256"/>
        <item x="255"/>
        <item x="253"/>
        <item x="252"/>
        <item x="251"/>
        <item x="250"/>
        <item x="249"/>
        <item x="481"/>
        <item x="480"/>
        <item x="479"/>
        <item x="478"/>
        <item x="477"/>
        <item x="476"/>
        <item x="475"/>
        <item x="474"/>
        <item x="473"/>
        <item x="472"/>
        <item x="471"/>
        <item x="470"/>
        <item x="469"/>
        <item x="468"/>
        <item x="467"/>
        <item x="466"/>
        <item x="465"/>
        <item x="462"/>
        <item x="461"/>
        <item x="460"/>
        <item x="459"/>
        <item x="458"/>
        <item x="457"/>
        <item x="452"/>
        <item x="451"/>
        <item x="450"/>
        <item x="449"/>
        <item x="448"/>
        <item x="447"/>
        <item x="446"/>
        <item x="445"/>
        <item x="444"/>
        <item x="443"/>
        <item x="442"/>
        <item x="441"/>
        <item x="440"/>
        <item x="439"/>
        <item x="438"/>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8"/>
        <item x="407"/>
        <item x="405"/>
        <item x="404"/>
        <item x="403"/>
        <item x="402"/>
        <item x="401"/>
        <item x="400"/>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347"/>
        <item x="247"/>
        <item x="246"/>
        <item x="245"/>
        <item x="244"/>
        <item x="236"/>
        <item x="235"/>
        <item x="233"/>
        <item x="232"/>
        <item x="231"/>
        <item x="230"/>
        <item x="229"/>
        <item x="228"/>
        <item x="227"/>
        <item x="226"/>
        <item x="225"/>
        <item x="224"/>
        <item x="221"/>
        <item x="219"/>
        <item x="214"/>
        <item x="213"/>
        <item x="212"/>
        <item x="211"/>
        <item x="210"/>
        <item x="209"/>
        <item x="208"/>
        <item x="207"/>
        <item x="206"/>
        <item x="205"/>
        <item x="203"/>
        <item x="202"/>
        <item x="201"/>
        <item x="200"/>
        <item x="199"/>
        <item x="198"/>
        <item x="197"/>
        <item x="196"/>
        <item x="195"/>
        <item x="194"/>
        <item x="193"/>
        <item x="192"/>
        <item x="191"/>
        <item x="190"/>
        <item x="189"/>
        <item x="188"/>
        <item x="187"/>
        <item x="186"/>
        <item x="185"/>
        <item x="184"/>
        <item x="177"/>
        <item x="176"/>
        <item x="175"/>
        <item x="174"/>
        <item x="173"/>
        <item x="172"/>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showAll="0">
      <items count="484">
        <item x="172"/>
        <item x="179"/>
        <item x="180"/>
        <item x="181"/>
        <item x="182"/>
        <item x="183"/>
        <item x="184"/>
        <item x="205"/>
        <item x="216"/>
        <item x="217"/>
        <item x="218"/>
        <item x="219"/>
        <item x="221"/>
        <item x="223"/>
        <item x="224"/>
        <item x="235"/>
        <item x="238"/>
        <item x="239"/>
        <item x="240"/>
        <item x="241"/>
        <item x="242"/>
        <item x="243"/>
        <item x="244"/>
        <item x="407"/>
        <item x="438"/>
        <item x="454"/>
        <item x="455"/>
        <item x="456"/>
        <item x="457"/>
        <item x="464"/>
        <item x="465"/>
        <item x="249"/>
        <item x="255"/>
        <item x="260"/>
        <item x="274"/>
        <item x="278"/>
        <item x="286"/>
        <item x="287"/>
        <item x="288"/>
        <item x="289"/>
        <item x="290"/>
        <item x="291"/>
        <item x="297"/>
        <item x="298"/>
        <item x="300"/>
        <item x="301"/>
        <item x="305"/>
        <item x="307"/>
        <item x="313"/>
        <item x="314"/>
        <item x="315"/>
        <item x="316"/>
        <item x="340"/>
        <item x="346"/>
        <item x="347"/>
        <item x="345"/>
        <item x="344"/>
        <item x="343"/>
        <item x="342"/>
        <item x="341"/>
        <item x="339"/>
        <item x="338"/>
        <item x="337"/>
        <item x="336"/>
        <item x="335"/>
        <item x="334"/>
        <item x="333"/>
        <item x="332"/>
        <item x="331"/>
        <item x="330"/>
        <item x="329"/>
        <item x="328"/>
        <item x="327"/>
        <item x="326"/>
        <item x="325"/>
        <item x="324"/>
        <item x="323"/>
        <item x="322"/>
        <item x="321"/>
        <item x="320"/>
        <item x="319"/>
        <item x="318"/>
        <item x="317"/>
        <item x="312"/>
        <item x="311"/>
        <item x="310"/>
        <item x="309"/>
        <item x="308"/>
        <item x="306"/>
        <item x="304"/>
        <item x="303"/>
        <item x="302"/>
        <item x="299"/>
        <item x="296"/>
        <item x="295"/>
        <item x="294"/>
        <item x="293"/>
        <item x="292"/>
        <item x="285"/>
        <item x="284"/>
        <item x="283"/>
        <item x="282"/>
        <item x="281"/>
        <item x="280"/>
        <item x="279"/>
        <item x="277"/>
        <item x="276"/>
        <item x="275"/>
        <item x="273"/>
        <item x="272"/>
        <item x="271"/>
        <item x="270"/>
        <item x="269"/>
        <item x="268"/>
        <item x="267"/>
        <item x="266"/>
        <item x="265"/>
        <item x="264"/>
        <item x="263"/>
        <item x="262"/>
        <item x="261"/>
        <item x="259"/>
        <item x="258"/>
        <item x="257"/>
        <item x="256"/>
        <item x="254"/>
        <item x="253"/>
        <item x="252"/>
        <item x="251"/>
        <item x="250"/>
        <item x="482"/>
        <item x="481"/>
        <item x="480"/>
        <item x="479"/>
        <item x="478"/>
        <item x="477"/>
        <item x="476"/>
        <item x="475"/>
        <item x="474"/>
        <item x="473"/>
        <item x="472"/>
        <item x="471"/>
        <item x="470"/>
        <item x="469"/>
        <item x="468"/>
        <item x="467"/>
        <item x="466"/>
        <item x="463"/>
        <item x="462"/>
        <item x="461"/>
        <item x="460"/>
        <item x="459"/>
        <item x="458"/>
        <item x="453"/>
        <item x="452"/>
        <item x="451"/>
        <item x="450"/>
        <item x="449"/>
        <item x="448"/>
        <item x="447"/>
        <item x="446"/>
        <item x="445"/>
        <item x="444"/>
        <item x="443"/>
        <item x="442"/>
        <item x="441"/>
        <item x="440"/>
        <item x="439"/>
        <item x="437"/>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8"/>
        <item x="406"/>
        <item x="405"/>
        <item x="404"/>
        <item x="403"/>
        <item x="402"/>
        <item x="401"/>
        <item x="400"/>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248"/>
        <item x="247"/>
        <item x="246"/>
        <item x="245"/>
        <item x="237"/>
        <item x="236"/>
        <item x="234"/>
        <item x="233"/>
        <item x="232"/>
        <item x="231"/>
        <item x="230"/>
        <item x="229"/>
        <item x="228"/>
        <item x="227"/>
        <item x="226"/>
        <item x="225"/>
        <item x="222"/>
        <item x="220"/>
        <item x="215"/>
        <item x="214"/>
        <item x="213"/>
        <item x="212"/>
        <item x="211"/>
        <item x="210"/>
        <item x="209"/>
        <item x="208"/>
        <item x="207"/>
        <item x="206"/>
        <item x="204"/>
        <item x="203"/>
        <item x="202"/>
        <item x="201"/>
        <item x="200"/>
        <item x="199"/>
        <item x="198"/>
        <item x="197"/>
        <item x="196"/>
        <item x="195"/>
        <item x="194"/>
        <item x="193"/>
        <item x="192"/>
        <item x="191"/>
        <item x="190"/>
        <item x="189"/>
        <item x="188"/>
        <item x="187"/>
        <item x="186"/>
        <item x="185"/>
        <item x="178"/>
        <item x="177"/>
        <item x="176"/>
        <item x="175"/>
        <item x="174"/>
        <item x="173"/>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4"/>
        <item x="13"/>
        <item x="12"/>
        <item x="11"/>
        <item x="10"/>
        <item x="9"/>
        <item x="8"/>
        <item x="7"/>
        <item x="6"/>
        <item x="5"/>
        <item x="4"/>
        <item x="3"/>
        <item x="2"/>
        <item x="1"/>
        <item x="0"/>
        <item x="15"/>
        <item t="default"/>
      </items>
    </pivotField>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axis="axisRow" showAll="0">
      <items count="244">
        <item x="50"/>
        <item x="182"/>
        <item x="205"/>
        <item x="19"/>
        <item x="201"/>
        <item x="109"/>
        <item x="197"/>
        <item x="105"/>
        <item x="137"/>
        <item x="1"/>
        <item x="198"/>
        <item x="96"/>
        <item x="16"/>
        <item x="58"/>
        <item x="159"/>
        <item x="65"/>
        <item x="172"/>
        <item x="18"/>
        <item x="107"/>
        <item x="106"/>
        <item x="13"/>
        <item x="17"/>
        <item x="5"/>
        <item x="2"/>
        <item x="4"/>
        <item x="148"/>
        <item x="226"/>
        <item x="8"/>
        <item x="15"/>
        <item x="112"/>
        <item x="64"/>
        <item x="89"/>
        <item x="80"/>
        <item x="98"/>
        <item x="95"/>
        <item x="103"/>
        <item x="111"/>
        <item x="99"/>
        <item x="231"/>
        <item x="116"/>
        <item x="66"/>
        <item x="27"/>
        <item x="29"/>
        <item x="55"/>
        <item x="113"/>
        <item x="164"/>
        <item x="118"/>
        <item x="210"/>
        <item x="35"/>
        <item x="108"/>
        <item x="34"/>
        <item x="228"/>
        <item x="75"/>
        <item x="74"/>
        <item x="76"/>
        <item x="70"/>
        <item x="36"/>
        <item x="33"/>
        <item x="31"/>
        <item x="28"/>
        <item x="32"/>
        <item x="30"/>
        <item x="87"/>
        <item x="124"/>
        <item x="174"/>
        <item x="225"/>
        <item x="219"/>
        <item x="23"/>
        <item x="45"/>
        <item x="202"/>
        <item x="150"/>
        <item x="166"/>
        <item x="68"/>
        <item x="3"/>
        <item x="153"/>
        <item x="82"/>
        <item x="187"/>
        <item x="43"/>
        <item x="241"/>
        <item x="208"/>
        <item x="193"/>
        <item x="238"/>
        <item x="194"/>
        <item x="163"/>
        <item x="240"/>
        <item x="190"/>
        <item x="189"/>
        <item x="239"/>
        <item x="229"/>
        <item x="191"/>
        <item x="223"/>
        <item x="180"/>
        <item x="195"/>
        <item x="86"/>
        <item x="214"/>
        <item x="242"/>
        <item x="139"/>
        <item x="9"/>
        <item x="203"/>
        <item x="234"/>
        <item x="233"/>
        <item x="236"/>
        <item x="176"/>
        <item x="167"/>
        <item x="178"/>
        <item x="128"/>
        <item x="237"/>
        <item x="177"/>
        <item x="155"/>
        <item x="224"/>
        <item x="235"/>
        <item x="199"/>
        <item x="162"/>
        <item x="171"/>
        <item x="188"/>
        <item x="212"/>
        <item x="161"/>
        <item x="220"/>
        <item x="215"/>
        <item x="152"/>
        <item x="206"/>
        <item x="204"/>
        <item x="213"/>
        <item x="227"/>
        <item x="230"/>
        <item x="170"/>
        <item x="160"/>
        <item x="7"/>
        <item x="211"/>
        <item x="184"/>
        <item x="169"/>
        <item x="132"/>
        <item x="207"/>
        <item x="209"/>
        <item x="127"/>
        <item x="232"/>
        <item x="49"/>
        <item x="179"/>
        <item x="83"/>
        <item x="88"/>
        <item x="20"/>
        <item x="85"/>
        <item x="90"/>
        <item x="94"/>
        <item x="22"/>
        <item x="52"/>
        <item x="53"/>
        <item x="25"/>
        <item x="121"/>
        <item x="117"/>
        <item x="126"/>
        <item x="57"/>
        <item x="71"/>
        <item x="81"/>
        <item x="122"/>
        <item x="47"/>
        <item x="48"/>
        <item x="56"/>
        <item x="38"/>
        <item x="39"/>
        <item x="101"/>
        <item x="104"/>
        <item x="102"/>
        <item x="115"/>
        <item x="120"/>
        <item x="119"/>
        <item x="42"/>
        <item x="59"/>
        <item x="62"/>
        <item x="61"/>
        <item x="63"/>
        <item x="54"/>
        <item x="157"/>
        <item x="156"/>
        <item x="216"/>
        <item x="97"/>
        <item x="136"/>
        <item x="146"/>
        <item x="129"/>
        <item x="151"/>
        <item x="222"/>
        <item x="110"/>
        <item x="114"/>
        <item x="218"/>
        <item x="123"/>
        <item x="165"/>
        <item x="79"/>
        <item x="145"/>
        <item x="21"/>
        <item x="77"/>
        <item x="72"/>
        <item x="24"/>
        <item x="73"/>
        <item x="60"/>
        <item x="26"/>
        <item x="78"/>
        <item x="51"/>
        <item x="69"/>
        <item x="91"/>
        <item x="92"/>
        <item x="130"/>
        <item x="221"/>
        <item x="133"/>
        <item x="149"/>
        <item x="217"/>
        <item x="175"/>
        <item x="131"/>
        <item x="168"/>
        <item x="173"/>
        <item x="158"/>
        <item x="93"/>
        <item x="154"/>
        <item x="6"/>
        <item x="84"/>
        <item x="135"/>
        <item x="41"/>
        <item x="141"/>
        <item x="196"/>
        <item x="185"/>
        <item x="134"/>
        <item x="186"/>
        <item x="192"/>
        <item x="140"/>
        <item x="138"/>
        <item x="143"/>
        <item x="144"/>
        <item x="200"/>
        <item x="46"/>
        <item x="10"/>
        <item x="37"/>
        <item x="67"/>
        <item x="40"/>
        <item x="11"/>
        <item x="12"/>
        <item x="147"/>
        <item x="125"/>
        <item x="181"/>
        <item x="14"/>
        <item x="183"/>
        <item x="100"/>
        <item x="44"/>
        <item x="142"/>
        <item x="0"/>
        <item t="default"/>
      </items>
    </pivotField>
    <pivotField showAll="0"/>
    <pivotField axis="axisRow" showAll="0">
      <items count="3">
        <item sd="0" x="0"/>
        <item sd="0"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86"/>
    <field x="84"/>
  </rowFields>
  <rowItems count="3">
    <i>
      <x/>
    </i>
    <i>
      <x v="1"/>
    </i>
    <i t="grand">
      <x/>
    </i>
  </rowItems>
  <colFields count="1">
    <field x="-2"/>
  </colFields>
  <colItems count="4">
    <i>
      <x/>
    </i>
    <i i="1">
      <x v="1"/>
    </i>
    <i i="2">
      <x v="2"/>
    </i>
    <i i="3">
      <x v="3"/>
    </i>
  </colItems>
  <dataFields count="4">
    <dataField name="Sum of Loan Amount" fld="9" baseField="0" baseItem="0" numFmtId="165"/>
    <dataField name="Sum of Value as per Calculation" fld="79" baseField="0" baseItem="0" numFmtId="165"/>
    <dataField name="Sum of PROPERTY_VALUE" fld="80" baseField="0" baseItem="0" numFmtId="165"/>
    <dataField name="Count of Nos" fld="2" subtotal="countNums" baseField="86" baseItem="0"/>
  </dataFields>
  <formats count="13">
    <format dxfId="12">
      <pivotArea type="all" dataOnly="0" outline="0" fieldPosition="0"/>
    </format>
    <format dxfId="11">
      <pivotArea field="86" type="button" dataOnly="0" labelOnly="1" outline="0" axis="axisRow" fieldPosition="0"/>
    </format>
    <format dxfId="10">
      <pivotArea dataOnly="0" labelOnly="1" fieldPosition="0">
        <references count="1">
          <reference field="86" count="0"/>
        </references>
      </pivotArea>
    </format>
    <format dxfId="9">
      <pivotArea dataOnly="0" labelOnly="1" grandRow="1" outline="0" fieldPosition="0"/>
    </format>
    <format dxfId="8">
      <pivotArea dataOnly="0" labelOnly="1" fieldPosition="0">
        <references count="2">
          <reference field="84" count="15">
            <x v="1"/>
            <x v="11"/>
            <x v="12"/>
            <x v="13"/>
            <x v="33"/>
            <x v="46"/>
            <x v="72"/>
            <x v="120"/>
            <x v="149"/>
            <x v="164"/>
            <x v="198"/>
            <x v="199"/>
            <x v="240"/>
            <x v="241"/>
            <x v="242"/>
          </reference>
          <reference field="86" count="1" selected="0">
            <x v="1"/>
          </reference>
        </references>
      </pivotArea>
    </format>
    <format dxfId="7">
      <pivotArea outline="0" collapsedLevelsAreSubtotals="1" fieldPosition="0">
        <references count="1">
          <reference field="4294967294" count="3" selected="0">
            <x v="0"/>
            <x v="1"/>
            <x v="2"/>
          </reference>
        </references>
      </pivotArea>
    </format>
    <format dxfId="6">
      <pivotArea type="all" dataOnly="0" outline="0" fieldPosition="0"/>
    </format>
    <format dxfId="5">
      <pivotArea outline="0" collapsedLevelsAreSubtotals="1" fieldPosition="0"/>
    </format>
    <format dxfId="4">
      <pivotArea field="86" type="button" dataOnly="0" labelOnly="1" outline="0" axis="axisRow" fieldPosition="0"/>
    </format>
    <format dxfId="3">
      <pivotArea dataOnly="0" labelOnly="1" fieldPosition="0">
        <references count="1">
          <reference field="86" count="0"/>
        </references>
      </pivotArea>
    </format>
    <format dxfId="2">
      <pivotArea dataOnly="0" labelOnly="1" grandRow="1" outline="0" fieldPosition="0"/>
    </format>
    <format dxfId="1">
      <pivotArea dataOnly="0" labelOnly="1" fieldPosition="0">
        <references count="2">
          <reference field="84" count="15">
            <x v="1"/>
            <x v="11"/>
            <x v="12"/>
            <x v="13"/>
            <x v="33"/>
            <x v="46"/>
            <x v="72"/>
            <x v="120"/>
            <x v="149"/>
            <x v="164"/>
            <x v="198"/>
            <x v="199"/>
            <x v="240"/>
            <x v="241"/>
            <x v="242"/>
          </reference>
          <reference field="86" count="1" selected="0">
            <x v="1"/>
          </reference>
        </references>
      </pivotArea>
    </format>
    <format dxfId="0">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7E35-09F1-439E-9548-1EAE5FC712E7}">
  <dimension ref="A1:E21"/>
  <sheetViews>
    <sheetView workbookViewId="0">
      <selection activeCell="A3" sqref="A3:E6"/>
    </sheetView>
  </sheetViews>
  <sheetFormatPr defaultRowHeight="15" x14ac:dyDescent="0.25"/>
  <cols>
    <col min="1" max="1" width="13.140625" style="13" bestFit="1" customWidth="1"/>
    <col min="2" max="2" width="14.28515625" bestFit="1" customWidth="1"/>
    <col min="3" max="3" width="15.140625" bestFit="1" customWidth="1"/>
    <col min="4" max="4" width="16.140625" bestFit="1" customWidth="1"/>
    <col min="5" max="6" width="8.5703125" bestFit="1" customWidth="1"/>
    <col min="7" max="483" width="11.5703125" bestFit="1" customWidth="1"/>
    <col min="484" max="484" width="9" bestFit="1" customWidth="1"/>
    <col min="485" max="966" width="11.5703125" bestFit="1" customWidth="1"/>
    <col min="967" max="967" width="9" bestFit="1" customWidth="1"/>
    <col min="968" max="1449" width="11.5703125" bestFit="1" customWidth="1"/>
    <col min="1450" max="1450" width="7.28515625" bestFit="1" customWidth="1"/>
    <col min="1451" max="1932" width="11.5703125" bestFit="1" customWidth="1"/>
    <col min="1933" max="1933" width="7.28515625" bestFit="1" customWidth="1"/>
    <col min="1934" max="2415" width="11.5703125" bestFit="1" customWidth="1"/>
    <col min="2416" max="2416" width="7.28515625" bestFit="1" customWidth="1"/>
    <col min="2417" max="2419" width="11" bestFit="1" customWidth="1"/>
    <col min="2420" max="2421" width="8.5703125" bestFit="1" customWidth="1"/>
  </cols>
  <sheetData>
    <row r="1" spans="1:5" x14ac:dyDescent="0.25">
      <c r="A1"/>
    </row>
    <row r="3" spans="1:5" ht="45" x14ac:dyDescent="0.25">
      <c r="A3" s="85" t="s">
        <v>3779</v>
      </c>
      <c r="B3" s="86" t="s">
        <v>3781</v>
      </c>
      <c r="C3" s="86" t="s">
        <v>3782</v>
      </c>
      <c r="D3" s="86" t="s">
        <v>3783</v>
      </c>
      <c r="E3" s="86" t="s">
        <v>3784</v>
      </c>
    </row>
    <row r="4" spans="1:5" x14ac:dyDescent="0.25">
      <c r="A4" s="43" t="s">
        <v>3775</v>
      </c>
      <c r="B4" s="87">
        <v>1928277265</v>
      </c>
      <c r="C4" s="87">
        <v>4061685531.8858685</v>
      </c>
      <c r="D4" s="87">
        <v>3838393482.3499999</v>
      </c>
      <c r="E4" s="86">
        <v>483</v>
      </c>
    </row>
    <row r="5" spans="1:5" x14ac:dyDescent="0.25">
      <c r="A5" s="43" t="s">
        <v>3776</v>
      </c>
      <c r="B5" s="87">
        <v>285154884</v>
      </c>
      <c r="C5" s="87">
        <v>158676689</v>
      </c>
      <c r="D5" s="87">
        <v>616290759</v>
      </c>
      <c r="E5" s="86">
        <v>32</v>
      </c>
    </row>
    <row r="6" spans="1:5" x14ac:dyDescent="0.25">
      <c r="A6" s="43" t="s">
        <v>3780</v>
      </c>
      <c r="B6" s="87">
        <v>2213432149</v>
      </c>
      <c r="C6" s="87">
        <v>4220362220.8858685</v>
      </c>
      <c r="D6" s="87">
        <v>4454684241.3500004</v>
      </c>
      <c r="E6" s="86">
        <v>515</v>
      </c>
    </row>
    <row r="7" spans="1:5" x14ac:dyDescent="0.25">
      <c r="A7"/>
    </row>
    <row r="8" spans="1:5" x14ac:dyDescent="0.25">
      <c r="A8"/>
    </row>
    <row r="9" spans="1:5" x14ac:dyDescent="0.25">
      <c r="A9"/>
    </row>
    <row r="10" spans="1:5" x14ac:dyDescent="0.25">
      <c r="A10"/>
    </row>
    <row r="11" spans="1:5" x14ac:dyDescent="0.25">
      <c r="A11"/>
    </row>
    <row r="12" spans="1:5" x14ac:dyDescent="0.25">
      <c r="A12"/>
    </row>
    <row r="13" spans="1:5" x14ac:dyDescent="0.25">
      <c r="A13"/>
    </row>
    <row r="14" spans="1:5" x14ac:dyDescent="0.25">
      <c r="A14"/>
    </row>
    <row r="15" spans="1:5" x14ac:dyDescent="0.25">
      <c r="A15"/>
    </row>
    <row r="16" spans="1:5" x14ac:dyDescent="0.25">
      <c r="A16"/>
    </row>
    <row r="17" spans="1:1" x14ac:dyDescent="0.25">
      <c r="A17"/>
    </row>
    <row r="18" spans="1:1" x14ac:dyDescent="0.25">
      <c r="A18"/>
    </row>
    <row r="19" spans="1:1" x14ac:dyDescent="0.25">
      <c r="A19"/>
    </row>
    <row r="20" spans="1:1" x14ac:dyDescent="0.25">
      <c r="A20"/>
    </row>
    <row r="21" spans="1:1" x14ac:dyDescent="0.25">
      <c r="A2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CF004-E849-494D-9E03-9720459E5955}">
  <sheetPr filterMode="1"/>
  <dimension ref="A1:DW516"/>
  <sheetViews>
    <sheetView workbookViewId="0">
      <pane ySplit="1" topLeftCell="A509" activePane="bottomLeft" state="frozen"/>
      <selection pane="bottomLeft" sqref="A1:CL516"/>
    </sheetView>
  </sheetViews>
  <sheetFormatPr defaultRowHeight="15" x14ac:dyDescent="0.25"/>
  <cols>
    <col min="1" max="1" width="9.140625" style="44"/>
    <col min="2" max="2" width="12.28515625" style="44" hidden="1" customWidth="1"/>
    <col min="3" max="3" width="16.140625" style="44" bestFit="1" customWidth="1"/>
    <col min="4" max="4" width="16.140625" hidden="1" customWidth="1"/>
    <col min="5" max="5" width="12.28515625" hidden="1" customWidth="1"/>
    <col min="6" max="6" width="32.5703125" hidden="1" customWidth="1"/>
    <col min="7" max="7" width="15.42578125" hidden="1" customWidth="1"/>
    <col min="8" max="8" width="17.28515625" hidden="1" customWidth="1"/>
    <col min="9" max="9" width="14.28515625" hidden="1" customWidth="1"/>
    <col min="10" max="10" width="17.28515625" style="73" hidden="1" customWidth="1"/>
    <col min="11" max="11" width="13" hidden="1" customWidth="1"/>
    <col min="12" max="12" width="11.7109375" hidden="1" customWidth="1"/>
    <col min="13" max="14" width="12" hidden="1" customWidth="1"/>
    <col min="15" max="15" width="27.85546875" hidden="1" customWidth="1"/>
    <col min="16" max="16" width="18.28515625" hidden="1" customWidth="1"/>
    <col min="17" max="17" width="23.5703125" hidden="1" customWidth="1"/>
    <col min="18" max="18" width="21.140625" hidden="1" customWidth="1"/>
    <col min="19" max="19" width="8.7109375" hidden="1" customWidth="1"/>
    <col min="20" max="20" width="11.7109375" hidden="1" customWidth="1"/>
    <col min="21" max="21" width="15.85546875" hidden="1" customWidth="1"/>
    <col min="22" max="22" width="18" hidden="1" customWidth="1"/>
    <col min="23" max="23" width="16" hidden="1" customWidth="1"/>
    <col min="24" max="24" width="52.28515625" hidden="1" customWidth="1"/>
    <col min="25" max="25" width="14.42578125" hidden="1" customWidth="1"/>
    <col min="26" max="26" width="15.28515625" hidden="1" customWidth="1"/>
    <col min="27" max="27" width="49.85546875" hidden="1" customWidth="1"/>
    <col min="28" max="28" width="18.5703125" hidden="1" customWidth="1"/>
    <col min="29" max="29" width="7.5703125" hidden="1" customWidth="1"/>
    <col min="30" max="30" width="12" hidden="1" customWidth="1"/>
    <col min="31" max="31" width="17.7109375" hidden="1" customWidth="1"/>
    <col min="32" max="32" width="7.28515625" hidden="1" customWidth="1"/>
    <col min="33" max="33" width="14.140625" hidden="1" customWidth="1"/>
    <col min="34" max="34" width="7" hidden="1" customWidth="1"/>
    <col min="35" max="35" width="12.140625" hidden="1" customWidth="1"/>
    <col min="36" max="36" width="16.28515625" hidden="1" customWidth="1"/>
    <col min="37" max="37" width="14.7109375" hidden="1" customWidth="1"/>
    <col min="38" max="38" width="19.5703125" hidden="1" customWidth="1"/>
    <col min="39" max="39" width="23.42578125" hidden="1" customWidth="1"/>
    <col min="40" max="40" width="9.42578125" hidden="1" customWidth="1"/>
    <col min="41" max="41" width="6.85546875" hidden="1" customWidth="1"/>
    <col min="42" max="42" width="9.85546875" hidden="1" customWidth="1"/>
    <col min="43" max="43" width="7" hidden="1" customWidth="1"/>
    <col min="44" max="44" width="14.42578125" hidden="1" customWidth="1"/>
    <col min="45" max="45" width="17.28515625" hidden="1" customWidth="1"/>
    <col min="46" max="46" width="55" hidden="1" customWidth="1"/>
    <col min="47" max="47" width="11.7109375" hidden="1" customWidth="1"/>
    <col min="48" max="48" width="15.28515625" hidden="1" customWidth="1"/>
    <col min="49" max="49" width="14.28515625" hidden="1" customWidth="1"/>
    <col min="50" max="50" width="18.140625" hidden="1" customWidth="1"/>
    <col min="51" max="51" width="15.28515625" hidden="1" customWidth="1"/>
    <col min="52" max="52" width="14.28515625" hidden="1" customWidth="1"/>
    <col min="53" max="53" width="18.140625" hidden="1" customWidth="1"/>
    <col min="54" max="54" width="15.28515625" hidden="1" customWidth="1"/>
    <col min="55" max="55" width="14.28515625" hidden="1" customWidth="1"/>
    <col min="56" max="56" width="18.140625" hidden="1" customWidth="1"/>
    <col min="57" max="57" width="12.5703125" hidden="1" customWidth="1"/>
    <col min="58" max="58" width="11.140625" hidden="1" customWidth="1"/>
    <col min="59" max="59" width="15.5703125" hidden="1" customWidth="1"/>
    <col min="60" max="60" width="17.42578125" hidden="1" customWidth="1"/>
    <col min="61" max="61" width="12.140625" hidden="1" customWidth="1"/>
    <col min="62" max="62" width="23.28515625" hidden="1" customWidth="1"/>
    <col min="63" max="63" width="23.5703125" hidden="1" customWidth="1"/>
    <col min="64" max="64" width="9.7109375" hidden="1" customWidth="1"/>
    <col min="65" max="65" width="16.85546875" hidden="1" customWidth="1"/>
    <col min="66" max="66" width="18.5703125" hidden="1" customWidth="1"/>
    <col min="67" max="67" width="31.5703125" hidden="1" customWidth="1"/>
    <col min="68" max="68" width="19.28515625" hidden="1" customWidth="1"/>
    <col min="69" max="69" width="17.42578125" hidden="1" customWidth="1"/>
    <col min="70" max="70" width="18.5703125" style="23" hidden="1" customWidth="1"/>
    <col min="71" max="71" width="104.85546875" hidden="1" customWidth="1"/>
    <col min="72" max="72" width="26.42578125" hidden="1" customWidth="1"/>
    <col min="73" max="73" width="29.140625" style="13" bestFit="1" customWidth="1"/>
    <col min="74" max="74" width="12.28515625" style="13" hidden="1" customWidth="1"/>
    <col min="75" max="75" width="17.85546875" style="13" hidden="1" customWidth="1"/>
    <col min="76" max="76" width="15.28515625" style="13" hidden="1" customWidth="1"/>
    <col min="77" max="77" width="14.42578125" style="13" hidden="1" customWidth="1"/>
    <col min="78" max="78" width="20.28515625" hidden="1" customWidth="1"/>
    <col min="79" max="79" width="12.5703125" hidden="1" customWidth="1"/>
    <col min="80" max="80" width="14.7109375" style="74" customWidth="1"/>
    <col min="81" max="81" width="17.28515625" style="74" hidden="1" customWidth="1"/>
    <col min="82" max="83" width="17.28515625" style="74" customWidth="1"/>
    <col min="84" max="84" width="17.28515625" style="74" hidden="1" customWidth="1"/>
    <col min="85" max="87" width="31.28515625" style="72" hidden="1" customWidth="1"/>
    <col min="88" max="88" width="24.140625" style="44" hidden="1" customWidth="1"/>
    <col min="89" max="89" width="17.7109375" style="44" bestFit="1" customWidth="1"/>
    <col min="90" max="90" width="15" style="44" bestFit="1" customWidth="1"/>
    <col min="91" max="91" width="14.85546875" hidden="1" customWidth="1"/>
    <col min="92" max="92" width="49.5703125" hidden="1" customWidth="1"/>
    <col min="93" max="94" width="56" style="44" bestFit="1" customWidth="1"/>
    <col min="95" max="95" width="12.28515625" style="44" bestFit="1" customWidth="1"/>
    <col min="96" max="96" width="16.85546875" style="44" bestFit="1" customWidth="1"/>
    <col min="97" max="97" width="4" style="44" bestFit="1" customWidth="1"/>
    <col min="98" max="98" width="22.7109375" style="44" bestFit="1" customWidth="1"/>
    <col min="99" max="99" width="21.140625" style="44" bestFit="1" customWidth="1"/>
    <col min="100" max="100" width="15.140625" style="44" bestFit="1" customWidth="1"/>
    <col min="101" max="109" width="19.5703125" hidden="1" customWidth="1"/>
    <col min="110" max="112" width="12" hidden="1" customWidth="1"/>
    <col min="113" max="118" width="11.85546875" hidden="1" customWidth="1"/>
    <col min="119" max="121" width="12" hidden="1" customWidth="1"/>
    <col min="122" max="127" width="9.5703125" hidden="1" customWidth="1"/>
    <col min="128" max="16384" width="9.140625" style="44"/>
  </cols>
  <sheetData>
    <row r="1" spans="1:127" s="43" customFormat="1" ht="45" x14ac:dyDescent="0.25">
      <c r="A1" s="40" t="s">
        <v>3773</v>
      </c>
      <c r="B1" s="40" t="s">
        <v>0</v>
      </c>
      <c r="C1" s="40" t="s">
        <v>1</v>
      </c>
      <c r="D1" s="1" t="s">
        <v>2</v>
      </c>
      <c r="E1" s="1" t="s">
        <v>3</v>
      </c>
      <c r="F1" s="1" t="s">
        <v>4</v>
      </c>
      <c r="G1" s="1" t="s">
        <v>5</v>
      </c>
      <c r="H1" s="1" t="s">
        <v>6</v>
      </c>
      <c r="I1" s="1" t="s">
        <v>7</v>
      </c>
      <c r="J1" s="4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c r="BR1" s="2" t="s">
        <v>68</v>
      </c>
      <c r="BS1" s="1" t="s">
        <v>69</v>
      </c>
      <c r="BT1" s="1" t="s">
        <v>70</v>
      </c>
      <c r="BU1" s="1" t="s">
        <v>71</v>
      </c>
      <c r="BV1" s="1" t="s">
        <v>72</v>
      </c>
      <c r="BW1" s="1" t="s">
        <v>73</v>
      </c>
      <c r="BX1" s="1" t="s">
        <v>74</v>
      </c>
      <c r="BY1" s="1" t="s">
        <v>75</v>
      </c>
      <c r="BZ1" s="1" t="s">
        <v>76</v>
      </c>
      <c r="CA1" s="1" t="s">
        <v>77</v>
      </c>
      <c r="CB1" s="42" t="s">
        <v>3785</v>
      </c>
      <c r="CC1" s="42" t="s">
        <v>78</v>
      </c>
      <c r="CD1" s="42" t="s">
        <v>79</v>
      </c>
      <c r="CE1" s="42" t="s">
        <v>80</v>
      </c>
      <c r="CF1" s="42" t="s">
        <v>81</v>
      </c>
      <c r="CG1" s="42" t="s">
        <v>82</v>
      </c>
      <c r="CH1" s="42" t="s">
        <v>3777</v>
      </c>
      <c r="CI1" s="42" t="s">
        <v>3774</v>
      </c>
      <c r="CJ1" s="40" t="s">
        <v>83</v>
      </c>
      <c r="CK1" s="40" t="s">
        <v>29</v>
      </c>
      <c r="CL1" s="40" t="s">
        <v>3786</v>
      </c>
      <c r="CM1" s="1" t="s">
        <v>84</v>
      </c>
      <c r="CN1" s="1" t="s">
        <v>85</v>
      </c>
      <c r="CO1" s="40" t="s">
        <v>86</v>
      </c>
      <c r="CP1" s="40" t="s">
        <v>87</v>
      </c>
      <c r="CQ1" s="40" t="s">
        <v>88</v>
      </c>
      <c r="CR1" s="40" t="s">
        <v>89</v>
      </c>
      <c r="CS1" s="40" t="s">
        <v>90</v>
      </c>
      <c r="CT1" s="40" t="s">
        <v>91</v>
      </c>
      <c r="CU1" s="40" t="s">
        <v>92</v>
      </c>
      <c r="CV1" s="40" t="s">
        <v>93</v>
      </c>
      <c r="CW1" s="1" t="s">
        <v>94</v>
      </c>
      <c r="CX1" s="1" t="s">
        <v>95</v>
      </c>
      <c r="CY1" s="1" t="s">
        <v>96</v>
      </c>
      <c r="CZ1" s="1" t="s">
        <v>97</v>
      </c>
      <c r="DA1" s="1" t="s">
        <v>98</v>
      </c>
      <c r="DB1" s="1" t="s">
        <v>99</v>
      </c>
      <c r="DC1" s="1" t="s">
        <v>100</v>
      </c>
      <c r="DD1" s="1" t="s">
        <v>101</v>
      </c>
      <c r="DE1" s="1" t="s">
        <v>102</v>
      </c>
      <c r="DF1" s="1" t="s">
        <v>103</v>
      </c>
      <c r="DG1" s="1" t="s">
        <v>104</v>
      </c>
      <c r="DH1" s="1" t="s">
        <v>105</v>
      </c>
      <c r="DI1" s="1" t="s">
        <v>106</v>
      </c>
      <c r="DJ1" s="1" t="s">
        <v>107</v>
      </c>
      <c r="DK1" s="1" t="s">
        <v>108</v>
      </c>
      <c r="DL1" s="1" t="s">
        <v>109</v>
      </c>
      <c r="DM1" s="1" t="s">
        <v>110</v>
      </c>
      <c r="DN1" s="1" t="s">
        <v>111</v>
      </c>
      <c r="DO1" s="1" t="s">
        <v>112</v>
      </c>
      <c r="DP1" s="1" t="s">
        <v>113</v>
      </c>
      <c r="DQ1" s="1" t="s">
        <v>114</v>
      </c>
      <c r="DR1" s="1" t="s">
        <v>115</v>
      </c>
      <c r="DS1" s="1" t="s">
        <v>116</v>
      </c>
      <c r="DT1" s="1" t="s">
        <v>117</v>
      </c>
      <c r="DU1" s="1" t="s">
        <v>118</v>
      </c>
      <c r="DV1" s="1" t="s">
        <v>119</v>
      </c>
      <c r="DW1" s="1" t="s">
        <v>120</v>
      </c>
    </row>
    <row r="2" spans="1:127" customFormat="1" ht="90" x14ac:dyDescent="0.25">
      <c r="A2">
        <v>1</v>
      </c>
      <c r="B2" s="3">
        <v>45627</v>
      </c>
      <c r="C2" s="4">
        <v>268721311766047</v>
      </c>
      <c r="D2" s="4">
        <v>268721311766047</v>
      </c>
      <c r="E2" s="4" t="s">
        <v>121</v>
      </c>
      <c r="F2" s="5" t="s">
        <v>122</v>
      </c>
      <c r="G2" s="3">
        <v>45480</v>
      </c>
      <c r="H2" s="6">
        <v>5.9</v>
      </c>
      <c r="I2" s="5" t="s">
        <v>123</v>
      </c>
      <c r="J2" s="5">
        <v>7534427</v>
      </c>
      <c r="K2" s="5" t="s">
        <v>124</v>
      </c>
      <c r="L2" s="5" t="s">
        <v>125</v>
      </c>
      <c r="M2" s="5">
        <v>7450038</v>
      </c>
      <c r="N2" s="5" t="s">
        <v>126</v>
      </c>
      <c r="O2" s="5">
        <v>755</v>
      </c>
      <c r="P2" s="5" t="s">
        <v>127</v>
      </c>
      <c r="Q2" s="5">
        <v>6</v>
      </c>
      <c r="R2" s="5" t="s">
        <v>128</v>
      </c>
      <c r="S2" s="6">
        <v>11</v>
      </c>
      <c r="T2" s="5" t="s">
        <v>129</v>
      </c>
      <c r="U2" s="6">
        <v>11</v>
      </c>
      <c r="V2" s="5">
        <v>181</v>
      </c>
      <c r="W2" s="5" t="s">
        <v>130</v>
      </c>
      <c r="X2" s="5" t="s">
        <v>131</v>
      </c>
      <c r="Y2" s="5" t="s">
        <v>132</v>
      </c>
      <c r="Z2" s="5" t="s">
        <v>133</v>
      </c>
      <c r="AA2" s="5" t="s">
        <v>134</v>
      </c>
      <c r="AB2" s="5" t="s">
        <v>135</v>
      </c>
      <c r="AC2" s="5" t="s">
        <v>136</v>
      </c>
      <c r="AD2" s="5">
        <v>854804494068</v>
      </c>
      <c r="AE2" s="5" t="s">
        <v>137</v>
      </c>
      <c r="AF2" s="5" t="s">
        <v>138</v>
      </c>
      <c r="AG2" s="5">
        <v>175</v>
      </c>
      <c r="AH2" s="5" t="s">
        <v>139</v>
      </c>
      <c r="AI2" s="5">
        <v>181</v>
      </c>
      <c r="AJ2" s="5" t="s">
        <v>128</v>
      </c>
      <c r="AK2" s="5">
        <v>7534427</v>
      </c>
      <c r="AL2" s="5" t="s">
        <v>140</v>
      </c>
      <c r="AM2" s="5" t="s">
        <v>141</v>
      </c>
      <c r="AN2" s="6">
        <v>28.489316200000001</v>
      </c>
      <c r="AO2" s="5" t="s">
        <v>142</v>
      </c>
      <c r="AP2" s="5">
        <v>0</v>
      </c>
      <c r="AQ2" s="5">
        <v>85637</v>
      </c>
      <c r="AR2" s="3">
        <v>45477</v>
      </c>
      <c r="AS2" s="5">
        <v>180</v>
      </c>
      <c r="AT2" s="5" t="s">
        <v>143</v>
      </c>
      <c r="AU2" s="5" t="s">
        <v>144</v>
      </c>
      <c r="AV2" s="5">
        <v>0</v>
      </c>
      <c r="AW2" s="5">
        <v>0</v>
      </c>
      <c r="AX2" s="5">
        <v>0</v>
      </c>
      <c r="AY2" s="5">
        <v>0</v>
      </c>
      <c r="AZ2" s="5">
        <v>0</v>
      </c>
      <c r="BA2" s="5">
        <v>0</v>
      </c>
      <c r="BB2" s="5">
        <v>0</v>
      </c>
      <c r="BC2" s="5">
        <v>0</v>
      </c>
      <c r="BD2" s="5">
        <v>0</v>
      </c>
      <c r="BE2" s="5" t="s">
        <v>145</v>
      </c>
      <c r="BF2" s="5" t="s">
        <v>145</v>
      </c>
      <c r="BG2" s="5">
        <v>0</v>
      </c>
      <c r="BH2" s="5">
        <v>6</v>
      </c>
      <c r="BI2" s="5" t="s">
        <v>123</v>
      </c>
      <c r="BJ2" s="3">
        <v>45473</v>
      </c>
      <c r="BK2" s="3">
        <v>45473</v>
      </c>
      <c r="BL2" s="6">
        <v>6.1333333333333302</v>
      </c>
      <c r="BM2" s="5" t="s">
        <v>123</v>
      </c>
      <c r="BN2" s="3">
        <v>50955</v>
      </c>
      <c r="BO2" s="5" t="s">
        <v>146</v>
      </c>
      <c r="BP2" s="5">
        <v>30000000</v>
      </c>
      <c r="BQ2" s="5">
        <v>2</v>
      </c>
      <c r="BR2" s="3">
        <v>45455</v>
      </c>
      <c r="BS2" s="5">
        <v>7343050</v>
      </c>
      <c r="BT2" s="5" t="s">
        <v>147</v>
      </c>
      <c r="BU2" s="7" t="s">
        <v>148</v>
      </c>
      <c r="BV2" s="7">
        <v>5039</v>
      </c>
      <c r="BW2" s="7">
        <v>4500</v>
      </c>
      <c r="BX2" s="7">
        <v>2514</v>
      </c>
      <c r="BY2" s="7">
        <v>1500</v>
      </c>
      <c r="BZ2" s="5">
        <v>6</v>
      </c>
      <c r="CA2" s="5">
        <v>54</v>
      </c>
      <c r="CB2" s="6">
        <f t="shared" ref="CB2:CB65" si="0">(BV2*BW2)+(BX2*BY2)</f>
        <v>26446500</v>
      </c>
      <c r="CC2" s="6">
        <v>437130</v>
      </c>
      <c r="CD2" s="6">
        <f t="shared" ref="CD2:CD40" si="1">ROUND(CB2*0.9,0)</f>
        <v>23801850</v>
      </c>
      <c r="CE2" s="6">
        <f t="shared" ref="CE2:CE40" si="2">ROUND(CB2*0.8,0)</f>
        <v>21157200</v>
      </c>
      <c r="CF2" s="6" t="s">
        <v>149</v>
      </c>
      <c r="CG2" s="8"/>
      <c r="CH2" s="8">
        <f>J2/CB2</f>
        <v>0.28489316166600498</v>
      </c>
      <c r="CI2" s="8" t="s">
        <v>3775</v>
      </c>
      <c r="CJ2" s="5" t="s">
        <v>150</v>
      </c>
      <c r="CK2" s="5" t="s">
        <v>137</v>
      </c>
      <c r="CL2" s="5">
        <v>247769</v>
      </c>
      <c r="CM2" s="5">
        <v>0</v>
      </c>
      <c r="CN2" s="5" t="s">
        <v>151</v>
      </c>
      <c r="CO2" s="5" t="s">
        <v>152</v>
      </c>
      <c r="CP2" s="5" t="s">
        <v>152</v>
      </c>
      <c r="CQ2" s="9" t="s">
        <v>153</v>
      </c>
      <c r="CR2" s="9" t="s">
        <v>154</v>
      </c>
      <c r="CS2" s="9" t="s">
        <v>90</v>
      </c>
      <c r="CT2" s="9" t="s">
        <v>155</v>
      </c>
      <c r="CU2" s="9" t="s">
        <v>156</v>
      </c>
      <c r="CV2" s="10" t="s">
        <v>157</v>
      </c>
      <c r="CW2" s="9">
        <v>200312876548</v>
      </c>
      <c r="CX2" s="9">
        <v>0</v>
      </c>
      <c r="CY2" s="9">
        <v>0</v>
      </c>
      <c r="CZ2" s="9">
        <v>0</v>
      </c>
      <c r="DA2" s="9">
        <v>0</v>
      </c>
      <c r="DB2" s="9">
        <v>0</v>
      </c>
      <c r="DC2" s="9">
        <v>0</v>
      </c>
      <c r="DD2" s="9">
        <v>0</v>
      </c>
      <c r="DE2" s="9">
        <v>0</v>
      </c>
      <c r="DF2" s="9">
        <v>400081692721</v>
      </c>
      <c r="DG2" s="9">
        <v>0</v>
      </c>
      <c r="DH2" s="9">
        <v>0</v>
      </c>
      <c r="DI2" s="9">
        <v>0</v>
      </c>
      <c r="DJ2" s="9">
        <v>0</v>
      </c>
      <c r="DK2" s="9">
        <v>0</v>
      </c>
      <c r="DL2" s="9">
        <v>0</v>
      </c>
      <c r="DM2" s="9">
        <v>0</v>
      </c>
      <c r="DN2" s="9">
        <v>0</v>
      </c>
      <c r="DO2" s="9">
        <v>200083462880</v>
      </c>
      <c r="DP2" s="9">
        <v>0</v>
      </c>
      <c r="DQ2" s="9">
        <v>0</v>
      </c>
      <c r="DR2" s="9">
        <v>0</v>
      </c>
      <c r="DS2" s="9">
        <v>0</v>
      </c>
      <c r="DT2" s="9">
        <v>0</v>
      </c>
      <c r="DU2" s="9">
        <v>0</v>
      </c>
      <c r="DV2" s="9">
        <v>0</v>
      </c>
      <c r="DW2" s="9">
        <v>0</v>
      </c>
    </row>
    <row r="3" spans="1:127" customFormat="1" ht="105" x14ac:dyDescent="0.25">
      <c r="A3">
        <v>2</v>
      </c>
      <c r="B3" s="3">
        <v>45627</v>
      </c>
      <c r="C3" s="4">
        <v>268720911759487</v>
      </c>
      <c r="D3" s="4">
        <v>268720911759487</v>
      </c>
      <c r="E3" s="4" t="s">
        <v>121</v>
      </c>
      <c r="F3" s="5" t="s">
        <v>122</v>
      </c>
      <c r="G3" s="3">
        <v>45474</v>
      </c>
      <c r="H3" s="6">
        <v>6.1</v>
      </c>
      <c r="I3" s="5" t="s">
        <v>123</v>
      </c>
      <c r="J3" s="5">
        <v>1019966</v>
      </c>
      <c r="K3" s="5" t="s">
        <v>124</v>
      </c>
      <c r="L3" s="5" t="s">
        <v>158</v>
      </c>
      <c r="M3" s="5">
        <v>1011346</v>
      </c>
      <c r="N3" s="5" t="s">
        <v>126</v>
      </c>
      <c r="O3" s="5">
        <v>782</v>
      </c>
      <c r="P3" s="5" t="s">
        <v>127</v>
      </c>
      <c r="Q3" s="5">
        <v>6</v>
      </c>
      <c r="R3" s="5" t="s">
        <v>128</v>
      </c>
      <c r="S3" s="6">
        <v>14</v>
      </c>
      <c r="T3" s="5" t="s">
        <v>129</v>
      </c>
      <c r="U3" s="6">
        <v>14</v>
      </c>
      <c r="V3" s="5">
        <v>181</v>
      </c>
      <c r="W3" s="5" t="s">
        <v>130</v>
      </c>
      <c r="X3" s="5" t="s">
        <v>159</v>
      </c>
      <c r="Y3" s="5" t="s">
        <v>132</v>
      </c>
      <c r="Z3" s="5" t="s">
        <v>133</v>
      </c>
      <c r="AA3" s="5" t="s">
        <v>160</v>
      </c>
      <c r="AB3" s="5" t="s">
        <v>135</v>
      </c>
      <c r="AC3" s="5" t="s">
        <v>136</v>
      </c>
      <c r="AD3" s="5">
        <v>854804495762</v>
      </c>
      <c r="AE3" s="5" t="s">
        <v>137</v>
      </c>
      <c r="AF3" s="5" t="s">
        <v>138</v>
      </c>
      <c r="AG3" s="5">
        <v>175</v>
      </c>
      <c r="AH3" s="5" t="s">
        <v>139</v>
      </c>
      <c r="AI3" s="5">
        <v>181</v>
      </c>
      <c r="AJ3" s="5" t="s">
        <v>128</v>
      </c>
      <c r="AK3" s="5">
        <v>1019966</v>
      </c>
      <c r="AL3" s="5" t="s">
        <v>140</v>
      </c>
      <c r="AM3" s="5" t="s">
        <v>161</v>
      </c>
      <c r="AN3" s="6">
        <v>58.470878200000001</v>
      </c>
      <c r="AO3" s="5" t="s">
        <v>142</v>
      </c>
      <c r="AP3" s="5">
        <v>0</v>
      </c>
      <c r="AQ3" s="5">
        <v>13584</v>
      </c>
      <c r="AR3" s="3">
        <v>45477</v>
      </c>
      <c r="AS3" s="5">
        <v>180</v>
      </c>
      <c r="AT3" s="5" t="s">
        <v>143</v>
      </c>
      <c r="AU3" s="5" t="s">
        <v>144</v>
      </c>
      <c r="AV3" s="5">
        <v>0</v>
      </c>
      <c r="AW3" s="5">
        <v>0</v>
      </c>
      <c r="AX3" s="5">
        <v>0</v>
      </c>
      <c r="AY3" s="5">
        <v>0</v>
      </c>
      <c r="AZ3" s="5">
        <v>0</v>
      </c>
      <c r="BA3" s="5">
        <v>0</v>
      </c>
      <c r="BB3" s="5">
        <v>0</v>
      </c>
      <c r="BC3" s="5">
        <v>0</v>
      </c>
      <c r="BD3" s="5">
        <v>0</v>
      </c>
      <c r="BE3" s="5" t="s">
        <v>145</v>
      </c>
      <c r="BF3" s="5" t="s">
        <v>145</v>
      </c>
      <c r="BG3" s="5">
        <v>0</v>
      </c>
      <c r="BH3" s="5">
        <v>6</v>
      </c>
      <c r="BI3" s="5" t="s">
        <v>123</v>
      </c>
      <c r="BJ3" s="3">
        <v>45470</v>
      </c>
      <c r="BK3" s="3">
        <v>45470</v>
      </c>
      <c r="BL3" s="6">
        <v>6.2333333333333298</v>
      </c>
      <c r="BM3" s="5" t="s">
        <v>123</v>
      </c>
      <c r="BN3" s="3">
        <v>50955</v>
      </c>
      <c r="BO3" s="5" t="s">
        <v>162</v>
      </c>
      <c r="BP3" s="5">
        <v>12000000</v>
      </c>
      <c r="BQ3" s="5">
        <v>1</v>
      </c>
      <c r="BR3" s="3">
        <v>45457</v>
      </c>
      <c r="BS3" s="5">
        <v>7358489</v>
      </c>
      <c r="BT3" s="5" t="s">
        <v>147</v>
      </c>
      <c r="BU3" s="7" t="s">
        <v>163</v>
      </c>
      <c r="BV3" s="7">
        <v>450</v>
      </c>
      <c r="BW3" s="7">
        <v>2900</v>
      </c>
      <c r="BX3" s="7">
        <v>338</v>
      </c>
      <c r="BY3" s="7">
        <v>1300</v>
      </c>
      <c r="BZ3" s="5">
        <v>4</v>
      </c>
      <c r="CA3" s="5">
        <v>56</v>
      </c>
      <c r="CB3" s="6">
        <f t="shared" si="0"/>
        <v>1744400</v>
      </c>
      <c r="CC3" s="6">
        <v>1744400</v>
      </c>
      <c r="CD3" s="6">
        <f t="shared" si="1"/>
        <v>1569960</v>
      </c>
      <c r="CE3" s="6">
        <f t="shared" si="2"/>
        <v>1395520</v>
      </c>
      <c r="CF3" s="6" t="s">
        <v>164</v>
      </c>
      <c r="CG3" s="8"/>
      <c r="CH3" s="8">
        <f>J3/CB3</f>
        <v>0.58470878238936019</v>
      </c>
      <c r="CI3" s="8" t="s">
        <v>3775</v>
      </c>
      <c r="CJ3" s="5" t="s">
        <v>150</v>
      </c>
      <c r="CK3" s="5" t="s">
        <v>137</v>
      </c>
      <c r="CL3" s="5">
        <v>247001</v>
      </c>
      <c r="CM3" s="5">
        <v>0</v>
      </c>
      <c r="CN3" s="5" t="s">
        <v>165</v>
      </c>
      <c r="CO3" s="5" t="s">
        <v>166</v>
      </c>
      <c r="CP3" s="5" t="s">
        <v>167</v>
      </c>
      <c r="CQ3" s="9" t="s">
        <v>153</v>
      </c>
      <c r="CR3" s="9" t="s">
        <v>154</v>
      </c>
      <c r="CS3" s="9" t="s">
        <v>90</v>
      </c>
      <c r="CT3" s="9" t="s">
        <v>168</v>
      </c>
      <c r="CU3" s="9" t="s">
        <v>156</v>
      </c>
      <c r="CV3" s="10" t="s">
        <v>169</v>
      </c>
      <c r="CW3" s="9">
        <v>200312139711</v>
      </c>
      <c r="CX3" s="9">
        <v>0</v>
      </c>
      <c r="CY3" s="9">
        <v>0</v>
      </c>
      <c r="CZ3" s="9">
        <v>0</v>
      </c>
      <c r="DA3" s="9">
        <v>0</v>
      </c>
      <c r="DB3" s="9">
        <v>0</v>
      </c>
      <c r="DC3" s="9">
        <v>0</v>
      </c>
      <c r="DD3" s="9">
        <v>0</v>
      </c>
      <c r="DE3" s="9">
        <v>0</v>
      </c>
      <c r="DF3" s="9">
        <v>400081452745</v>
      </c>
      <c r="DG3" s="9">
        <v>0</v>
      </c>
      <c r="DH3" s="9">
        <v>0</v>
      </c>
      <c r="DI3" s="9">
        <v>0</v>
      </c>
      <c r="DJ3" s="9">
        <v>0</v>
      </c>
      <c r="DK3" s="9">
        <v>0</v>
      </c>
      <c r="DL3" s="9">
        <v>0</v>
      </c>
      <c r="DM3" s="9">
        <v>0</v>
      </c>
      <c r="DN3" s="9">
        <v>0</v>
      </c>
      <c r="DO3" s="9">
        <v>200083216291</v>
      </c>
      <c r="DP3" s="9">
        <v>0</v>
      </c>
      <c r="DQ3" s="9">
        <v>0</v>
      </c>
      <c r="DR3" s="9">
        <v>0</v>
      </c>
      <c r="DS3" s="9">
        <v>0</v>
      </c>
      <c r="DT3" s="9">
        <v>0</v>
      </c>
      <c r="DU3" s="9">
        <v>0</v>
      </c>
      <c r="DV3" s="9">
        <v>0</v>
      </c>
      <c r="DW3" s="9">
        <v>0</v>
      </c>
    </row>
    <row r="4" spans="1:127" ht="90" x14ac:dyDescent="0.25">
      <c r="A4" s="44">
        <v>3</v>
      </c>
      <c r="B4" s="45">
        <v>45627</v>
      </c>
      <c r="C4" s="46">
        <v>268720911724724</v>
      </c>
      <c r="D4" s="4">
        <v>268720911724724</v>
      </c>
      <c r="E4" s="4" t="s">
        <v>121</v>
      </c>
      <c r="F4" s="5" t="s">
        <v>122</v>
      </c>
      <c r="G4" s="3">
        <v>45436</v>
      </c>
      <c r="H4" s="6">
        <v>7.3666666666666698</v>
      </c>
      <c r="I4" s="5" t="s">
        <v>123</v>
      </c>
      <c r="J4" s="47">
        <v>800000</v>
      </c>
      <c r="K4" s="5" t="s">
        <v>124</v>
      </c>
      <c r="L4" s="5" t="s">
        <v>170</v>
      </c>
      <c r="M4" s="5">
        <v>780919</v>
      </c>
      <c r="N4" s="5" t="s">
        <v>126</v>
      </c>
      <c r="O4" s="5">
        <v>739</v>
      </c>
      <c r="P4" s="5" t="s">
        <v>127</v>
      </c>
      <c r="Q4" s="5">
        <v>7</v>
      </c>
      <c r="R4" s="5" t="s">
        <v>128</v>
      </c>
      <c r="S4" s="6">
        <v>14</v>
      </c>
      <c r="T4" s="5" t="s">
        <v>129</v>
      </c>
      <c r="U4" s="6">
        <v>14</v>
      </c>
      <c r="V4" s="5">
        <v>121</v>
      </c>
      <c r="W4" s="5" t="s">
        <v>130</v>
      </c>
      <c r="X4" s="5" t="s">
        <v>171</v>
      </c>
      <c r="Y4" s="5" t="s">
        <v>132</v>
      </c>
      <c r="Z4" s="5" t="s">
        <v>133</v>
      </c>
      <c r="AA4" s="5" t="s">
        <v>172</v>
      </c>
      <c r="AB4" s="5" t="s">
        <v>135</v>
      </c>
      <c r="AC4" s="5" t="s">
        <v>136</v>
      </c>
      <c r="AD4" s="5">
        <v>854804213403</v>
      </c>
      <c r="AE4" s="5" t="s">
        <v>137</v>
      </c>
      <c r="AF4" s="5" t="s">
        <v>138</v>
      </c>
      <c r="AG4" s="5">
        <v>114</v>
      </c>
      <c r="AH4" s="5" t="s">
        <v>139</v>
      </c>
      <c r="AI4" s="5">
        <v>121</v>
      </c>
      <c r="AJ4" s="5" t="s">
        <v>128</v>
      </c>
      <c r="AK4" s="5">
        <v>800000</v>
      </c>
      <c r="AL4" s="5" t="s">
        <v>140</v>
      </c>
      <c r="AM4" s="5" t="s">
        <v>161</v>
      </c>
      <c r="AN4" s="6">
        <v>52.966101700000003</v>
      </c>
      <c r="AO4" s="5" t="s">
        <v>142</v>
      </c>
      <c r="AP4" s="5">
        <v>0</v>
      </c>
      <c r="AQ4" s="5">
        <v>12422</v>
      </c>
      <c r="AR4" s="3">
        <v>45447</v>
      </c>
      <c r="AS4" s="5">
        <v>120</v>
      </c>
      <c r="AT4" s="5" t="s">
        <v>143</v>
      </c>
      <c r="AU4" s="5" t="s">
        <v>144</v>
      </c>
      <c r="AV4" s="5">
        <v>0</v>
      </c>
      <c r="AW4" s="5">
        <v>0</v>
      </c>
      <c r="AX4" s="5">
        <v>0</v>
      </c>
      <c r="AY4" s="5">
        <v>0</v>
      </c>
      <c r="AZ4" s="5">
        <v>0</v>
      </c>
      <c r="BA4" s="5">
        <v>0</v>
      </c>
      <c r="BB4" s="5">
        <v>0</v>
      </c>
      <c r="BC4" s="5">
        <v>0</v>
      </c>
      <c r="BD4" s="5">
        <v>0</v>
      </c>
      <c r="BE4" s="5" t="s">
        <v>145</v>
      </c>
      <c r="BF4" s="5" t="s">
        <v>145</v>
      </c>
      <c r="BG4" s="5">
        <v>0</v>
      </c>
      <c r="BH4" s="5">
        <v>7</v>
      </c>
      <c r="BI4" s="5" t="s">
        <v>123</v>
      </c>
      <c r="BJ4" s="3">
        <v>45433</v>
      </c>
      <c r="BK4" s="3">
        <v>45433</v>
      </c>
      <c r="BL4" s="6">
        <v>7.4666666666666703</v>
      </c>
      <c r="BM4" s="5" t="s">
        <v>123</v>
      </c>
      <c r="BN4" s="3">
        <v>49099</v>
      </c>
      <c r="BO4" s="5" t="s">
        <v>162</v>
      </c>
      <c r="BP4" s="5">
        <v>12000000</v>
      </c>
      <c r="BQ4" s="5">
        <v>1</v>
      </c>
      <c r="BR4" s="3">
        <v>45420</v>
      </c>
      <c r="BS4" s="5">
        <v>7215386</v>
      </c>
      <c r="BT4" s="5" t="s">
        <v>147</v>
      </c>
      <c r="BU4" s="7" t="s">
        <v>173</v>
      </c>
      <c r="BV4" s="7">
        <v>158</v>
      </c>
      <c r="BW4" s="7">
        <v>8700</v>
      </c>
      <c r="BX4" s="7">
        <v>97</v>
      </c>
      <c r="BY4" s="7">
        <v>1400</v>
      </c>
      <c r="BZ4" s="5">
        <v>0</v>
      </c>
      <c r="CA4" s="5">
        <v>60</v>
      </c>
      <c r="CB4" s="48">
        <f t="shared" si="0"/>
        <v>1510400</v>
      </c>
      <c r="CC4" s="48">
        <v>1510400</v>
      </c>
      <c r="CD4" s="48">
        <f t="shared" si="1"/>
        <v>1359360</v>
      </c>
      <c r="CE4" s="48">
        <f t="shared" si="2"/>
        <v>1208320</v>
      </c>
      <c r="CF4" s="48" t="s">
        <v>174</v>
      </c>
      <c r="CG4" s="49" t="s">
        <v>175</v>
      </c>
      <c r="CH4" s="49"/>
      <c r="CI4" s="49" t="s">
        <v>3775</v>
      </c>
      <c r="CJ4" s="50" t="s">
        <v>150</v>
      </c>
      <c r="CK4" s="50" t="s">
        <v>137</v>
      </c>
      <c r="CL4" s="50">
        <v>247001</v>
      </c>
      <c r="CM4" s="5">
        <v>0</v>
      </c>
      <c r="CN4" s="5" t="s">
        <v>165</v>
      </c>
      <c r="CO4" s="50" t="s">
        <v>152</v>
      </c>
      <c r="CP4" s="50" t="s">
        <v>152</v>
      </c>
      <c r="CQ4" s="51" t="s">
        <v>153</v>
      </c>
      <c r="CR4" s="51" t="s">
        <v>154</v>
      </c>
      <c r="CS4" s="51" t="s">
        <v>90</v>
      </c>
      <c r="CT4" s="51" t="s">
        <v>176</v>
      </c>
      <c r="CU4" s="51" t="s">
        <v>156</v>
      </c>
      <c r="CV4" s="52" t="s">
        <v>177</v>
      </c>
      <c r="CW4" s="9">
        <v>200308015897</v>
      </c>
      <c r="CX4" s="9">
        <v>0</v>
      </c>
      <c r="CY4" s="9">
        <v>0</v>
      </c>
      <c r="CZ4" s="9">
        <v>0</v>
      </c>
      <c r="DA4" s="9">
        <v>0</v>
      </c>
      <c r="DB4" s="9">
        <v>0</v>
      </c>
      <c r="DC4" s="9">
        <v>0</v>
      </c>
      <c r="DD4" s="9">
        <v>0</v>
      </c>
      <c r="DE4" s="9">
        <v>0</v>
      </c>
      <c r="DF4" s="9">
        <v>400080450062</v>
      </c>
      <c r="DG4" s="9">
        <v>0</v>
      </c>
      <c r="DH4" s="9">
        <v>0</v>
      </c>
      <c r="DI4" s="9">
        <v>0</v>
      </c>
      <c r="DJ4" s="9">
        <v>0</v>
      </c>
      <c r="DK4" s="9">
        <v>0</v>
      </c>
      <c r="DL4" s="9">
        <v>0</v>
      </c>
      <c r="DM4" s="9">
        <v>0</v>
      </c>
      <c r="DN4" s="9">
        <v>0</v>
      </c>
      <c r="DO4" s="9">
        <v>200082183564</v>
      </c>
      <c r="DP4" s="9">
        <v>0</v>
      </c>
      <c r="DQ4" s="9">
        <v>0</v>
      </c>
      <c r="DR4" s="9">
        <v>0</v>
      </c>
      <c r="DS4" s="9">
        <v>0</v>
      </c>
      <c r="DT4" s="9">
        <v>0</v>
      </c>
      <c r="DU4" s="9">
        <v>0</v>
      </c>
      <c r="DV4" s="9">
        <v>0</v>
      </c>
      <c r="DW4" s="9">
        <v>0</v>
      </c>
    </row>
    <row r="5" spans="1:127" customFormat="1" ht="90" x14ac:dyDescent="0.25">
      <c r="A5">
        <v>4</v>
      </c>
      <c r="B5" s="3">
        <v>45627</v>
      </c>
      <c r="C5" s="4">
        <v>268720911709157</v>
      </c>
      <c r="D5" s="4">
        <v>268720911709157</v>
      </c>
      <c r="E5" s="4" t="s">
        <v>121</v>
      </c>
      <c r="F5" s="5" t="s">
        <v>178</v>
      </c>
      <c r="G5" s="3">
        <v>45491</v>
      </c>
      <c r="H5" s="6">
        <v>5.5333333333333297</v>
      </c>
      <c r="I5" s="5" t="s">
        <v>123</v>
      </c>
      <c r="J5" s="5">
        <v>3009900</v>
      </c>
      <c r="K5" s="5" t="s">
        <v>124</v>
      </c>
      <c r="L5" s="5" t="s">
        <v>179</v>
      </c>
      <c r="M5" s="5">
        <v>2979166</v>
      </c>
      <c r="N5" s="5" t="s">
        <v>126</v>
      </c>
      <c r="O5" s="5">
        <v>802</v>
      </c>
      <c r="P5" s="5" t="s">
        <v>127</v>
      </c>
      <c r="Q5" s="5">
        <v>8</v>
      </c>
      <c r="R5" s="5" t="s">
        <v>128</v>
      </c>
      <c r="S5" s="6">
        <v>12</v>
      </c>
      <c r="T5" s="5" t="s">
        <v>129</v>
      </c>
      <c r="U5" s="6">
        <v>12</v>
      </c>
      <c r="V5" s="5">
        <v>180</v>
      </c>
      <c r="W5" s="5" t="s">
        <v>130</v>
      </c>
      <c r="X5" s="5" t="s">
        <v>180</v>
      </c>
      <c r="Y5" s="5" t="s">
        <v>132</v>
      </c>
      <c r="Z5" s="5" t="s">
        <v>133</v>
      </c>
      <c r="AA5" s="5" t="s">
        <v>181</v>
      </c>
      <c r="AB5" s="5" t="s">
        <v>135</v>
      </c>
      <c r="AC5" s="5" t="s">
        <v>136</v>
      </c>
      <c r="AD5" s="5">
        <v>854804087070</v>
      </c>
      <c r="AE5" s="5" t="s">
        <v>137</v>
      </c>
      <c r="AF5" s="5" t="s">
        <v>138</v>
      </c>
      <c r="AG5" s="5">
        <v>175</v>
      </c>
      <c r="AH5" s="5" t="s">
        <v>139</v>
      </c>
      <c r="AI5" s="5">
        <v>183</v>
      </c>
      <c r="AJ5" s="5" t="s">
        <v>128</v>
      </c>
      <c r="AK5" s="5">
        <v>3009900</v>
      </c>
      <c r="AL5" s="5" t="s">
        <v>140</v>
      </c>
      <c r="AM5" s="5" t="s">
        <v>161</v>
      </c>
      <c r="AN5" s="6">
        <v>49.157275800000001</v>
      </c>
      <c r="AO5" s="5" t="s">
        <v>142</v>
      </c>
      <c r="AP5" s="5">
        <v>0</v>
      </c>
      <c r="AQ5" s="5">
        <v>36124</v>
      </c>
      <c r="AR5" s="3">
        <v>45416</v>
      </c>
      <c r="AS5" s="5">
        <v>180</v>
      </c>
      <c r="AT5" s="5" t="s">
        <v>143</v>
      </c>
      <c r="AU5" s="5" t="s">
        <v>144</v>
      </c>
      <c r="AV5" s="5">
        <v>0</v>
      </c>
      <c r="AW5" s="5">
        <v>0</v>
      </c>
      <c r="AX5" s="5">
        <v>0</v>
      </c>
      <c r="AY5" s="5">
        <v>0</v>
      </c>
      <c r="AZ5" s="5">
        <v>0</v>
      </c>
      <c r="BA5" s="5">
        <v>0</v>
      </c>
      <c r="BB5" s="5">
        <v>0</v>
      </c>
      <c r="BC5" s="5">
        <v>0</v>
      </c>
      <c r="BD5" s="5">
        <v>0</v>
      </c>
      <c r="BE5" s="5" t="s">
        <v>145</v>
      </c>
      <c r="BF5" s="5" t="s">
        <v>145</v>
      </c>
      <c r="BG5" s="5">
        <v>0</v>
      </c>
      <c r="BH5" s="5">
        <v>8</v>
      </c>
      <c r="BI5" s="5" t="s">
        <v>123</v>
      </c>
      <c r="BJ5" s="3">
        <v>45412</v>
      </c>
      <c r="BK5" s="3">
        <v>45472</v>
      </c>
      <c r="BL5" s="6">
        <v>6.1666666666666696</v>
      </c>
      <c r="BM5" s="5" t="s">
        <v>123</v>
      </c>
      <c r="BN5" s="3">
        <v>50955</v>
      </c>
      <c r="BO5" s="5" t="s">
        <v>162</v>
      </c>
      <c r="BP5" s="5">
        <v>12000000</v>
      </c>
      <c r="BQ5" s="5">
        <v>1</v>
      </c>
      <c r="BR5" s="3">
        <v>45407</v>
      </c>
      <c r="BS5" s="5">
        <v>7146213</v>
      </c>
      <c r="BT5" s="5" t="s">
        <v>147</v>
      </c>
      <c r="BU5" s="7" t="s">
        <v>182</v>
      </c>
      <c r="BV5" s="7">
        <v>1575</v>
      </c>
      <c r="BW5" s="7">
        <v>2600</v>
      </c>
      <c r="BX5" s="7">
        <v>1560</v>
      </c>
      <c r="BY5" s="7">
        <v>1300</v>
      </c>
      <c r="BZ5" s="5">
        <v>15</v>
      </c>
      <c r="CA5" s="5">
        <v>45</v>
      </c>
      <c r="CB5" s="6">
        <f t="shared" si="0"/>
        <v>6123000</v>
      </c>
      <c r="CC5" s="6">
        <v>6123000</v>
      </c>
      <c r="CD5" s="6">
        <f t="shared" si="1"/>
        <v>5510700</v>
      </c>
      <c r="CE5" s="6">
        <f t="shared" si="2"/>
        <v>4898400</v>
      </c>
      <c r="CF5" s="6" t="s">
        <v>183</v>
      </c>
      <c r="CG5" s="8"/>
      <c r="CH5" s="8">
        <f>J5/CB5</f>
        <v>0.49157275845173937</v>
      </c>
      <c r="CI5" s="8" t="s">
        <v>3775</v>
      </c>
      <c r="CJ5" s="5" t="s">
        <v>150</v>
      </c>
      <c r="CK5" s="5" t="s">
        <v>137</v>
      </c>
      <c r="CL5" s="5">
        <v>247001</v>
      </c>
      <c r="CM5" s="5">
        <v>0</v>
      </c>
      <c r="CN5" s="5" t="s">
        <v>151</v>
      </c>
      <c r="CO5" s="5" t="s">
        <v>166</v>
      </c>
      <c r="CP5" s="5" t="s">
        <v>184</v>
      </c>
      <c r="CQ5" s="9" t="s">
        <v>185</v>
      </c>
      <c r="CR5" s="9" t="s">
        <v>154</v>
      </c>
      <c r="CS5" s="9" t="s">
        <v>90</v>
      </c>
      <c r="CT5" s="9" t="s">
        <v>186</v>
      </c>
      <c r="CU5" s="9" t="s">
        <v>187</v>
      </c>
      <c r="CV5" s="10" t="s">
        <v>188</v>
      </c>
      <c r="CW5" s="9">
        <v>200313917808</v>
      </c>
      <c r="CX5" s="9">
        <v>0</v>
      </c>
      <c r="CY5" s="9">
        <v>0</v>
      </c>
      <c r="CZ5" s="9">
        <v>0</v>
      </c>
      <c r="DA5" s="9">
        <v>0</v>
      </c>
      <c r="DB5" s="9">
        <v>0</v>
      </c>
      <c r="DC5" s="9">
        <v>0</v>
      </c>
      <c r="DD5" s="9">
        <v>0</v>
      </c>
      <c r="DE5" s="9">
        <v>0</v>
      </c>
      <c r="DF5" s="9">
        <v>400081993902</v>
      </c>
      <c r="DG5" s="9">
        <v>0</v>
      </c>
      <c r="DH5" s="9">
        <v>0</v>
      </c>
      <c r="DI5" s="9">
        <v>0</v>
      </c>
      <c r="DJ5" s="9">
        <v>0</v>
      </c>
      <c r="DK5" s="9">
        <v>0</v>
      </c>
      <c r="DL5" s="9">
        <v>0</v>
      </c>
      <c r="DM5" s="9">
        <v>0</v>
      </c>
      <c r="DN5" s="9">
        <v>0</v>
      </c>
      <c r="DO5" s="9">
        <v>200083771046</v>
      </c>
      <c r="DP5" s="9">
        <v>0</v>
      </c>
      <c r="DQ5" s="9">
        <v>0</v>
      </c>
      <c r="DR5" s="9">
        <v>0</v>
      </c>
      <c r="DS5" s="9">
        <v>0</v>
      </c>
      <c r="DT5" s="9">
        <v>0</v>
      </c>
      <c r="DU5" s="9">
        <v>0</v>
      </c>
      <c r="DV5" s="9">
        <v>0</v>
      </c>
      <c r="DW5" s="9">
        <v>0</v>
      </c>
    </row>
    <row r="6" spans="1:127" ht="105" x14ac:dyDescent="0.25">
      <c r="A6" s="44">
        <v>5</v>
      </c>
      <c r="B6" s="45">
        <v>45627</v>
      </c>
      <c r="C6" s="46">
        <v>268720911685101</v>
      </c>
      <c r="D6" s="4">
        <v>268720911685101</v>
      </c>
      <c r="E6" s="4" t="s">
        <v>121</v>
      </c>
      <c r="F6" s="5" t="s">
        <v>122</v>
      </c>
      <c r="G6" s="3">
        <v>45388</v>
      </c>
      <c r="H6" s="6">
        <v>8.9666666666666703</v>
      </c>
      <c r="I6" s="5" t="s">
        <v>123</v>
      </c>
      <c r="J6" s="47">
        <v>827647</v>
      </c>
      <c r="K6" s="5" t="s">
        <v>124</v>
      </c>
      <c r="L6" s="5" t="s">
        <v>189</v>
      </c>
      <c r="M6" s="5">
        <v>816252</v>
      </c>
      <c r="N6" s="5" t="s">
        <v>126</v>
      </c>
      <c r="O6" s="5">
        <v>734</v>
      </c>
      <c r="P6" s="5" t="s">
        <v>127</v>
      </c>
      <c r="Q6" s="5">
        <v>9</v>
      </c>
      <c r="R6" s="5" t="s">
        <v>128</v>
      </c>
      <c r="S6" s="6">
        <v>14</v>
      </c>
      <c r="T6" s="5" t="s">
        <v>129</v>
      </c>
      <c r="U6" s="6">
        <v>14</v>
      </c>
      <c r="V6" s="5">
        <v>181</v>
      </c>
      <c r="W6" s="5" t="s">
        <v>130</v>
      </c>
      <c r="X6" s="5" t="s">
        <v>190</v>
      </c>
      <c r="Y6" s="5" t="s">
        <v>132</v>
      </c>
      <c r="Z6" s="5" t="s">
        <v>133</v>
      </c>
      <c r="AA6" s="5" t="s">
        <v>191</v>
      </c>
      <c r="AB6" s="5" t="s">
        <v>135</v>
      </c>
      <c r="AC6" s="5" t="s">
        <v>136</v>
      </c>
      <c r="AD6" s="5">
        <v>854803875088</v>
      </c>
      <c r="AE6" s="5" t="s">
        <v>137</v>
      </c>
      <c r="AF6" s="5" t="s">
        <v>138</v>
      </c>
      <c r="AG6" s="5">
        <v>172</v>
      </c>
      <c r="AH6" s="5" t="s">
        <v>139</v>
      </c>
      <c r="AI6" s="5">
        <v>181</v>
      </c>
      <c r="AJ6" s="5" t="s">
        <v>128</v>
      </c>
      <c r="AK6" s="5">
        <v>827647</v>
      </c>
      <c r="AL6" s="5" t="s">
        <v>140</v>
      </c>
      <c r="AM6" s="5" t="s">
        <v>161</v>
      </c>
      <c r="AN6" s="6">
        <v>51.6246881</v>
      </c>
      <c r="AO6" s="5" t="s">
        <v>142</v>
      </c>
      <c r="AP6" s="5">
        <v>0</v>
      </c>
      <c r="AQ6" s="5">
        <v>11023</v>
      </c>
      <c r="AR6" s="3">
        <v>45386</v>
      </c>
      <c r="AS6" s="5">
        <v>180</v>
      </c>
      <c r="AT6" s="5" t="s">
        <v>143</v>
      </c>
      <c r="AU6" s="5" t="s">
        <v>144</v>
      </c>
      <c r="AV6" s="5">
        <v>0</v>
      </c>
      <c r="AW6" s="5">
        <v>0</v>
      </c>
      <c r="AX6" s="5">
        <v>0</v>
      </c>
      <c r="AY6" s="5">
        <v>0</v>
      </c>
      <c r="AZ6" s="5">
        <v>0</v>
      </c>
      <c r="BA6" s="5">
        <v>0</v>
      </c>
      <c r="BB6" s="5">
        <v>0</v>
      </c>
      <c r="BC6" s="5">
        <v>0</v>
      </c>
      <c r="BD6" s="5">
        <v>0</v>
      </c>
      <c r="BE6" s="5" t="s">
        <v>145</v>
      </c>
      <c r="BF6" s="5" t="s">
        <v>145</v>
      </c>
      <c r="BG6" s="5">
        <v>0</v>
      </c>
      <c r="BH6" s="5">
        <v>9</v>
      </c>
      <c r="BI6" s="5" t="s">
        <v>123</v>
      </c>
      <c r="BJ6" s="3">
        <v>45382</v>
      </c>
      <c r="BK6" s="3">
        <v>45382</v>
      </c>
      <c r="BL6" s="6">
        <v>9.1666666666666696</v>
      </c>
      <c r="BM6" s="5" t="s">
        <v>123</v>
      </c>
      <c r="BN6" s="3">
        <v>50864</v>
      </c>
      <c r="BO6" s="5" t="s">
        <v>162</v>
      </c>
      <c r="BP6" s="5">
        <v>12000000</v>
      </c>
      <c r="BQ6" s="5"/>
      <c r="BR6" s="3">
        <v>45372</v>
      </c>
      <c r="BS6" s="5">
        <v>7052535</v>
      </c>
      <c r="BT6" s="5" t="s">
        <v>147</v>
      </c>
      <c r="BU6" s="7" t="s">
        <v>192</v>
      </c>
      <c r="BV6" s="7">
        <v>540</v>
      </c>
      <c r="BW6" s="7">
        <v>2000</v>
      </c>
      <c r="BX6" s="7">
        <v>436</v>
      </c>
      <c r="BY6" s="7">
        <v>1200</v>
      </c>
      <c r="BZ6" s="5">
        <v>3</v>
      </c>
      <c r="CA6" s="5">
        <v>57</v>
      </c>
      <c r="CB6" s="48">
        <f t="shared" si="0"/>
        <v>1603200</v>
      </c>
      <c r="CC6" s="48">
        <v>1603200</v>
      </c>
      <c r="CD6" s="48">
        <f t="shared" si="1"/>
        <v>1442880</v>
      </c>
      <c r="CE6" s="48">
        <f t="shared" si="2"/>
        <v>1282560</v>
      </c>
      <c r="CF6" s="48" t="s">
        <v>193</v>
      </c>
      <c r="CG6" s="49" t="s">
        <v>194</v>
      </c>
      <c r="CH6" s="49"/>
      <c r="CI6" s="49" t="s">
        <v>3775</v>
      </c>
      <c r="CJ6" s="50" t="s">
        <v>150</v>
      </c>
      <c r="CK6" s="50" t="s">
        <v>137</v>
      </c>
      <c r="CL6" s="50">
        <v>247001</v>
      </c>
      <c r="CM6" s="5">
        <v>0</v>
      </c>
      <c r="CN6" s="5" t="s">
        <v>195</v>
      </c>
      <c r="CO6" s="50" t="s">
        <v>166</v>
      </c>
      <c r="CP6" s="50" t="s">
        <v>152</v>
      </c>
      <c r="CQ6" s="51" t="s">
        <v>153</v>
      </c>
      <c r="CR6" s="51" t="s">
        <v>154</v>
      </c>
      <c r="CS6" s="51" t="s">
        <v>90</v>
      </c>
      <c r="CT6" s="51" t="s">
        <v>196</v>
      </c>
      <c r="CU6" s="51" t="s">
        <v>187</v>
      </c>
      <c r="CV6" s="52" t="s">
        <v>197</v>
      </c>
      <c r="CW6" s="9">
        <v>200303349234</v>
      </c>
      <c r="CX6" s="9">
        <v>200303349349</v>
      </c>
      <c r="CY6" s="9">
        <v>0</v>
      </c>
      <c r="CZ6" s="9">
        <v>0</v>
      </c>
      <c r="DA6" s="9">
        <v>0</v>
      </c>
      <c r="DB6" s="9">
        <v>0</v>
      </c>
      <c r="DC6" s="9">
        <v>0</v>
      </c>
      <c r="DD6" s="9">
        <v>0</v>
      </c>
      <c r="DE6" s="9">
        <v>0</v>
      </c>
      <c r="DF6" s="9">
        <v>400079160106</v>
      </c>
      <c r="DG6" s="9">
        <v>400079160131</v>
      </c>
      <c r="DH6" s="9">
        <v>0</v>
      </c>
      <c r="DI6" s="9">
        <v>0</v>
      </c>
      <c r="DJ6" s="9">
        <v>0</v>
      </c>
      <c r="DK6" s="9">
        <v>0</v>
      </c>
      <c r="DL6" s="9">
        <v>0</v>
      </c>
      <c r="DM6" s="9">
        <v>0</v>
      </c>
      <c r="DN6" s="9">
        <v>0</v>
      </c>
      <c r="DO6" s="9">
        <v>200080849338</v>
      </c>
      <c r="DP6" s="9">
        <v>200080849365</v>
      </c>
      <c r="DQ6" s="9">
        <v>0</v>
      </c>
      <c r="DR6" s="9">
        <v>0</v>
      </c>
      <c r="DS6" s="9">
        <v>0</v>
      </c>
      <c r="DT6" s="9">
        <v>0</v>
      </c>
      <c r="DU6" s="9">
        <v>0</v>
      </c>
      <c r="DV6" s="9">
        <v>0</v>
      </c>
      <c r="DW6" s="9">
        <v>0</v>
      </c>
    </row>
    <row r="7" spans="1:127" customFormat="1" ht="60" x14ac:dyDescent="0.25">
      <c r="A7">
        <v>6</v>
      </c>
      <c r="B7" s="3">
        <v>45627</v>
      </c>
      <c r="C7" s="4">
        <v>268720911640592</v>
      </c>
      <c r="D7" s="4">
        <v>268720911640592</v>
      </c>
      <c r="E7" s="4" t="s">
        <v>121</v>
      </c>
      <c r="F7" s="5" t="s">
        <v>178</v>
      </c>
      <c r="G7" s="3">
        <v>45406</v>
      </c>
      <c r="H7" s="6">
        <v>8.3666666666666707</v>
      </c>
      <c r="I7" s="5" t="s">
        <v>123</v>
      </c>
      <c r="J7" s="5">
        <v>2075532</v>
      </c>
      <c r="K7" s="5" t="s">
        <v>124</v>
      </c>
      <c r="L7" s="5" t="s">
        <v>198</v>
      </c>
      <c r="M7" s="5">
        <v>2040038</v>
      </c>
      <c r="N7" s="5" t="s">
        <v>126</v>
      </c>
      <c r="O7" s="5">
        <v>743</v>
      </c>
      <c r="P7" s="5" t="s">
        <v>127</v>
      </c>
      <c r="Q7" s="5">
        <v>10</v>
      </c>
      <c r="R7" s="5" t="s">
        <v>128</v>
      </c>
      <c r="S7" s="6">
        <v>13</v>
      </c>
      <c r="T7" s="5" t="s">
        <v>129</v>
      </c>
      <c r="U7" s="6">
        <v>13</v>
      </c>
      <c r="V7" s="5">
        <v>181</v>
      </c>
      <c r="W7" s="5" t="s">
        <v>130</v>
      </c>
      <c r="X7" s="5" t="s">
        <v>199</v>
      </c>
      <c r="Y7" s="5" t="s">
        <v>132</v>
      </c>
      <c r="Z7" s="5" t="s">
        <v>133</v>
      </c>
      <c r="AA7" s="5" t="s">
        <v>200</v>
      </c>
      <c r="AB7" s="5" t="s">
        <v>135</v>
      </c>
      <c r="AC7" s="5" t="s">
        <v>136</v>
      </c>
      <c r="AD7" s="5">
        <v>854803639675</v>
      </c>
      <c r="AE7" s="5" t="s">
        <v>137</v>
      </c>
      <c r="AF7" s="5" t="s">
        <v>138</v>
      </c>
      <c r="AG7" s="5">
        <v>171</v>
      </c>
      <c r="AH7" s="5" t="s">
        <v>139</v>
      </c>
      <c r="AI7" s="5">
        <v>181</v>
      </c>
      <c r="AJ7" s="5" t="s">
        <v>128</v>
      </c>
      <c r="AK7" s="5">
        <v>2075532</v>
      </c>
      <c r="AL7" s="5" t="s">
        <v>140</v>
      </c>
      <c r="AM7" s="5" t="s">
        <v>161</v>
      </c>
      <c r="AN7" s="6">
        <v>63.0094718</v>
      </c>
      <c r="AO7" s="5" t="s">
        <v>142</v>
      </c>
      <c r="AP7" s="5">
        <v>0</v>
      </c>
      <c r="AQ7" s="5">
        <v>26261</v>
      </c>
      <c r="AR7" s="3">
        <v>45355</v>
      </c>
      <c r="AS7" s="5">
        <v>180</v>
      </c>
      <c r="AT7" s="5" t="s">
        <v>143</v>
      </c>
      <c r="AU7" s="5" t="s">
        <v>144</v>
      </c>
      <c r="AV7" s="5">
        <v>0</v>
      </c>
      <c r="AW7" s="5">
        <v>0</v>
      </c>
      <c r="AX7" s="5">
        <v>0</v>
      </c>
      <c r="AY7" s="5">
        <v>0</v>
      </c>
      <c r="AZ7" s="5">
        <v>0</v>
      </c>
      <c r="BA7" s="5">
        <v>0</v>
      </c>
      <c r="BB7" s="5">
        <v>0</v>
      </c>
      <c r="BC7" s="5">
        <v>0</v>
      </c>
      <c r="BD7" s="5">
        <v>0</v>
      </c>
      <c r="BE7" s="5" t="s">
        <v>145</v>
      </c>
      <c r="BF7" s="5" t="s">
        <v>145</v>
      </c>
      <c r="BG7" s="5">
        <v>0</v>
      </c>
      <c r="BH7" s="5">
        <v>10</v>
      </c>
      <c r="BI7" s="5" t="s">
        <v>123</v>
      </c>
      <c r="BJ7" s="3">
        <v>45348</v>
      </c>
      <c r="BK7" s="3">
        <v>45348</v>
      </c>
      <c r="BL7" s="6">
        <v>10.3</v>
      </c>
      <c r="BM7" s="5" t="s">
        <v>123</v>
      </c>
      <c r="BN7" s="3">
        <v>50833</v>
      </c>
      <c r="BO7" s="5" t="s">
        <v>162</v>
      </c>
      <c r="BP7" s="5">
        <v>6000000</v>
      </c>
      <c r="BQ7" s="5"/>
      <c r="BR7" s="3">
        <v>45344</v>
      </c>
      <c r="BS7" s="5" t="s">
        <v>201</v>
      </c>
      <c r="BT7" s="5" t="s">
        <v>202</v>
      </c>
      <c r="BU7" s="7" t="s">
        <v>203</v>
      </c>
      <c r="BV7" s="7">
        <v>900</v>
      </c>
      <c r="BW7" s="7">
        <v>1500</v>
      </c>
      <c r="BX7" s="7">
        <v>1620</v>
      </c>
      <c r="BY7" s="7">
        <v>1200</v>
      </c>
      <c r="BZ7" s="5">
        <v>20</v>
      </c>
      <c r="CA7" s="5">
        <v>40</v>
      </c>
      <c r="CB7" s="6">
        <f t="shared" si="0"/>
        <v>3294000</v>
      </c>
      <c r="CC7" s="6">
        <v>3294000</v>
      </c>
      <c r="CD7" s="6">
        <f t="shared" si="1"/>
        <v>2964600</v>
      </c>
      <c r="CE7" s="6">
        <f t="shared" si="2"/>
        <v>2635200</v>
      </c>
      <c r="CF7" s="6" t="s">
        <v>145</v>
      </c>
      <c r="CG7" s="8"/>
      <c r="CH7" s="8">
        <f t="shared" ref="CH7:CH17" si="3">J7/CB7</f>
        <v>0.63009471766848812</v>
      </c>
      <c r="CI7" s="8" t="s">
        <v>3775</v>
      </c>
      <c r="CJ7" s="5" t="s">
        <v>150</v>
      </c>
      <c r="CK7" s="5" t="s">
        <v>137</v>
      </c>
      <c r="CL7" s="5">
        <v>247001</v>
      </c>
      <c r="CM7" s="5">
        <v>0</v>
      </c>
      <c r="CN7" s="5" t="s">
        <v>195</v>
      </c>
      <c r="CO7" s="5" t="s">
        <v>166</v>
      </c>
      <c r="CP7" s="5" t="s">
        <v>167</v>
      </c>
      <c r="CQ7" s="9" t="s">
        <v>153</v>
      </c>
      <c r="CR7" s="9" t="s">
        <v>154</v>
      </c>
      <c r="CS7" s="9" t="s">
        <v>90</v>
      </c>
      <c r="CT7" s="9" t="s">
        <v>204</v>
      </c>
      <c r="CU7" s="9" t="s">
        <v>187</v>
      </c>
      <c r="CV7" s="10" t="s">
        <v>205</v>
      </c>
      <c r="CW7" s="9">
        <v>200304722964</v>
      </c>
      <c r="CX7" s="9">
        <v>0</v>
      </c>
      <c r="CY7" s="9">
        <v>0</v>
      </c>
      <c r="CZ7" s="9">
        <v>0</v>
      </c>
      <c r="DA7" s="9">
        <v>0</v>
      </c>
      <c r="DB7" s="9">
        <v>0</v>
      </c>
      <c r="DC7" s="9">
        <v>0</v>
      </c>
      <c r="DD7" s="9">
        <v>0</v>
      </c>
      <c r="DE7" s="9">
        <v>0</v>
      </c>
      <c r="DF7" s="9">
        <v>400079523870</v>
      </c>
      <c r="DG7" s="9">
        <v>0</v>
      </c>
      <c r="DH7" s="9">
        <v>0</v>
      </c>
      <c r="DI7" s="9">
        <v>0</v>
      </c>
      <c r="DJ7" s="9">
        <v>0</v>
      </c>
      <c r="DK7" s="9">
        <v>0</v>
      </c>
      <c r="DL7" s="9">
        <v>0</v>
      </c>
      <c r="DM7" s="9">
        <v>0</v>
      </c>
      <c r="DN7" s="9">
        <v>0</v>
      </c>
      <c r="DO7" s="9">
        <v>200081227302</v>
      </c>
      <c r="DP7" s="9">
        <v>0</v>
      </c>
      <c r="DQ7" s="9">
        <v>0</v>
      </c>
      <c r="DR7" s="9">
        <v>0</v>
      </c>
      <c r="DS7" s="9">
        <v>0</v>
      </c>
      <c r="DT7" s="9">
        <v>0</v>
      </c>
      <c r="DU7" s="9">
        <v>0</v>
      </c>
      <c r="DV7" s="9">
        <v>0</v>
      </c>
      <c r="DW7" s="9">
        <v>0</v>
      </c>
    </row>
    <row r="8" spans="1:127" customFormat="1" ht="60" x14ac:dyDescent="0.25">
      <c r="A8">
        <v>7</v>
      </c>
      <c r="B8" s="3">
        <v>45627</v>
      </c>
      <c r="C8" s="4">
        <v>268720911628135</v>
      </c>
      <c r="D8" s="4">
        <v>268720911628135</v>
      </c>
      <c r="E8" s="4" t="s">
        <v>121</v>
      </c>
      <c r="F8" s="5" t="s">
        <v>122</v>
      </c>
      <c r="G8" s="3">
        <v>45344</v>
      </c>
      <c r="H8" s="6">
        <v>10.4333333333333</v>
      </c>
      <c r="I8" s="5" t="s">
        <v>123</v>
      </c>
      <c r="J8" s="5">
        <v>2523676</v>
      </c>
      <c r="K8" s="5" t="s">
        <v>124</v>
      </c>
      <c r="L8" s="5" t="s">
        <v>206</v>
      </c>
      <c r="M8" s="5">
        <v>2449018</v>
      </c>
      <c r="N8" s="5" t="s">
        <v>126</v>
      </c>
      <c r="O8" s="5">
        <v>724</v>
      </c>
      <c r="P8" s="5" t="s">
        <v>127</v>
      </c>
      <c r="Q8" s="5">
        <v>10</v>
      </c>
      <c r="R8" s="5" t="s">
        <v>128</v>
      </c>
      <c r="S8" s="6">
        <v>13.03</v>
      </c>
      <c r="T8" s="5" t="s">
        <v>129</v>
      </c>
      <c r="U8" s="6">
        <v>13</v>
      </c>
      <c r="V8" s="5">
        <v>120</v>
      </c>
      <c r="W8" s="5" t="s">
        <v>130</v>
      </c>
      <c r="X8" s="5" t="s">
        <v>207</v>
      </c>
      <c r="Y8" s="5" t="s">
        <v>132</v>
      </c>
      <c r="Z8" s="5" t="s">
        <v>133</v>
      </c>
      <c r="AA8" s="5" t="s">
        <v>208</v>
      </c>
      <c r="AB8" s="5" t="s">
        <v>135</v>
      </c>
      <c r="AC8" s="5" t="s">
        <v>136</v>
      </c>
      <c r="AD8" s="5">
        <v>854803524445</v>
      </c>
      <c r="AE8" s="5" t="s">
        <v>137</v>
      </c>
      <c r="AF8" s="5" t="s">
        <v>138</v>
      </c>
      <c r="AG8" s="5">
        <v>113</v>
      </c>
      <c r="AH8" s="5" t="s">
        <v>139</v>
      </c>
      <c r="AI8" s="5">
        <v>123</v>
      </c>
      <c r="AJ8" s="5" t="s">
        <v>128</v>
      </c>
      <c r="AK8" s="5">
        <v>2523676</v>
      </c>
      <c r="AL8" s="5" t="s">
        <v>140</v>
      </c>
      <c r="AM8" s="5" t="s">
        <v>161</v>
      </c>
      <c r="AN8" s="6">
        <v>55.875570099999997</v>
      </c>
      <c r="AO8" s="5" t="s">
        <v>142</v>
      </c>
      <c r="AP8" s="5">
        <v>0</v>
      </c>
      <c r="AQ8" s="5">
        <v>37726</v>
      </c>
      <c r="AR8" s="3">
        <v>45355</v>
      </c>
      <c r="AS8" s="5">
        <v>120</v>
      </c>
      <c r="AT8" s="5" t="s">
        <v>143</v>
      </c>
      <c r="AU8" s="5" t="s">
        <v>144</v>
      </c>
      <c r="AV8" s="5">
        <v>0</v>
      </c>
      <c r="AW8" s="5">
        <v>0</v>
      </c>
      <c r="AX8" s="5">
        <v>0</v>
      </c>
      <c r="AY8" s="5">
        <v>0</v>
      </c>
      <c r="AZ8" s="5">
        <v>0</v>
      </c>
      <c r="BA8" s="5">
        <v>0</v>
      </c>
      <c r="BB8" s="5">
        <v>0</v>
      </c>
      <c r="BC8" s="5">
        <v>0</v>
      </c>
      <c r="BD8" s="5">
        <v>0</v>
      </c>
      <c r="BE8" s="5" t="s">
        <v>145</v>
      </c>
      <c r="BF8" s="5" t="s">
        <v>145</v>
      </c>
      <c r="BG8" s="5">
        <v>0</v>
      </c>
      <c r="BH8" s="5">
        <v>10</v>
      </c>
      <c r="BI8" s="5" t="s">
        <v>123</v>
      </c>
      <c r="BJ8" s="3">
        <v>45338</v>
      </c>
      <c r="BK8" s="3">
        <v>45395</v>
      </c>
      <c r="BL8" s="6">
        <v>8.7333333333333307</v>
      </c>
      <c r="BM8" s="5" t="s">
        <v>123</v>
      </c>
      <c r="BN8" s="3">
        <v>49068</v>
      </c>
      <c r="BO8" s="5" t="s">
        <v>162</v>
      </c>
      <c r="BP8" s="5">
        <v>1320000</v>
      </c>
      <c r="BQ8" s="5"/>
      <c r="BR8" s="3">
        <v>45331</v>
      </c>
      <c r="BS8" s="5" t="s">
        <v>209</v>
      </c>
      <c r="BT8" s="5" t="s">
        <v>202</v>
      </c>
      <c r="BU8" s="7" t="s">
        <v>210</v>
      </c>
      <c r="BV8" s="7">
        <v>2244</v>
      </c>
      <c r="BW8" s="7">
        <v>1400</v>
      </c>
      <c r="BX8" s="7">
        <v>1250</v>
      </c>
      <c r="BY8" s="7">
        <v>1100</v>
      </c>
      <c r="BZ8" s="5">
        <v>2</v>
      </c>
      <c r="CA8" s="5">
        <v>58</v>
      </c>
      <c r="CB8" s="6">
        <f t="shared" si="0"/>
        <v>4516600</v>
      </c>
      <c r="CC8" s="6">
        <v>4516600</v>
      </c>
      <c r="CD8" s="6">
        <f t="shared" si="1"/>
        <v>4064940</v>
      </c>
      <c r="CE8" s="6">
        <f t="shared" si="2"/>
        <v>3613280</v>
      </c>
      <c r="CF8" s="6" t="s">
        <v>145</v>
      </c>
      <c r="CG8" s="8"/>
      <c r="CH8" s="8">
        <f t="shared" si="3"/>
        <v>0.55875570119116147</v>
      </c>
      <c r="CI8" s="8" t="s">
        <v>3775</v>
      </c>
      <c r="CJ8" s="5" t="s">
        <v>150</v>
      </c>
      <c r="CK8" s="5" t="s">
        <v>137</v>
      </c>
      <c r="CL8" s="5">
        <v>247121</v>
      </c>
      <c r="CM8" s="5">
        <v>0</v>
      </c>
      <c r="CN8" s="5" t="s">
        <v>195</v>
      </c>
      <c r="CO8" s="5" t="s">
        <v>166</v>
      </c>
      <c r="CP8" s="5" t="s">
        <v>167</v>
      </c>
      <c r="CQ8" s="9" t="s">
        <v>153</v>
      </c>
      <c r="CR8" s="9" t="s">
        <v>154</v>
      </c>
      <c r="CS8" s="9" t="s">
        <v>90</v>
      </c>
      <c r="CT8" s="9" t="s">
        <v>211</v>
      </c>
      <c r="CU8" s="9" t="s">
        <v>187</v>
      </c>
      <c r="CV8" s="10" t="s">
        <v>212</v>
      </c>
      <c r="CW8" s="9">
        <v>200297771940</v>
      </c>
      <c r="CX8" s="9">
        <v>0</v>
      </c>
      <c r="CY8" s="9">
        <v>0</v>
      </c>
      <c r="CZ8" s="9">
        <v>0</v>
      </c>
      <c r="DA8" s="9">
        <v>0</v>
      </c>
      <c r="DB8" s="9">
        <v>0</v>
      </c>
      <c r="DC8" s="9">
        <v>0</v>
      </c>
      <c r="DD8" s="9">
        <v>0</v>
      </c>
      <c r="DE8" s="9">
        <v>0</v>
      </c>
      <c r="DF8" s="9">
        <v>400077808904</v>
      </c>
      <c r="DG8" s="9">
        <v>0</v>
      </c>
      <c r="DH8" s="9">
        <v>0</v>
      </c>
      <c r="DI8" s="9">
        <v>0</v>
      </c>
      <c r="DJ8" s="9">
        <v>0</v>
      </c>
      <c r="DK8" s="9">
        <v>0</v>
      </c>
      <c r="DL8" s="9">
        <v>0</v>
      </c>
      <c r="DM8" s="9">
        <v>0</v>
      </c>
      <c r="DN8" s="9">
        <v>0</v>
      </c>
      <c r="DO8" s="9">
        <v>200079443605</v>
      </c>
      <c r="DP8" s="9">
        <v>0</v>
      </c>
      <c r="DQ8" s="9">
        <v>0</v>
      </c>
      <c r="DR8" s="9">
        <v>0</v>
      </c>
      <c r="DS8" s="9">
        <v>0</v>
      </c>
      <c r="DT8" s="9">
        <v>0</v>
      </c>
      <c r="DU8" s="9">
        <v>0</v>
      </c>
      <c r="DV8" s="9">
        <v>0</v>
      </c>
      <c r="DW8" s="9">
        <v>0</v>
      </c>
    </row>
    <row r="9" spans="1:127" customFormat="1" ht="90" x14ac:dyDescent="0.25">
      <c r="A9">
        <v>8</v>
      </c>
      <c r="B9" s="3">
        <v>45627</v>
      </c>
      <c r="C9" s="4">
        <v>268720911614688</v>
      </c>
      <c r="D9" s="4">
        <v>268720911614688</v>
      </c>
      <c r="E9" s="4" t="s">
        <v>121</v>
      </c>
      <c r="F9" s="5" t="s">
        <v>122</v>
      </c>
      <c r="G9" s="3">
        <v>45328</v>
      </c>
      <c r="H9" s="6">
        <v>10.966666666666701</v>
      </c>
      <c r="I9" s="5" t="s">
        <v>123</v>
      </c>
      <c r="J9" s="5">
        <v>1704879</v>
      </c>
      <c r="K9" s="5" t="s">
        <v>124</v>
      </c>
      <c r="L9" s="5" t="s">
        <v>213</v>
      </c>
      <c r="M9" s="5">
        <v>1672309</v>
      </c>
      <c r="N9" s="5" t="s">
        <v>126</v>
      </c>
      <c r="O9" s="5">
        <v>748</v>
      </c>
      <c r="P9" s="5" t="s">
        <v>127</v>
      </c>
      <c r="Q9" s="5">
        <v>11</v>
      </c>
      <c r="R9" s="5" t="s">
        <v>128</v>
      </c>
      <c r="S9" s="6">
        <v>13</v>
      </c>
      <c r="T9" s="5" t="s">
        <v>129</v>
      </c>
      <c r="U9" s="6">
        <v>13</v>
      </c>
      <c r="V9" s="5">
        <v>181</v>
      </c>
      <c r="W9" s="5" t="s">
        <v>130</v>
      </c>
      <c r="X9" s="5" t="s">
        <v>214</v>
      </c>
      <c r="Y9" s="5" t="s">
        <v>132</v>
      </c>
      <c r="Z9" s="5" t="s">
        <v>133</v>
      </c>
      <c r="AA9" s="5" t="s">
        <v>215</v>
      </c>
      <c r="AB9" s="5" t="s">
        <v>135</v>
      </c>
      <c r="AC9" s="5" t="s">
        <v>136</v>
      </c>
      <c r="AD9" s="5">
        <v>854803465547</v>
      </c>
      <c r="AE9" s="5" t="s">
        <v>137</v>
      </c>
      <c r="AF9" s="5" t="s">
        <v>138</v>
      </c>
      <c r="AG9" s="5">
        <v>170</v>
      </c>
      <c r="AH9" s="5" t="s">
        <v>139</v>
      </c>
      <c r="AI9" s="5">
        <v>181</v>
      </c>
      <c r="AJ9" s="5" t="s">
        <v>128</v>
      </c>
      <c r="AK9" s="5">
        <v>1704879</v>
      </c>
      <c r="AL9" s="5" t="s">
        <v>140</v>
      </c>
      <c r="AM9" s="5" t="s">
        <v>161</v>
      </c>
      <c r="AN9" s="6">
        <v>48.560983299999997</v>
      </c>
      <c r="AO9" s="5" t="s">
        <v>142</v>
      </c>
      <c r="AP9" s="5">
        <v>0</v>
      </c>
      <c r="AQ9" s="5">
        <v>21571</v>
      </c>
      <c r="AR9" s="3">
        <v>45326</v>
      </c>
      <c r="AS9" s="5">
        <v>180</v>
      </c>
      <c r="AT9" s="5" t="s">
        <v>143</v>
      </c>
      <c r="AU9" s="5" t="s">
        <v>144</v>
      </c>
      <c r="AV9" s="5">
        <v>0</v>
      </c>
      <c r="AW9" s="5">
        <v>0</v>
      </c>
      <c r="AX9" s="5">
        <v>0</v>
      </c>
      <c r="AY9" s="5">
        <v>0</v>
      </c>
      <c r="AZ9" s="5">
        <v>0</v>
      </c>
      <c r="BA9" s="5">
        <v>0</v>
      </c>
      <c r="BB9" s="5">
        <v>0</v>
      </c>
      <c r="BC9" s="5">
        <v>0</v>
      </c>
      <c r="BD9" s="5">
        <v>0</v>
      </c>
      <c r="BE9" s="5" t="s">
        <v>145</v>
      </c>
      <c r="BF9" s="5" t="s">
        <v>145</v>
      </c>
      <c r="BG9" s="5">
        <v>0</v>
      </c>
      <c r="BH9" s="5">
        <v>11</v>
      </c>
      <c r="BI9" s="5" t="s">
        <v>123</v>
      </c>
      <c r="BJ9" s="3">
        <v>45322</v>
      </c>
      <c r="BK9" s="3">
        <v>45322</v>
      </c>
      <c r="BL9" s="6">
        <v>11.1666666666667</v>
      </c>
      <c r="BM9" s="5" t="s">
        <v>123</v>
      </c>
      <c r="BN9" s="3">
        <v>50805</v>
      </c>
      <c r="BO9" s="5" t="s">
        <v>162</v>
      </c>
      <c r="BP9" s="5">
        <v>8400000</v>
      </c>
      <c r="BQ9" s="5"/>
      <c r="BR9" s="3">
        <v>45317</v>
      </c>
      <c r="BS9" s="5">
        <v>6768319</v>
      </c>
      <c r="BT9" s="5" t="s">
        <v>147</v>
      </c>
      <c r="BU9" s="7" t="s">
        <v>216</v>
      </c>
      <c r="BV9" s="7">
        <v>536</v>
      </c>
      <c r="BW9" s="7">
        <v>5500</v>
      </c>
      <c r="BX9" s="7">
        <v>402</v>
      </c>
      <c r="BY9" s="7">
        <v>1400</v>
      </c>
      <c r="BZ9" s="5">
        <v>2</v>
      </c>
      <c r="CA9" s="5">
        <v>58</v>
      </c>
      <c r="CB9" s="6">
        <f t="shared" si="0"/>
        <v>3510800</v>
      </c>
      <c r="CC9" s="6">
        <v>3510800</v>
      </c>
      <c r="CD9" s="6">
        <f t="shared" si="1"/>
        <v>3159720</v>
      </c>
      <c r="CE9" s="6">
        <f t="shared" si="2"/>
        <v>2808640</v>
      </c>
      <c r="CF9" s="6" t="s">
        <v>174</v>
      </c>
      <c r="CG9" s="8"/>
      <c r="CH9" s="8">
        <f t="shared" si="3"/>
        <v>0.48560983251680528</v>
      </c>
      <c r="CI9" s="8" t="s">
        <v>3775</v>
      </c>
      <c r="CJ9" s="5" t="s">
        <v>150</v>
      </c>
      <c r="CK9" s="5" t="s">
        <v>137</v>
      </c>
      <c r="CL9" s="5">
        <v>247001</v>
      </c>
      <c r="CM9" s="5">
        <v>0</v>
      </c>
      <c r="CN9" s="5" t="s">
        <v>195</v>
      </c>
      <c r="CO9" s="5" t="s">
        <v>166</v>
      </c>
      <c r="CP9" s="5" t="s">
        <v>167</v>
      </c>
      <c r="CQ9" s="9" t="s">
        <v>153</v>
      </c>
      <c r="CR9" s="9" t="s">
        <v>154</v>
      </c>
      <c r="CS9" s="9" t="s">
        <v>90</v>
      </c>
      <c r="CT9" s="9" t="s">
        <v>217</v>
      </c>
      <c r="CU9" s="9" t="s">
        <v>156</v>
      </c>
      <c r="CV9" s="10" t="s">
        <v>218</v>
      </c>
      <c r="CW9" s="9">
        <v>200295933813</v>
      </c>
      <c r="CX9" s="9">
        <v>0</v>
      </c>
      <c r="CY9" s="9">
        <v>0</v>
      </c>
      <c r="CZ9" s="9">
        <v>0</v>
      </c>
      <c r="DA9" s="9">
        <v>0</v>
      </c>
      <c r="DB9" s="9">
        <v>0</v>
      </c>
      <c r="DC9" s="9">
        <v>0</v>
      </c>
      <c r="DD9" s="9">
        <v>0</v>
      </c>
      <c r="DE9" s="9">
        <v>0</v>
      </c>
      <c r="DF9" s="9">
        <v>400077291031</v>
      </c>
      <c r="DG9" s="9">
        <v>0</v>
      </c>
      <c r="DH9" s="9">
        <v>0</v>
      </c>
      <c r="DI9" s="9">
        <v>0</v>
      </c>
      <c r="DJ9" s="9">
        <v>0</v>
      </c>
      <c r="DK9" s="9">
        <v>0</v>
      </c>
      <c r="DL9" s="9">
        <v>0</v>
      </c>
      <c r="DM9" s="9">
        <v>0</v>
      </c>
      <c r="DN9" s="9">
        <v>0</v>
      </c>
      <c r="DO9" s="9">
        <v>200078902086</v>
      </c>
      <c r="DP9" s="9">
        <v>0</v>
      </c>
      <c r="DQ9" s="9">
        <v>0</v>
      </c>
      <c r="DR9" s="9">
        <v>0</v>
      </c>
      <c r="DS9" s="9">
        <v>0</v>
      </c>
      <c r="DT9" s="9">
        <v>0</v>
      </c>
      <c r="DU9" s="9">
        <v>0</v>
      </c>
      <c r="DV9" s="9">
        <v>0</v>
      </c>
      <c r="DW9" s="9">
        <v>0</v>
      </c>
    </row>
    <row r="10" spans="1:127" customFormat="1" ht="75" x14ac:dyDescent="0.25">
      <c r="A10">
        <v>9</v>
      </c>
      <c r="B10" s="3">
        <v>45627</v>
      </c>
      <c r="C10" s="4">
        <v>268720911608931</v>
      </c>
      <c r="D10" s="4">
        <v>268720911608931</v>
      </c>
      <c r="E10" s="4" t="s">
        <v>121</v>
      </c>
      <c r="F10" s="5" t="s">
        <v>122</v>
      </c>
      <c r="G10" s="3">
        <v>45322</v>
      </c>
      <c r="H10" s="6">
        <v>11.1666666666667</v>
      </c>
      <c r="I10" s="5" t="s">
        <v>123</v>
      </c>
      <c r="J10" s="5">
        <v>1235615</v>
      </c>
      <c r="K10" s="5" t="s">
        <v>124</v>
      </c>
      <c r="L10" s="5" t="s">
        <v>219</v>
      </c>
      <c r="M10" s="5">
        <v>1212005</v>
      </c>
      <c r="N10" s="5" t="s">
        <v>126</v>
      </c>
      <c r="O10" s="5">
        <v>785</v>
      </c>
      <c r="P10" s="5" t="s">
        <v>127</v>
      </c>
      <c r="Q10" s="5">
        <v>11</v>
      </c>
      <c r="R10" s="5" t="s">
        <v>128</v>
      </c>
      <c r="S10" s="6">
        <v>13</v>
      </c>
      <c r="T10" s="5" t="s">
        <v>129</v>
      </c>
      <c r="U10" s="6">
        <v>13</v>
      </c>
      <c r="V10" s="5">
        <v>181</v>
      </c>
      <c r="W10" s="5" t="s">
        <v>130</v>
      </c>
      <c r="X10" s="5" t="s">
        <v>220</v>
      </c>
      <c r="Y10" s="5" t="s">
        <v>132</v>
      </c>
      <c r="Z10" s="5" t="s">
        <v>133</v>
      </c>
      <c r="AA10" s="5" t="s">
        <v>200</v>
      </c>
      <c r="AB10" s="5" t="s">
        <v>135</v>
      </c>
      <c r="AC10" s="5" t="s">
        <v>136</v>
      </c>
      <c r="AD10" s="5">
        <v>854803463328</v>
      </c>
      <c r="AE10" s="5" t="s">
        <v>137</v>
      </c>
      <c r="AF10" s="5" t="s">
        <v>138</v>
      </c>
      <c r="AG10" s="5">
        <v>170</v>
      </c>
      <c r="AH10" s="5" t="s">
        <v>139</v>
      </c>
      <c r="AI10" s="5">
        <v>181</v>
      </c>
      <c r="AJ10" s="5" t="s">
        <v>128</v>
      </c>
      <c r="AK10" s="5">
        <v>1235615</v>
      </c>
      <c r="AL10" s="5" t="s">
        <v>140</v>
      </c>
      <c r="AM10" s="5" t="s">
        <v>161</v>
      </c>
      <c r="AN10" s="6">
        <v>60.382886200000002</v>
      </c>
      <c r="AO10" s="5" t="s">
        <v>142</v>
      </c>
      <c r="AP10" s="5">
        <v>0</v>
      </c>
      <c r="AQ10" s="5">
        <v>15634</v>
      </c>
      <c r="AR10" s="3">
        <v>45326</v>
      </c>
      <c r="AS10" s="5">
        <v>180</v>
      </c>
      <c r="AT10" s="5" t="s">
        <v>143</v>
      </c>
      <c r="AU10" s="5" t="s">
        <v>144</v>
      </c>
      <c r="AV10" s="5">
        <v>0</v>
      </c>
      <c r="AW10" s="5">
        <v>0</v>
      </c>
      <c r="AX10" s="5">
        <v>0</v>
      </c>
      <c r="AY10" s="5">
        <v>0</v>
      </c>
      <c r="AZ10" s="5">
        <v>0</v>
      </c>
      <c r="BA10" s="5">
        <v>0</v>
      </c>
      <c r="BB10" s="5">
        <v>0</v>
      </c>
      <c r="BC10" s="5">
        <v>0</v>
      </c>
      <c r="BD10" s="5">
        <v>0</v>
      </c>
      <c r="BE10" s="5" t="s">
        <v>145</v>
      </c>
      <c r="BF10" s="5" t="s">
        <v>145</v>
      </c>
      <c r="BG10" s="5">
        <v>0</v>
      </c>
      <c r="BH10" s="5">
        <v>11</v>
      </c>
      <c r="BI10" s="5" t="s">
        <v>123</v>
      </c>
      <c r="BJ10" s="3">
        <v>45319</v>
      </c>
      <c r="BK10" s="3">
        <v>45319</v>
      </c>
      <c r="BL10" s="6">
        <v>11.266666666666699</v>
      </c>
      <c r="BM10" s="5" t="s">
        <v>123</v>
      </c>
      <c r="BN10" s="3">
        <v>50805</v>
      </c>
      <c r="BO10" s="5" t="s">
        <v>162</v>
      </c>
      <c r="BP10" s="5">
        <v>8400000</v>
      </c>
      <c r="BQ10" s="5"/>
      <c r="BR10" s="3">
        <v>45306</v>
      </c>
      <c r="BS10" s="5" t="s">
        <v>221</v>
      </c>
      <c r="BT10" s="5" t="s">
        <v>202</v>
      </c>
      <c r="BU10" s="7" t="s">
        <v>222</v>
      </c>
      <c r="BV10" s="7">
        <v>547</v>
      </c>
      <c r="BW10" s="7">
        <v>1400</v>
      </c>
      <c r="BX10" s="7">
        <v>985</v>
      </c>
      <c r="BY10" s="7">
        <v>1300</v>
      </c>
      <c r="BZ10" s="5">
        <v>5</v>
      </c>
      <c r="CA10" s="5">
        <v>55</v>
      </c>
      <c r="CB10" s="6">
        <f t="shared" si="0"/>
        <v>2046300</v>
      </c>
      <c r="CC10" s="6">
        <v>2046300</v>
      </c>
      <c r="CD10" s="6">
        <f t="shared" si="1"/>
        <v>1841670</v>
      </c>
      <c r="CE10" s="6">
        <f t="shared" si="2"/>
        <v>1637040</v>
      </c>
      <c r="CF10" s="6" t="s">
        <v>145</v>
      </c>
      <c r="CG10" s="8"/>
      <c r="CH10" s="8">
        <f t="shared" si="3"/>
        <v>0.60382886184821383</v>
      </c>
      <c r="CI10" s="8" t="s">
        <v>3775</v>
      </c>
      <c r="CJ10" s="5" t="s">
        <v>150</v>
      </c>
      <c r="CK10" s="5" t="s">
        <v>137</v>
      </c>
      <c r="CL10" s="5">
        <v>247001</v>
      </c>
      <c r="CM10" s="5">
        <v>0</v>
      </c>
      <c r="CN10" s="5" t="s">
        <v>195</v>
      </c>
      <c r="CO10" s="5" t="s">
        <v>166</v>
      </c>
      <c r="CP10" s="5" t="s">
        <v>167</v>
      </c>
      <c r="CQ10" s="9" t="s">
        <v>185</v>
      </c>
      <c r="CR10" s="9" t="s">
        <v>154</v>
      </c>
      <c r="CS10" s="9" t="s">
        <v>90</v>
      </c>
      <c r="CT10" s="9" t="s">
        <v>223</v>
      </c>
      <c r="CU10" s="9" t="s">
        <v>156</v>
      </c>
      <c r="CV10" s="10" t="s">
        <v>224</v>
      </c>
      <c r="CW10" s="9">
        <v>200295202627</v>
      </c>
      <c r="CX10" s="9">
        <v>0</v>
      </c>
      <c r="CY10" s="9">
        <v>0</v>
      </c>
      <c r="CZ10" s="9">
        <v>0</v>
      </c>
      <c r="DA10" s="9">
        <v>0</v>
      </c>
      <c r="DB10" s="9">
        <v>0</v>
      </c>
      <c r="DC10" s="9">
        <v>0</v>
      </c>
      <c r="DD10" s="9">
        <v>0</v>
      </c>
      <c r="DE10" s="9">
        <v>0</v>
      </c>
      <c r="DF10" s="9">
        <v>400077104561</v>
      </c>
      <c r="DG10" s="9">
        <v>0</v>
      </c>
      <c r="DH10" s="9">
        <v>0</v>
      </c>
      <c r="DI10" s="9">
        <v>0</v>
      </c>
      <c r="DJ10" s="9">
        <v>0</v>
      </c>
      <c r="DK10" s="9">
        <v>0</v>
      </c>
      <c r="DL10" s="9">
        <v>0</v>
      </c>
      <c r="DM10" s="9">
        <v>0</v>
      </c>
      <c r="DN10" s="9">
        <v>0</v>
      </c>
      <c r="DO10" s="9">
        <v>200078706440</v>
      </c>
      <c r="DP10" s="9">
        <v>0</v>
      </c>
      <c r="DQ10" s="9">
        <v>0</v>
      </c>
      <c r="DR10" s="9">
        <v>0</v>
      </c>
      <c r="DS10" s="9">
        <v>0</v>
      </c>
      <c r="DT10" s="9">
        <v>0</v>
      </c>
      <c r="DU10" s="9">
        <v>0</v>
      </c>
      <c r="DV10" s="9">
        <v>0</v>
      </c>
      <c r="DW10" s="9">
        <v>0</v>
      </c>
    </row>
    <row r="11" spans="1:127" customFormat="1" ht="90" x14ac:dyDescent="0.25">
      <c r="A11">
        <v>10</v>
      </c>
      <c r="B11" s="3">
        <v>45627</v>
      </c>
      <c r="C11" s="4">
        <v>268720911458677</v>
      </c>
      <c r="D11" s="4">
        <v>268720911458677</v>
      </c>
      <c r="E11" s="4" t="s">
        <v>121</v>
      </c>
      <c r="F11" s="5" t="s">
        <v>122</v>
      </c>
      <c r="G11" s="3">
        <v>45184</v>
      </c>
      <c r="H11" s="6">
        <v>15.766666666666699</v>
      </c>
      <c r="I11" s="5" t="s">
        <v>123</v>
      </c>
      <c r="J11" s="5">
        <v>1102803</v>
      </c>
      <c r="K11" s="5" t="s">
        <v>124</v>
      </c>
      <c r="L11" s="5" t="s">
        <v>225</v>
      </c>
      <c r="M11" s="5">
        <v>976360</v>
      </c>
      <c r="N11" s="5" t="s">
        <v>126</v>
      </c>
      <c r="O11" s="5">
        <v>784</v>
      </c>
      <c r="P11" s="5" t="s">
        <v>127</v>
      </c>
      <c r="Q11" s="5">
        <v>16</v>
      </c>
      <c r="R11" s="5" t="s">
        <v>128</v>
      </c>
      <c r="S11" s="6">
        <v>13.9</v>
      </c>
      <c r="T11" s="5" t="s">
        <v>129</v>
      </c>
      <c r="U11" s="6">
        <v>13.5</v>
      </c>
      <c r="V11" s="5">
        <v>85</v>
      </c>
      <c r="W11" s="5" t="s">
        <v>130</v>
      </c>
      <c r="X11" s="5" t="s">
        <v>226</v>
      </c>
      <c r="Y11" s="5" t="s">
        <v>132</v>
      </c>
      <c r="Z11" s="5" t="s">
        <v>133</v>
      </c>
      <c r="AA11" s="5" t="s">
        <v>227</v>
      </c>
      <c r="AB11" s="5" t="s">
        <v>135</v>
      </c>
      <c r="AC11" s="5" t="s">
        <v>136</v>
      </c>
      <c r="AD11" s="5">
        <v>854801287709</v>
      </c>
      <c r="AE11" s="5" t="s">
        <v>137</v>
      </c>
      <c r="AF11" s="5" t="s">
        <v>138</v>
      </c>
      <c r="AG11" s="5">
        <v>71</v>
      </c>
      <c r="AH11" s="5" t="s">
        <v>139</v>
      </c>
      <c r="AI11" s="5">
        <v>87</v>
      </c>
      <c r="AJ11" s="5" t="s">
        <v>128</v>
      </c>
      <c r="AK11" s="5">
        <v>1102803</v>
      </c>
      <c r="AL11" s="5" t="s">
        <v>140</v>
      </c>
      <c r="AM11" s="5" t="s">
        <v>161</v>
      </c>
      <c r="AN11" s="6">
        <v>56.013967899999997</v>
      </c>
      <c r="AO11" s="5" t="s">
        <v>142</v>
      </c>
      <c r="AP11" s="5">
        <v>0</v>
      </c>
      <c r="AQ11" s="5">
        <v>20364</v>
      </c>
      <c r="AR11" s="3">
        <v>45173</v>
      </c>
      <c r="AS11" s="5">
        <v>84</v>
      </c>
      <c r="AT11" s="5" t="s">
        <v>143</v>
      </c>
      <c r="AU11" s="5" t="s">
        <v>144</v>
      </c>
      <c r="AV11" s="5">
        <v>0</v>
      </c>
      <c r="AW11" s="5">
        <v>0</v>
      </c>
      <c r="AX11" s="5">
        <v>0</v>
      </c>
      <c r="AY11" s="5">
        <v>0</v>
      </c>
      <c r="AZ11" s="5">
        <v>0</v>
      </c>
      <c r="BA11" s="5">
        <v>0</v>
      </c>
      <c r="BB11" s="5">
        <v>0</v>
      </c>
      <c r="BC11" s="5">
        <v>0</v>
      </c>
      <c r="BD11" s="5">
        <v>0</v>
      </c>
      <c r="BE11" s="5" t="s">
        <v>145</v>
      </c>
      <c r="BF11" s="5" t="s">
        <v>145</v>
      </c>
      <c r="BG11" s="5">
        <v>0</v>
      </c>
      <c r="BH11" s="5">
        <v>16</v>
      </c>
      <c r="BI11" s="5" t="s">
        <v>123</v>
      </c>
      <c r="BJ11" s="3">
        <v>45169</v>
      </c>
      <c r="BK11" s="3">
        <v>45169</v>
      </c>
      <c r="BL11" s="6">
        <v>16.266666666666701</v>
      </c>
      <c r="BM11" s="5" t="s">
        <v>123</v>
      </c>
      <c r="BN11" s="3">
        <v>47791</v>
      </c>
      <c r="BO11" s="5" t="s">
        <v>162</v>
      </c>
      <c r="BP11" s="5">
        <v>8400000</v>
      </c>
      <c r="BQ11" s="5"/>
      <c r="BR11" s="3">
        <v>45166</v>
      </c>
      <c r="BS11" s="5">
        <v>6247128</v>
      </c>
      <c r="BT11" s="5" t="s">
        <v>147</v>
      </c>
      <c r="BU11" s="7" t="s">
        <v>228</v>
      </c>
      <c r="BV11" s="7">
        <v>450</v>
      </c>
      <c r="BW11" s="7">
        <v>3500</v>
      </c>
      <c r="BX11" s="7">
        <v>358</v>
      </c>
      <c r="BY11" s="7">
        <v>1100</v>
      </c>
      <c r="BZ11" s="5">
        <v>23</v>
      </c>
      <c r="CA11" s="5">
        <v>37</v>
      </c>
      <c r="CB11" s="6">
        <f t="shared" si="0"/>
        <v>1968800</v>
      </c>
      <c r="CC11" s="6">
        <v>1968800</v>
      </c>
      <c r="CD11" s="6">
        <f t="shared" si="1"/>
        <v>1771920</v>
      </c>
      <c r="CE11" s="6">
        <f t="shared" si="2"/>
        <v>1575040</v>
      </c>
      <c r="CF11" s="6" t="s">
        <v>229</v>
      </c>
      <c r="CG11" s="8"/>
      <c r="CH11" s="8">
        <f t="shared" si="3"/>
        <v>0.56013967899227957</v>
      </c>
      <c r="CI11" s="8" t="s">
        <v>3775</v>
      </c>
      <c r="CJ11" s="5" t="s">
        <v>150</v>
      </c>
      <c r="CK11" s="5" t="s">
        <v>137</v>
      </c>
      <c r="CL11" s="5">
        <v>247001</v>
      </c>
      <c r="CM11" s="5">
        <v>0</v>
      </c>
      <c r="CN11" s="5" t="s">
        <v>195</v>
      </c>
      <c r="CO11" s="5" t="s">
        <v>166</v>
      </c>
      <c r="CP11" s="5" t="s">
        <v>152</v>
      </c>
      <c r="CQ11" s="9" t="s">
        <v>185</v>
      </c>
      <c r="CR11" s="9" t="s">
        <v>154</v>
      </c>
      <c r="CS11" s="9" t="s">
        <v>90</v>
      </c>
      <c r="CT11" s="9" t="s">
        <v>230</v>
      </c>
      <c r="CU11" s="9" t="s">
        <v>156</v>
      </c>
      <c r="CV11" s="10" t="s">
        <v>231</v>
      </c>
      <c r="CW11" s="9">
        <v>200280621956</v>
      </c>
      <c r="CX11" s="9">
        <v>0</v>
      </c>
      <c r="CY11" s="9">
        <v>0</v>
      </c>
      <c r="CZ11" s="9">
        <v>0</v>
      </c>
      <c r="DA11" s="9">
        <v>0</v>
      </c>
      <c r="DB11" s="9">
        <v>0</v>
      </c>
      <c r="DC11" s="9">
        <v>0</v>
      </c>
      <c r="DD11" s="9">
        <v>0</v>
      </c>
      <c r="DE11" s="9">
        <v>0</v>
      </c>
      <c r="DF11" s="9">
        <v>400073667339</v>
      </c>
      <c r="DG11" s="9">
        <v>0</v>
      </c>
      <c r="DH11" s="9">
        <v>0</v>
      </c>
      <c r="DI11" s="9">
        <v>0</v>
      </c>
      <c r="DJ11" s="9">
        <v>0</v>
      </c>
      <c r="DK11" s="9">
        <v>0</v>
      </c>
      <c r="DL11" s="9">
        <v>0</v>
      </c>
      <c r="DM11" s="9">
        <v>0</v>
      </c>
      <c r="DN11" s="9">
        <v>0</v>
      </c>
      <c r="DO11" s="9">
        <v>200075107755</v>
      </c>
      <c r="DP11" s="9">
        <v>0</v>
      </c>
      <c r="DQ11" s="9">
        <v>0</v>
      </c>
      <c r="DR11" s="9">
        <v>0</v>
      </c>
      <c r="DS11" s="9">
        <v>0</v>
      </c>
      <c r="DT11" s="9">
        <v>0</v>
      </c>
      <c r="DU11" s="9">
        <v>0</v>
      </c>
      <c r="DV11" s="9">
        <v>0</v>
      </c>
      <c r="DW11" s="9">
        <v>0</v>
      </c>
    </row>
    <row r="12" spans="1:127" customFormat="1" ht="90" x14ac:dyDescent="0.25">
      <c r="A12">
        <v>11</v>
      </c>
      <c r="B12" s="3">
        <v>45627</v>
      </c>
      <c r="C12" s="4">
        <v>268720911319952</v>
      </c>
      <c r="D12" s="4">
        <v>268720911319952</v>
      </c>
      <c r="E12" s="4" t="s">
        <v>121</v>
      </c>
      <c r="F12" s="5" t="s">
        <v>232</v>
      </c>
      <c r="G12" s="3">
        <v>44957</v>
      </c>
      <c r="H12" s="6">
        <v>23.3333333333333</v>
      </c>
      <c r="I12" s="5" t="s">
        <v>123</v>
      </c>
      <c r="J12" s="5">
        <v>731230</v>
      </c>
      <c r="K12" s="5" t="s">
        <v>124</v>
      </c>
      <c r="L12" s="5" t="s">
        <v>233</v>
      </c>
      <c r="M12" s="5">
        <v>703084</v>
      </c>
      <c r="N12" s="5" t="s">
        <v>126</v>
      </c>
      <c r="O12" s="5">
        <v>-1</v>
      </c>
      <c r="P12" s="5" t="s">
        <v>127</v>
      </c>
      <c r="Q12" s="5">
        <v>23</v>
      </c>
      <c r="R12" s="5" t="s">
        <v>128</v>
      </c>
      <c r="S12" s="6">
        <v>14.4</v>
      </c>
      <c r="T12" s="5" t="s">
        <v>129</v>
      </c>
      <c r="U12" s="6">
        <v>14</v>
      </c>
      <c r="V12" s="5">
        <v>181</v>
      </c>
      <c r="W12" s="5" t="s">
        <v>130</v>
      </c>
      <c r="X12" s="5" t="s">
        <v>234</v>
      </c>
      <c r="Y12" s="5" t="s">
        <v>132</v>
      </c>
      <c r="Z12" s="5" t="s">
        <v>133</v>
      </c>
      <c r="AA12" s="5" t="s">
        <v>235</v>
      </c>
      <c r="AB12" s="5" t="s">
        <v>135</v>
      </c>
      <c r="AC12" s="5" t="s">
        <v>136</v>
      </c>
      <c r="AD12" s="5">
        <v>807230429</v>
      </c>
      <c r="AE12" s="5" t="s">
        <v>137</v>
      </c>
      <c r="AF12" s="5" t="s">
        <v>138</v>
      </c>
      <c r="AG12" s="5">
        <v>169</v>
      </c>
      <c r="AH12" s="5" t="s">
        <v>139</v>
      </c>
      <c r="AI12" s="5">
        <v>192</v>
      </c>
      <c r="AJ12" s="5" t="s">
        <v>128</v>
      </c>
      <c r="AK12" s="5">
        <v>731230</v>
      </c>
      <c r="AL12" s="5" t="s">
        <v>140</v>
      </c>
      <c r="AM12" s="5" t="s">
        <v>161</v>
      </c>
      <c r="AN12" s="6">
        <v>61.427251300000002</v>
      </c>
      <c r="AO12" s="5" t="s">
        <v>142</v>
      </c>
      <c r="AP12" s="5">
        <v>0</v>
      </c>
      <c r="AQ12" s="5">
        <v>9739</v>
      </c>
      <c r="AR12" s="3">
        <v>44961</v>
      </c>
      <c r="AS12" s="5">
        <v>180</v>
      </c>
      <c r="AT12" s="5" t="s">
        <v>143</v>
      </c>
      <c r="AU12" s="5" t="s">
        <v>144</v>
      </c>
      <c r="AV12" s="5">
        <v>0</v>
      </c>
      <c r="AW12" s="5">
        <v>0</v>
      </c>
      <c r="AX12" s="5">
        <v>0</v>
      </c>
      <c r="AY12" s="5">
        <v>0</v>
      </c>
      <c r="AZ12" s="5">
        <v>0</v>
      </c>
      <c r="BA12" s="5">
        <v>0</v>
      </c>
      <c r="BB12" s="5">
        <v>0</v>
      </c>
      <c r="BC12" s="5">
        <v>0</v>
      </c>
      <c r="BD12" s="5">
        <v>0</v>
      </c>
      <c r="BE12" s="5" t="s">
        <v>145</v>
      </c>
      <c r="BF12" s="5" t="s">
        <v>145</v>
      </c>
      <c r="BG12" s="5">
        <v>0</v>
      </c>
      <c r="BH12" s="5">
        <v>23</v>
      </c>
      <c r="BI12" s="5" t="s">
        <v>123</v>
      </c>
      <c r="BJ12" s="3">
        <v>44957</v>
      </c>
      <c r="BK12" s="3">
        <v>44957</v>
      </c>
      <c r="BL12" s="6">
        <v>23.3333333333333</v>
      </c>
      <c r="BM12" s="5" t="s">
        <v>123</v>
      </c>
      <c r="BN12" s="3">
        <v>50774</v>
      </c>
      <c r="BO12" s="5" t="s">
        <v>162</v>
      </c>
      <c r="BP12" s="5">
        <v>1134000</v>
      </c>
      <c r="BQ12" s="5"/>
      <c r="BR12" s="3">
        <v>44946</v>
      </c>
      <c r="BS12" s="5">
        <v>5704647</v>
      </c>
      <c r="BT12" s="5" t="s">
        <v>147</v>
      </c>
      <c r="BU12" s="7" t="s">
        <v>236</v>
      </c>
      <c r="BV12" s="7">
        <v>252</v>
      </c>
      <c r="BW12" s="7">
        <v>2200</v>
      </c>
      <c r="BX12" s="7">
        <v>424</v>
      </c>
      <c r="BY12" s="7">
        <v>1500</v>
      </c>
      <c r="BZ12" s="5">
        <v>3</v>
      </c>
      <c r="CA12" s="5">
        <v>57</v>
      </c>
      <c r="CB12" s="6">
        <f t="shared" si="0"/>
        <v>1190400</v>
      </c>
      <c r="CC12" s="6">
        <v>1190400</v>
      </c>
      <c r="CD12" s="6">
        <f t="shared" si="1"/>
        <v>1071360</v>
      </c>
      <c r="CE12" s="6">
        <f t="shared" si="2"/>
        <v>952320</v>
      </c>
      <c r="CF12" s="6" t="s">
        <v>183</v>
      </c>
      <c r="CG12" s="8"/>
      <c r="CH12" s="8">
        <f t="shared" si="3"/>
        <v>0.6142725134408602</v>
      </c>
      <c r="CI12" s="8" t="s">
        <v>3775</v>
      </c>
      <c r="CJ12" s="5" t="s">
        <v>150</v>
      </c>
      <c r="CK12" s="5" t="s">
        <v>137</v>
      </c>
      <c r="CL12" s="5">
        <v>247001</v>
      </c>
      <c r="CM12" s="5">
        <v>0</v>
      </c>
      <c r="CN12" s="5" t="s">
        <v>195</v>
      </c>
      <c r="CO12" s="5" t="s">
        <v>166</v>
      </c>
      <c r="CP12" s="5" t="s">
        <v>167</v>
      </c>
      <c r="CQ12" s="9" t="s">
        <v>153</v>
      </c>
      <c r="CR12" s="9" t="s">
        <v>154</v>
      </c>
      <c r="CS12" s="9" t="s">
        <v>90</v>
      </c>
      <c r="CT12" s="9" t="s">
        <v>237</v>
      </c>
      <c r="CU12" s="9" t="s">
        <v>156</v>
      </c>
      <c r="CV12" s="10" t="s">
        <v>238</v>
      </c>
      <c r="CW12" s="9">
        <v>200259575280</v>
      </c>
      <c r="CX12" s="9">
        <v>0</v>
      </c>
      <c r="CY12" s="9">
        <v>0</v>
      </c>
      <c r="CZ12" s="9">
        <v>0</v>
      </c>
      <c r="DA12" s="9">
        <v>0</v>
      </c>
      <c r="DB12" s="9">
        <v>0</v>
      </c>
      <c r="DC12" s="9">
        <v>0</v>
      </c>
      <c r="DD12" s="9">
        <v>0</v>
      </c>
      <c r="DE12" s="9">
        <v>0</v>
      </c>
      <c r="DF12" s="9">
        <v>400068035647</v>
      </c>
      <c r="DG12" s="9">
        <v>0</v>
      </c>
      <c r="DH12" s="9">
        <v>0</v>
      </c>
      <c r="DI12" s="9">
        <v>0</v>
      </c>
      <c r="DJ12" s="9">
        <v>0</v>
      </c>
      <c r="DK12" s="9">
        <v>0</v>
      </c>
      <c r="DL12" s="9">
        <v>0</v>
      </c>
      <c r="DM12" s="9">
        <v>0</v>
      </c>
      <c r="DN12" s="9">
        <v>0</v>
      </c>
      <c r="DO12" s="9">
        <v>200069120545</v>
      </c>
      <c r="DP12" s="9">
        <v>0</v>
      </c>
      <c r="DQ12" s="9">
        <v>0</v>
      </c>
      <c r="DR12" s="9">
        <v>0</v>
      </c>
      <c r="DS12" s="9">
        <v>0</v>
      </c>
      <c r="DT12" s="9">
        <v>0</v>
      </c>
      <c r="DU12" s="9">
        <v>0</v>
      </c>
      <c r="DV12" s="9">
        <v>0</v>
      </c>
      <c r="DW12" s="9">
        <v>0</v>
      </c>
    </row>
    <row r="13" spans="1:127" customFormat="1" ht="75" x14ac:dyDescent="0.25">
      <c r="A13">
        <v>12</v>
      </c>
      <c r="B13" s="3">
        <v>45627</v>
      </c>
      <c r="C13" s="4">
        <v>268020911751593</v>
      </c>
      <c r="D13" s="4">
        <v>268020911751593</v>
      </c>
      <c r="E13" s="4" t="s">
        <v>121</v>
      </c>
      <c r="F13" s="5" t="s">
        <v>122</v>
      </c>
      <c r="G13" s="3">
        <v>45469</v>
      </c>
      <c r="H13" s="6">
        <v>6.2666666666666702</v>
      </c>
      <c r="I13" s="5" t="s">
        <v>123</v>
      </c>
      <c r="J13" s="5">
        <v>960014</v>
      </c>
      <c r="K13" s="5" t="s">
        <v>124</v>
      </c>
      <c r="L13" s="5" t="s">
        <v>239</v>
      </c>
      <c r="M13" s="5">
        <v>951499</v>
      </c>
      <c r="N13" s="5" t="s">
        <v>126</v>
      </c>
      <c r="O13" s="5">
        <v>755</v>
      </c>
      <c r="P13" s="5" t="s">
        <v>127</v>
      </c>
      <c r="Q13" s="5">
        <v>6</v>
      </c>
      <c r="R13" s="5" t="s">
        <v>128</v>
      </c>
      <c r="S13" s="6">
        <v>13.5</v>
      </c>
      <c r="T13" s="5" t="s">
        <v>129</v>
      </c>
      <c r="U13" s="6">
        <v>13.5</v>
      </c>
      <c r="V13" s="5">
        <v>181</v>
      </c>
      <c r="W13" s="5" t="s">
        <v>130</v>
      </c>
      <c r="X13" s="5" t="s">
        <v>240</v>
      </c>
      <c r="Y13" s="5" t="s">
        <v>132</v>
      </c>
      <c r="Z13" s="5" t="s">
        <v>133</v>
      </c>
      <c r="AA13" s="5" t="s">
        <v>241</v>
      </c>
      <c r="AB13" s="5" t="s">
        <v>135</v>
      </c>
      <c r="AC13" s="5" t="s">
        <v>136</v>
      </c>
      <c r="AD13" s="5">
        <v>854804474077</v>
      </c>
      <c r="AE13" s="5" t="s">
        <v>242</v>
      </c>
      <c r="AF13" s="5" t="s">
        <v>243</v>
      </c>
      <c r="AG13" s="5">
        <v>175</v>
      </c>
      <c r="AH13" s="5" t="s">
        <v>139</v>
      </c>
      <c r="AI13" s="5">
        <v>181</v>
      </c>
      <c r="AJ13" s="5" t="s">
        <v>128</v>
      </c>
      <c r="AK13" s="5">
        <v>960014</v>
      </c>
      <c r="AL13" s="5" t="s">
        <v>140</v>
      </c>
      <c r="AM13" s="5" t="s">
        <v>161</v>
      </c>
      <c r="AN13" s="6">
        <v>42.560886699999998</v>
      </c>
      <c r="AO13" s="5" t="s">
        <v>142</v>
      </c>
      <c r="AP13" s="5">
        <v>0</v>
      </c>
      <c r="AQ13" s="5">
        <v>12465</v>
      </c>
      <c r="AR13" s="3">
        <v>45477</v>
      </c>
      <c r="AS13" s="5">
        <v>180</v>
      </c>
      <c r="AT13" s="5" t="s">
        <v>244</v>
      </c>
      <c r="AU13" s="5" t="s">
        <v>144</v>
      </c>
      <c r="AV13" s="5">
        <v>0</v>
      </c>
      <c r="AW13" s="5">
        <v>0</v>
      </c>
      <c r="AX13" s="5">
        <v>0</v>
      </c>
      <c r="AY13" s="5">
        <v>0</v>
      </c>
      <c r="AZ13" s="5">
        <v>0</v>
      </c>
      <c r="BA13" s="5">
        <v>0</v>
      </c>
      <c r="BB13" s="5">
        <v>0</v>
      </c>
      <c r="BC13" s="5">
        <v>0</v>
      </c>
      <c r="BD13" s="5">
        <v>0</v>
      </c>
      <c r="BE13" s="5" t="s">
        <v>145</v>
      </c>
      <c r="BF13" s="5" t="s">
        <v>145</v>
      </c>
      <c r="BG13" s="5">
        <v>0</v>
      </c>
      <c r="BH13" s="5">
        <v>6</v>
      </c>
      <c r="BI13" s="5" t="s">
        <v>123</v>
      </c>
      <c r="BJ13" s="3">
        <v>45463</v>
      </c>
      <c r="BK13" s="3">
        <v>45463</v>
      </c>
      <c r="BL13" s="6">
        <v>6.4666666666666703</v>
      </c>
      <c r="BM13" s="5" t="s">
        <v>123</v>
      </c>
      <c r="BN13" s="3">
        <v>50955</v>
      </c>
      <c r="BO13" s="5" t="s">
        <v>162</v>
      </c>
      <c r="BP13" s="5">
        <v>387000</v>
      </c>
      <c r="BQ13" s="5"/>
      <c r="BR13" s="3">
        <v>45407</v>
      </c>
      <c r="BS13" s="5">
        <v>7147594</v>
      </c>
      <c r="BT13" s="5" t="s">
        <v>147</v>
      </c>
      <c r="BU13" s="7" t="s">
        <v>245</v>
      </c>
      <c r="BV13" s="7">
        <v>1125</v>
      </c>
      <c r="BW13" s="7">
        <v>1150</v>
      </c>
      <c r="BX13" s="7">
        <v>1012.5</v>
      </c>
      <c r="BY13" s="7">
        <v>950</v>
      </c>
      <c r="BZ13" s="5">
        <v>3</v>
      </c>
      <c r="CA13" s="5">
        <v>57</v>
      </c>
      <c r="CB13" s="6">
        <f t="shared" si="0"/>
        <v>2255625</v>
      </c>
      <c r="CC13" s="6">
        <v>2255625</v>
      </c>
      <c r="CD13" s="6">
        <f t="shared" si="1"/>
        <v>2030063</v>
      </c>
      <c r="CE13" s="6">
        <f t="shared" si="2"/>
        <v>1804500</v>
      </c>
      <c r="CF13" s="6" t="s">
        <v>145</v>
      </c>
      <c r="CG13" s="8"/>
      <c r="CH13" s="8">
        <f t="shared" si="3"/>
        <v>0.4256088667220837</v>
      </c>
      <c r="CI13" s="8" t="s">
        <v>3775</v>
      </c>
      <c r="CJ13" s="5" t="s">
        <v>246</v>
      </c>
      <c r="CK13" s="5" t="s">
        <v>242</v>
      </c>
      <c r="CL13" s="5">
        <v>143001</v>
      </c>
      <c r="CM13" s="5">
        <v>0</v>
      </c>
      <c r="CN13" s="5" t="s">
        <v>165</v>
      </c>
      <c r="CO13" s="5" t="s">
        <v>166</v>
      </c>
      <c r="CP13" s="5" t="s">
        <v>167</v>
      </c>
      <c r="CQ13" s="9" t="s">
        <v>153</v>
      </c>
      <c r="CR13" s="9" t="s">
        <v>154</v>
      </c>
      <c r="CS13" s="9" t="s">
        <v>90</v>
      </c>
      <c r="CT13" s="9" t="s">
        <v>247</v>
      </c>
      <c r="CU13" s="9" t="s">
        <v>156</v>
      </c>
      <c r="CV13" s="10" t="s">
        <v>248</v>
      </c>
      <c r="CW13" s="9">
        <v>200311473512</v>
      </c>
      <c r="CX13" s="9">
        <v>0</v>
      </c>
      <c r="CY13" s="9">
        <v>0</v>
      </c>
      <c r="CZ13" s="9">
        <v>0</v>
      </c>
      <c r="DA13" s="9">
        <v>0</v>
      </c>
      <c r="DB13" s="9">
        <v>0</v>
      </c>
      <c r="DC13" s="9">
        <v>0</v>
      </c>
      <c r="DD13" s="9">
        <v>0</v>
      </c>
      <c r="DE13" s="9">
        <v>0</v>
      </c>
      <c r="DF13" s="9">
        <v>400081336277</v>
      </c>
      <c r="DG13" s="9">
        <v>0</v>
      </c>
      <c r="DH13" s="9">
        <v>0</v>
      </c>
      <c r="DI13" s="9">
        <v>0</v>
      </c>
      <c r="DJ13" s="9">
        <v>0</v>
      </c>
      <c r="DK13" s="9">
        <v>0</v>
      </c>
      <c r="DL13" s="9">
        <v>0</v>
      </c>
      <c r="DM13" s="9">
        <v>0</v>
      </c>
      <c r="DN13" s="9">
        <v>0</v>
      </c>
      <c r="DO13" s="9">
        <v>200083094657</v>
      </c>
      <c r="DP13" s="9">
        <v>0</v>
      </c>
      <c r="DQ13" s="9">
        <v>0</v>
      </c>
      <c r="DR13" s="9">
        <v>0</v>
      </c>
      <c r="DS13" s="9">
        <v>0</v>
      </c>
      <c r="DT13" s="9">
        <v>0</v>
      </c>
      <c r="DU13" s="9">
        <v>0</v>
      </c>
      <c r="DV13" s="9">
        <v>0</v>
      </c>
      <c r="DW13" s="9">
        <v>0</v>
      </c>
    </row>
    <row r="14" spans="1:127" customFormat="1" ht="45" x14ac:dyDescent="0.25">
      <c r="A14">
        <v>13</v>
      </c>
      <c r="B14" s="3">
        <v>45627</v>
      </c>
      <c r="C14" s="4">
        <v>267620911708278</v>
      </c>
      <c r="D14" s="4">
        <v>267620911708278</v>
      </c>
      <c r="E14" s="4" t="s">
        <v>121</v>
      </c>
      <c r="F14" s="5" t="s">
        <v>122</v>
      </c>
      <c r="G14" s="3">
        <v>45416</v>
      </c>
      <c r="H14" s="6">
        <v>8.0333333333333297</v>
      </c>
      <c r="I14" s="5" t="s">
        <v>123</v>
      </c>
      <c r="J14" s="5">
        <v>892861</v>
      </c>
      <c r="K14" s="5" t="s">
        <v>124</v>
      </c>
      <c r="L14" s="5" t="s">
        <v>249</v>
      </c>
      <c r="M14" s="5">
        <v>882917</v>
      </c>
      <c r="N14" s="5" t="s">
        <v>126</v>
      </c>
      <c r="O14" s="5">
        <v>655</v>
      </c>
      <c r="P14" s="5" t="s">
        <v>127</v>
      </c>
      <c r="Q14" s="5">
        <v>8</v>
      </c>
      <c r="R14" s="5" t="s">
        <v>128</v>
      </c>
      <c r="S14" s="6">
        <v>14.75</v>
      </c>
      <c r="T14" s="5" t="s">
        <v>129</v>
      </c>
      <c r="U14" s="6">
        <v>14.75</v>
      </c>
      <c r="V14" s="5">
        <v>181</v>
      </c>
      <c r="W14" s="5" t="s">
        <v>130</v>
      </c>
      <c r="X14" s="5" t="s">
        <v>250</v>
      </c>
      <c r="Y14" s="5" t="s">
        <v>132</v>
      </c>
      <c r="Z14" s="5" t="s">
        <v>133</v>
      </c>
      <c r="AA14" s="5" t="s">
        <v>251</v>
      </c>
      <c r="AB14" s="5" t="s">
        <v>135</v>
      </c>
      <c r="AC14" s="5" t="s">
        <v>136</v>
      </c>
      <c r="AD14" s="5">
        <v>854804171424</v>
      </c>
      <c r="AE14" s="5" t="s">
        <v>252</v>
      </c>
      <c r="AF14" s="5" t="s">
        <v>253</v>
      </c>
      <c r="AG14" s="5">
        <v>173</v>
      </c>
      <c r="AH14" s="5" t="s">
        <v>139</v>
      </c>
      <c r="AI14" s="5">
        <v>181</v>
      </c>
      <c r="AJ14" s="5" t="s">
        <v>128</v>
      </c>
      <c r="AK14" s="5">
        <v>892861</v>
      </c>
      <c r="AL14" s="5" t="s">
        <v>140</v>
      </c>
      <c r="AM14" s="5" t="s">
        <v>161</v>
      </c>
      <c r="AN14" s="6">
        <v>50.875270700000002</v>
      </c>
      <c r="AO14" s="5" t="s">
        <v>142</v>
      </c>
      <c r="AP14" s="5">
        <v>0</v>
      </c>
      <c r="AQ14" s="5">
        <v>12344</v>
      </c>
      <c r="AR14" s="3">
        <v>45416</v>
      </c>
      <c r="AS14" s="5">
        <v>180</v>
      </c>
      <c r="AT14" s="5" t="s">
        <v>254</v>
      </c>
      <c r="AU14" s="5" t="s">
        <v>144</v>
      </c>
      <c r="AV14" s="5">
        <v>0</v>
      </c>
      <c r="AW14" s="5">
        <v>0</v>
      </c>
      <c r="AX14" s="5">
        <v>0</v>
      </c>
      <c r="AY14" s="5">
        <v>0</v>
      </c>
      <c r="AZ14" s="5">
        <v>0</v>
      </c>
      <c r="BA14" s="5">
        <v>0</v>
      </c>
      <c r="BB14" s="5">
        <v>0</v>
      </c>
      <c r="BC14" s="5">
        <v>0</v>
      </c>
      <c r="BD14" s="5">
        <v>0</v>
      </c>
      <c r="BE14" s="5" t="s">
        <v>145</v>
      </c>
      <c r="BF14" s="5" t="s">
        <v>145</v>
      </c>
      <c r="BG14" s="5">
        <v>0</v>
      </c>
      <c r="BH14" s="5">
        <v>8</v>
      </c>
      <c r="BI14" s="5" t="s">
        <v>123</v>
      </c>
      <c r="BJ14" s="3">
        <v>45412</v>
      </c>
      <c r="BK14" s="3">
        <v>45412</v>
      </c>
      <c r="BL14" s="6">
        <v>8.1666666666666696</v>
      </c>
      <c r="BM14" s="5" t="s">
        <v>123</v>
      </c>
      <c r="BN14" s="3">
        <v>50894</v>
      </c>
      <c r="BO14" s="5" t="s">
        <v>162</v>
      </c>
      <c r="BP14" s="5">
        <v>0</v>
      </c>
      <c r="BQ14" s="5">
        <v>2</v>
      </c>
      <c r="BR14" s="3">
        <v>45382</v>
      </c>
      <c r="BS14" s="5" t="s">
        <v>255</v>
      </c>
      <c r="BT14" s="5" t="s">
        <v>256</v>
      </c>
      <c r="BU14" s="7" t="s">
        <v>257</v>
      </c>
      <c r="BV14" s="7">
        <v>1050</v>
      </c>
      <c r="BW14" s="7">
        <v>1000</v>
      </c>
      <c r="BX14" s="7">
        <v>450</v>
      </c>
      <c r="BY14" s="7">
        <v>1000</v>
      </c>
      <c r="BZ14" s="5">
        <v>3</v>
      </c>
      <c r="CA14" s="5">
        <v>57</v>
      </c>
      <c r="CB14" s="6">
        <f t="shared" si="0"/>
        <v>1500000</v>
      </c>
      <c r="CC14" s="6">
        <v>1755000</v>
      </c>
      <c r="CD14" s="6">
        <f t="shared" si="1"/>
        <v>1350000</v>
      </c>
      <c r="CE14" s="6">
        <f t="shared" si="2"/>
        <v>1200000</v>
      </c>
      <c r="CF14" s="6" t="s">
        <v>258</v>
      </c>
      <c r="CG14" s="8"/>
      <c r="CH14" s="8">
        <f t="shared" si="3"/>
        <v>0.59524066666666664</v>
      </c>
      <c r="CI14" s="8" t="s">
        <v>3775</v>
      </c>
      <c r="CJ14" s="5" t="s">
        <v>259</v>
      </c>
      <c r="CK14" s="5" t="s">
        <v>252</v>
      </c>
      <c r="CL14" s="5">
        <v>458389</v>
      </c>
      <c r="CM14" s="5">
        <v>0</v>
      </c>
      <c r="CN14" s="5" t="s">
        <v>195</v>
      </c>
      <c r="CO14" s="5" t="s">
        <v>152</v>
      </c>
      <c r="CP14" s="5" t="s">
        <v>152</v>
      </c>
      <c r="CQ14" s="9" t="s">
        <v>185</v>
      </c>
      <c r="CR14" s="9" t="s">
        <v>154</v>
      </c>
      <c r="CS14" s="9" t="s">
        <v>90</v>
      </c>
      <c r="CT14" s="9" t="s">
        <v>260</v>
      </c>
      <c r="CU14" s="9" t="s">
        <v>187</v>
      </c>
      <c r="CV14" s="10" t="s">
        <v>261</v>
      </c>
      <c r="CW14" s="9">
        <v>200305803299</v>
      </c>
      <c r="CX14" s="9">
        <v>0</v>
      </c>
      <c r="CY14" s="9">
        <v>0</v>
      </c>
      <c r="CZ14" s="9">
        <v>0</v>
      </c>
      <c r="DA14" s="9">
        <v>0</v>
      </c>
      <c r="DB14" s="9">
        <v>0</v>
      </c>
      <c r="DC14" s="9">
        <v>0</v>
      </c>
      <c r="DD14" s="9">
        <v>0</v>
      </c>
      <c r="DE14" s="9">
        <v>0</v>
      </c>
      <c r="DF14" s="9">
        <v>400079758671</v>
      </c>
      <c r="DG14" s="9">
        <v>0</v>
      </c>
      <c r="DH14" s="9">
        <v>0</v>
      </c>
      <c r="DI14" s="9">
        <v>0</v>
      </c>
      <c r="DJ14" s="9">
        <v>0</v>
      </c>
      <c r="DK14" s="9">
        <v>0</v>
      </c>
      <c r="DL14" s="9">
        <v>0</v>
      </c>
      <c r="DM14" s="9">
        <v>0</v>
      </c>
      <c r="DN14" s="9">
        <v>0</v>
      </c>
      <c r="DO14" s="9">
        <v>200081471851</v>
      </c>
      <c r="DP14" s="9">
        <v>0</v>
      </c>
      <c r="DQ14" s="9">
        <v>0</v>
      </c>
      <c r="DR14" s="9">
        <v>0</v>
      </c>
      <c r="DS14" s="9">
        <v>0</v>
      </c>
      <c r="DT14" s="9">
        <v>0</v>
      </c>
      <c r="DU14" s="9">
        <v>0</v>
      </c>
      <c r="DV14" s="9">
        <v>0</v>
      </c>
      <c r="DW14" s="9">
        <v>0</v>
      </c>
    </row>
    <row r="15" spans="1:127" customFormat="1" ht="75" x14ac:dyDescent="0.25">
      <c r="A15">
        <v>14</v>
      </c>
      <c r="B15" s="3">
        <v>45627</v>
      </c>
      <c r="C15" s="4">
        <v>267620911583259</v>
      </c>
      <c r="D15" s="4">
        <v>267620911583259</v>
      </c>
      <c r="E15" s="4" t="s">
        <v>121</v>
      </c>
      <c r="F15" s="5" t="s">
        <v>178</v>
      </c>
      <c r="G15" s="3">
        <v>45344</v>
      </c>
      <c r="H15" s="6">
        <v>10.4333333333333</v>
      </c>
      <c r="I15" s="5" t="s">
        <v>123</v>
      </c>
      <c r="J15" s="5">
        <v>1573291</v>
      </c>
      <c r="K15" s="5" t="s">
        <v>124</v>
      </c>
      <c r="L15" s="5" t="s">
        <v>262</v>
      </c>
      <c r="M15" s="5">
        <v>1548788</v>
      </c>
      <c r="N15" s="5" t="s">
        <v>126</v>
      </c>
      <c r="O15" s="5">
        <v>778</v>
      </c>
      <c r="P15" s="5" t="s">
        <v>127</v>
      </c>
      <c r="Q15" s="5">
        <v>12</v>
      </c>
      <c r="R15" s="5" t="s">
        <v>263</v>
      </c>
      <c r="S15" s="6">
        <v>14</v>
      </c>
      <c r="T15" s="5" t="s">
        <v>129</v>
      </c>
      <c r="U15" s="6">
        <v>14</v>
      </c>
      <c r="V15" s="5">
        <v>180</v>
      </c>
      <c r="W15" s="5" t="s">
        <v>130</v>
      </c>
      <c r="X15" s="5" t="s">
        <v>264</v>
      </c>
      <c r="Y15" s="5" t="s">
        <v>132</v>
      </c>
      <c r="Z15" s="5" t="s">
        <v>133</v>
      </c>
      <c r="AA15" s="5" t="s">
        <v>265</v>
      </c>
      <c r="AB15" s="5" t="s">
        <v>135</v>
      </c>
      <c r="AC15" s="5" t="s">
        <v>136</v>
      </c>
      <c r="AD15" s="5">
        <v>854803216755</v>
      </c>
      <c r="AE15" s="5" t="s">
        <v>252</v>
      </c>
      <c r="AF15" s="5" t="s">
        <v>253</v>
      </c>
      <c r="AG15" s="5">
        <v>171</v>
      </c>
      <c r="AH15" s="5" t="s">
        <v>139</v>
      </c>
      <c r="AI15" s="5">
        <v>183</v>
      </c>
      <c r="AJ15" s="5" t="s">
        <v>266</v>
      </c>
      <c r="AK15" s="5">
        <v>1573291</v>
      </c>
      <c r="AL15" s="5" t="s">
        <v>140</v>
      </c>
      <c r="AM15" s="5" t="s">
        <v>161</v>
      </c>
      <c r="AN15" s="6">
        <v>58.270037000000002</v>
      </c>
      <c r="AO15" s="5" t="s">
        <v>142</v>
      </c>
      <c r="AP15" s="5">
        <v>0</v>
      </c>
      <c r="AQ15" s="5">
        <v>20953</v>
      </c>
      <c r="AR15" s="3">
        <v>45295</v>
      </c>
      <c r="AS15" s="5">
        <v>180</v>
      </c>
      <c r="AT15" s="5" t="s">
        <v>254</v>
      </c>
      <c r="AU15" s="5" t="s">
        <v>144</v>
      </c>
      <c r="AV15" s="5">
        <v>0</v>
      </c>
      <c r="AW15" s="5">
        <v>0</v>
      </c>
      <c r="AX15" s="5">
        <v>0</v>
      </c>
      <c r="AY15" s="5">
        <v>0</v>
      </c>
      <c r="AZ15" s="5">
        <v>0</v>
      </c>
      <c r="BA15" s="5">
        <v>0</v>
      </c>
      <c r="BB15" s="5">
        <v>0</v>
      </c>
      <c r="BC15" s="5">
        <v>0</v>
      </c>
      <c r="BD15" s="5">
        <v>0</v>
      </c>
      <c r="BE15" s="5" t="s">
        <v>145</v>
      </c>
      <c r="BF15" s="5" t="s">
        <v>145</v>
      </c>
      <c r="BG15" s="5">
        <v>0</v>
      </c>
      <c r="BH15" s="5">
        <v>12</v>
      </c>
      <c r="BI15" s="5" t="s">
        <v>123</v>
      </c>
      <c r="BJ15" s="3">
        <v>45291</v>
      </c>
      <c r="BK15" s="3">
        <v>45342</v>
      </c>
      <c r="BL15" s="6">
        <v>10.5</v>
      </c>
      <c r="BM15" s="5" t="s">
        <v>123</v>
      </c>
      <c r="BN15" s="3">
        <v>50833</v>
      </c>
      <c r="BO15" s="5" t="s">
        <v>162</v>
      </c>
      <c r="BP15" s="5">
        <v>0</v>
      </c>
      <c r="BQ15" s="5"/>
      <c r="BR15" s="3">
        <v>45211</v>
      </c>
      <c r="BS15" s="5" t="s">
        <v>267</v>
      </c>
      <c r="BT15" s="5" t="s">
        <v>268</v>
      </c>
      <c r="BU15" s="7" t="s">
        <v>269</v>
      </c>
      <c r="BV15" s="7">
        <v>900</v>
      </c>
      <c r="BW15" s="7">
        <v>2500</v>
      </c>
      <c r="BX15" s="7">
        <v>900</v>
      </c>
      <c r="BY15" s="7">
        <v>500</v>
      </c>
      <c r="BZ15" s="5">
        <v>35</v>
      </c>
      <c r="CA15" s="5">
        <v>15</v>
      </c>
      <c r="CB15" s="6">
        <f t="shared" si="0"/>
        <v>2700000</v>
      </c>
      <c r="CC15" s="6">
        <v>2700000</v>
      </c>
      <c r="CD15" s="6">
        <f t="shared" si="1"/>
        <v>2430000</v>
      </c>
      <c r="CE15" s="6">
        <f t="shared" si="2"/>
        <v>2160000</v>
      </c>
      <c r="CF15" s="6" t="s">
        <v>270</v>
      </c>
      <c r="CG15" s="8"/>
      <c r="CH15" s="8">
        <f t="shared" si="3"/>
        <v>0.58270037037037037</v>
      </c>
      <c r="CI15" s="8" t="s">
        <v>3775</v>
      </c>
      <c r="CJ15" s="5" t="s">
        <v>271</v>
      </c>
      <c r="CK15" s="5" t="s">
        <v>252</v>
      </c>
      <c r="CL15" s="5">
        <v>458001</v>
      </c>
      <c r="CM15" s="5">
        <v>0</v>
      </c>
      <c r="CN15" s="5" t="s">
        <v>195</v>
      </c>
      <c r="CO15" s="5" t="s">
        <v>152</v>
      </c>
      <c r="CP15" s="5" t="s">
        <v>152</v>
      </c>
      <c r="CQ15" s="9" t="s">
        <v>153</v>
      </c>
      <c r="CR15" s="9" t="s">
        <v>154</v>
      </c>
      <c r="CS15" s="9" t="s">
        <v>90</v>
      </c>
      <c r="CT15" s="9" t="s">
        <v>272</v>
      </c>
      <c r="CU15" s="9" t="s">
        <v>273</v>
      </c>
      <c r="CV15" s="10" t="s">
        <v>274</v>
      </c>
      <c r="CW15" s="9">
        <v>200297765999</v>
      </c>
      <c r="CX15" s="9">
        <v>0</v>
      </c>
      <c r="CY15" s="9">
        <v>0</v>
      </c>
      <c r="CZ15" s="9">
        <v>0</v>
      </c>
      <c r="DA15" s="9">
        <v>0</v>
      </c>
      <c r="DB15" s="9">
        <v>0</v>
      </c>
      <c r="DC15" s="9">
        <v>0</v>
      </c>
      <c r="DD15" s="9">
        <v>0</v>
      </c>
      <c r="DE15" s="9">
        <v>0</v>
      </c>
      <c r="DF15" s="9">
        <v>400077807869</v>
      </c>
      <c r="DG15" s="9">
        <v>0</v>
      </c>
      <c r="DH15" s="9">
        <v>0</v>
      </c>
      <c r="DI15" s="9">
        <v>0</v>
      </c>
      <c r="DJ15" s="9">
        <v>0</v>
      </c>
      <c r="DK15" s="9">
        <v>0</v>
      </c>
      <c r="DL15" s="9">
        <v>0</v>
      </c>
      <c r="DM15" s="9">
        <v>0</v>
      </c>
      <c r="DN15" s="9">
        <v>0</v>
      </c>
      <c r="DO15" s="9">
        <v>200079442349</v>
      </c>
      <c r="DP15" s="9">
        <v>0</v>
      </c>
      <c r="DQ15" s="9">
        <v>0</v>
      </c>
      <c r="DR15" s="9">
        <v>0</v>
      </c>
      <c r="DS15" s="9">
        <v>0</v>
      </c>
      <c r="DT15" s="9">
        <v>0</v>
      </c>
      <c r="DU15" s="9">
        <v>0</v>
      </c>
      <c r="DV15" s="9">
        <v>0</v>
      </c>
      <c r="DW15" s="9">
        <v>0</v>
      </c>
    </row>
    <row r="16" spans="1:127" customFormat="1" ht="45" x14ac:dyDescent="0.25">
      <c r="A16">
        <v>15</v>
      </c>
      <c r="B16" s="3">
        <v>45627</v>
      </c>
      <c r="C16" s="4">
        <v>267620911323434</v>
      </c>
      <c r="D16" s="4">
        <v>267620911323434</v>
      </c>
      <c r="E16" s="4" t="s">
        <v>121</v>
      </c>
      <c r="F16" s="5" t="s">
        <v>232</v>
      </c>
      <c r="G16" s="3">
        <v>44957</v>
      </c>
      <c r="H16" s="6">
        <v>23.3333333333333</v>
      </c>
      <c r="I16" s="5" t="s">
        <v>123</v>
      </c>
      <c r="J16" s="5">
        <v>3553817</v>
      </c>
      <c r="K16" s="5" t="s">
        <v>124</v>
      </c>
      <c r="L16" s="5" t="s">
        <v>275</v>
      </c>
      <c r="M16" s="5">
        <v>3403600</v>
      </c>
      <c r="N16" s="5" t="s">
        <v>126</v>
      </c>
      <c r="O16" s="5">
        <v>714</v>
      </c>
      <c r="P16" s="5" t="s">
        <v>127</v>
      </c>
      <c r="Q16" s="5">
        <v>23</v>
      </c>
      <c r="R16" s="5" t="s">
        <v>263</v>
      </c>
      <c r="S16" s="6">
        <v>13.4</v>
      </c>
      <c r="T16" s="5" t="s">
        <v>129</v>
      </c>
      <c r="U16" s="6">
        <v>13</v>
      </c>
      <c r="V16" s="5">
        <v>181</v>
      </c>
      <c r="W16" s="5" t="s">
        <v>130</v>
      </c>
      <c r="X16" s="5" t="s">
        <v>276</v>
      </c>
      <c r="Y16" s="5" t="s">
        <v>132</v>
      </c>
      <c r="Z16" s="5" t="s">
        <v>133</v>
      </c>
      <c r="AA16" s="5" t="s">
        <v>277</v>
      </c>
      <c r="AB16" s="5" t="s">
        <v>135</v>
      </c>
      <c r="AC16" s="5" t="s">
        <v>136</v>
      </c>
      <c r="AD16" s="5">
        <v>801998481</v>
      </c>
      <c r="AE16" s="5" t="s">
        <v>252</v>
      </c>
      <c r="AF16" s="5" t="s">
        <v>138</v>
      </c>
      <c r="AG16" s="5">
        <v>169</v>
      </c>
      <c r="AH16" s="5" t="s">
        <v>139</v>
      </c>
      <c r="AI16" s="5">
        <v>192</v>
      </c>
      <c r="AJ16" s="5" t="s">
        <v>266</v>
      </c>
      <c r="AK16" s="5">
        <v>3553817</v>
      </c>
      <c r="AL16" s="5" t="s">
        <v>140</v>
      </c>
      <c r="AM16" s="5" t="s">
        <v>278</v>
      </c>
      <c r="AN16" s="6">
        <v>53.1157726</v>
      </c>
      <c r="AO16" s="5" t="s">
        <v>142</v>
      </c>
      <c r="AP16" s="5">
        <v>0</v>
      </c>
      <c r="AQ16" s="5">
        <v>44965</v>
      </c>
      <c r="AR16" s="3">
        <v>44961</v>
      </c>
      <c r="AS16" s="5">
        <v>180</v>
      </c>
      <c r="AT16" s="5" t="s">
        <v>254</v>
      </c>
      <c r="AU16" s="5" t="s">
        <v>144</v>
      </c>
      <c r="AV16" s="5">
        <v>0</v>
      </c>
      <c r="AW16" s="5">
        <v>0</v>
      </c>
      <c r="AX16" s="5">
        <v>0</v>
      </c>
      <c r="AY16" s="5">
        <v>0</v>
      </c>
      <c r="AZ16" s="5">
        <v>0</v>
      </c>
      <c r="BA16" s="5">
        <v>0</v>
      </c>
      <c r="BB16" s="5">
        <v>0</v>
      </c>
      <c r="BC16" s="5">
        <v>0</v>
      </c>
      <c r="BD16" s="5">
        <v>0</v>
      </c>
      <c r="BE16" s="5" t="s">
        <v>145</v>
      </c>
      <c r="BF16" s="5" t="s">
        <v>145</v>
      </c>
      <c r="BG16" s="5">
        <v>0</v>
      </c>
      <c r="BH16" s="5">
        <v>23</v>
      </c>
      <c r="BI16" s="5" t="s">
        <v>123</v>
      </c>
      <c r="BJ16" s="3">
        <v>44957</v>
      </c>
      <c r="BK16" s="3">
        <v>44957</v>
      </c>
      <c r="BL16" s="6">
        <v>23.3333333333333</v>
      </c>
      <c r="BM16" s="5" t="s">
        <v>123</v>
      </c>
      <c r="BN16" s="3">
        <v>50774</v>
      </c>
      <c r="BO16" s="5" t="s">
        <v>279</v>
      </c>
      <c r="BP16" s="5">
        <v>0</v>
      </c>
      <c r="BQ16" s="5"/>
      <c r="BR16" s="3">
        <v>44950</v>
      </c>
      <c r="BS16" s="5" t="s">
        <v>280</v>
      </c>
      <c r="BT16" s="5" t="s">
        <v>256</v>
      </c>
      <c r="BU16" s="7" t="s">
        <v>281</v>
      </c>
      <c r="BV16" s="7">
        <v>2270</v>
      </c>
      <c r="BW16" s="7">
        <v>570</v>
      </c>
      <c r="BX16" s="7">
        <v>2270</v>
      </c>
      <c r="BY16" s="7">
        <v>900</v>
      </c>
      <c r="BZ16" s="5">
        <v>10</v>
      </c>
      <c r="CA16" s="5">
        <v>50</v>
      </c>
      <c r="CB16" s="6">
        <f t="shared" si="0"/>
        <v>3336900</v>
      </c>
      <c r="CC16" s="6">
        <v>3353800</v>
      </c>
      <c r="CD16" s="6">
        <f t="shared" si="1"/>
        <v>3003210</v>
      </c>
      <c r="CE16" s="6">
        <f t="shared" si="2"/>
        <v>2669520</v>
      </c>
      <c r="CF16" s="6" t="s">
        <v>282</v>
      </c>
      <c r="CG16" s="8"/>
      <c r="CH16" s="8">
        <f t="shared" si="3"/>
        <v>1.0650055440678474</v>
      </c>
      <c r="CI16" s="8" t="s">
        <v>3775</v>
      </c>
      <c r="CJ16" s="5" t="s">
        <v>259</v>
      </c>
      <c r="CK16" s="5" t="s">
        <v>252</v>
      </c>
      <c r="CL16" s="5">
        <v>458556</v>
      </c>
      <c r="CM16" s="5">
        <v>0</v>
      </c>
      <c r="CN16" s="5" t="s">
        <v>195</v>
      </c>
      <c r="CO16" s="5" t="s">
        <v>283</v>
      </c>
      <c r="CP16" s="5" t="s">
        <v>167</v>
      </c>
      <c r="CQ16" s="9" t="s">
        <v>185</v>
      </c>
      <c r="CR16" s="9" t="s">
        <v>154</v>
      </c>
      <c r="CS16" s="9" t="s">
        <v>90</v>
      </c>
      <c r="CT16" s="9" t="s">
        <v>284</v>
      </c>
      <c r="CU16" s="9" t="s">
        <v>156</v>
      </c>
      <c r="CV16" s="10">
        <v>80084765489438</v>
      </c>
      <c r="CW16" s="9">
        <v>200259582668</v>
      </c>
      <c r="CX16" s="9">
        <v>200259582868</v>
      </c>
      <c r="CY16" s="9">
        <v>0</v>
      </c>
      <c r="CZ16" s="9">
        <v>0</v>
      </c>
      <c r="DA16" s="9">
        <v>0</v>
      </c>
      <c r="DB16" s="9">
        <v>0</v>
      </c>
      <c r="DC16" s="9">
        <v>0</v>
      </c>
      <c r="DD16" s="9">
        <v>0</v>
      </c>
      <c r="DE16" s="9">
        <v>0</v>
      </c>
      <c r="DF16" s="9">
        <v>0</v>
      </c>
      <c r="DG16" s="9">
        <v>0</v>
      </c>
      <c r="DH16" s="9">
        <v>0</v>
      </c>
      <c r="DI16" s="9">
        <v>0</v>
      </c>
      <c r="DJ16" s="9">
        <v>0</v>
      </c>
      <c r="DK16" s="9">
        <v>0</v>
      </c>
      <c r="DL16" s="9">
        <v>0</v>
      </c>
      <c r="DM16" s="9">
        <v>0</v>
      </c>
      <c r="DN16" s="9">
        <v>0</v>
      </c>
      <c r="DO16" s="9">
        <v>0</v>
      </c>
      <c r="DP16" s="9">
        <v>0</v>
      </c>
      <c r="DQ16" s="9">
        <v>0</v>
      </c>
      <c r="DR16" s="9">
        <v>0</v>
      </c>
      <c r="DS16" s="9">
        <v>0</v>
      </c>
      <c r="DT16" s="9">
        <v>0</v>
      </c>
      <c r="DU16" s="9">
        <v>0</v>
      </c>
      <c r="DV16" s="9">
        <v>0</v>
      </c>
      <c r="DW16" s="9">
        <v>0</v>
      </c>
    </row>
    <row r="17" spans="1:127" customFormat="1" ht="60" x14ac:dyDescent="0.25">
      <c r="A17">
        <v>16</v>
      </c>
      <c r="B17" s="3">
        <v>45627</v>
      </c>
      <c r="C17" s="4">
        <v>267620911323434</v>
      </c>
      <c r="D17" s="4"/>
      <c r="E17" s="4"/>
      <c r="F17" s="5"/>
      <c r="G17" s="3"/>
      <c r="H17" s="75"/>
      <c r="I17" s="5"/>
      <c r="J17" s="5">
        <v>3553817</v>
      </c>
      <c r="K17" s="5"/>
      <c r="L17" s="5"/>
      <c r="M17" s="5"/>
      <c r="N17" s="5"/>
      <c r="O17" s="5"/>
      <c r="P17" s="5"/>
      <c r="Q17" s="5"/>
      <c r="R17" s="5"/>
      <c r="S17" s="75"/>
      <c r="T17" s="5"/>
      <c r="U17" s="75"/>
      <c r="V17" s="5"/>
      <c r="W17" s="5"/>
      <c r="X17" s="5"/>
      <c r="Y17" s="5"/>
      <c r="Z17" s="5"/>
      <c r="AA17" s="5"/>
      <c r="AB17" s="5"/>
      <c r="AC17" s="5"/>
      <c r="AD17" s="5"/>
      <c r="AE17" s="5"/>
      <c r="AF17" s="5"/>
      <c r="AG17" s="5"/>
      <c r="AH17" s="5"/>
      <c r="AI17" s="5"/>
      <c r="AJ17" s="5"/>
      <c r="AK17" s="5"/>
      <c r="AL17" s="5"/>
      <c r="AM17" s="5"/>
      <c r="AN17" s="75"/>
      <c r="AO17" s="5"/>
      <c r="AP17" s="5"/>
      <c r="AQ17" s="5"/>
      <c r="AR17" s="3"/>
      <c r="AS17" s="5"/>
      <c r="AT17" s="5"/>
      <c r="AU17" s="5"/>
      <c r="AV17" s="5"/>
      <c r="AW17" s="5"/>
      <c r="AX17" s="5"/>
      <c r="AY17" s="5"/>
      <c r="AZ17" s="5"/>
      <c r="BA17" s="5"/>
      <c r="BB17" s="5"/>
      <c r="BC17" s="5"/>
      <c r="BD17" s="5"/>
      <c r="BE17" s="5"/>
      <c r="BF17" s="5"/>
      <c r="BG17" s="5"/>
      <c r="BH17" s="5"/>
      <c r="BI17" s="5"/>
      <c r="BJ17" s="3"/>
      <c r="BK17" s="3"/>
      <c r="BL17" s="75"/>
      <c r="BM17" s="5"/>
      <c r="BN17" s="3"/>
      <c r="BO17" s="5"/>
      <c r="BP17" s="5"/>
      <c r="BQ17" s="5"/>
      <c r="BR17" s="3">
        <v>44950</v>
      </c>
      <c r="BS17" s="5" t="s">
        <v>285</v>
      </c>
      <c r="BT17" s="5" t="s">
        <v>256</v>
      </c>
      <c r="BU17" s="7" t="s">
        <v>286</v>
      </c>
      <c r="BV17" s="7">
        <v>409</v>
      </c>
      <c r="BW17" s="7">
        <v>6200</v>
      </c>
      <c r="BX17" s="7">
        <v>818</v>
      </c>
      <c r="BY17" s="7">
        <v>1000</v>
      </c>
      <c r="BZ17" s="5">
        <v>2</v>
      </c>
      <c r="CA17" s="5">
        <v>58</v>
      </c>
      <c r="CB17" s="75">
        <f t="shared" si="0"/>
        <v>3353800</v>
      </c>
      <c r="CC17" s="75"/>
      <c r="CD17" s="75">
        <f t="shared" si="1"/>
        <v>3018420</v>
      </c>
      <c r="CE17" s="75">
        <f t="shared" si="2"/>
        <v>2683040</v>
      </c>
      <c r="CF17" s="75" t="s">
        <v>287</v>
      </c>
      <c r="CG17" s="76"/>
      <c r="CH17" s="76">
        <f t="shared" si="3"/>
        <v>1.0596389170493172</v>
      </c>
      <c r="CI17" s="76" t="s">
        <v>3775</v>
      </c>
      <c r="CJ17" s="5"/>
      <c r="CK17" s="5"/>
      <c r="CL17" s="5"/>
      <c r="CM17" s="5"/>
      <c r="CN17" s="5"/>
      <c r="CO17" s="5"/>
      <c r="CP17" s="5"/>
      <c r="CQ17" s="9"/>
      <c r="CR17" s="9"/>
      <c r="CS17" s="9"/>
      <c r="CT17" s="9"/>
      <c r="CU17" s="9"/>
      <c r="CV17" s="10"/>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row>
    <row r="18" spans="1:127" ht="120" x14ac:dyDescent="0.25">
      <c r="A18" s="44">
        <v>17</v>
      </c>
      <c r="B18" s="45">
        <v>45627</v>
      </c>
      <c r="C18" s="46">
        <v>267521311633341</v>
      </c>
      <c r="D18" s="4">
        <v>267521311633341</v>
      </c>
      <c r="E18" s="4" t="s">
        <v>121</v>
      </c>
      <c r="F18" s="5" t="s">
        <v>178</v>
      </c>
      <c r="G18" s="3">
        <v>45370</v>
      </c>
      <c r="H18" s="6">
        <v>9.56666666666667</v>
      </c>
      <c r="I18" s="5" t="s">
        <v>123</v>
      </c>
      <c r="J18" s="47">
        <v>5803861</v>
      </c>
      <c r="K18" s="5" t="s">
        <v>124</v>
      </c>
      <c r="L18" s="5" t="s">
        <v>288</v>
      </c>
      <c r="M18" s="5">
        <v>5711946</v>
      </c>
      <c r="N18" s="5" t="s">
        <v>126</v>
      </c>
      <c r="O18" s="5">
        <v>761</v>
      </c>
      <c r="P18" s="5" t="s">
        <v>127</v>
      </c>
      <c r="Q18" s="5">
        <v>10</v>
      </c>
      <c r="R18" s="5" t="s">
        <v>263</v>
      </c>
      <c r="S18" s="6">
        <v>12.5</v>
      </c>
      <c r="T18" s="5" t="s">
        <v>129</v>
      </c>
      <c r="U18" s="6">
        <v>12.5</v>
      </c>
      <c r="V18" s="5">
        <v>180</v>
      </c>
      <c r="W18" s="5" t="s">
        <v>130</v>
      </c>
      <c r="X18" s="5" t="s">
        <v>289</v>
      </c>
      <c r="Y18" s="5" t="s">
        <v>132</v>
      </c>
      <c r="Z18" s="5" t="s">
        <v>133</v>
      </c>
      <c r="AA18" s="5" t="s">
        <v>290</v>
      </c>
      <c r="AB18" s="5" t="s">
        <v>135</v>
      </c>
      <c r="AC18" s="5" t="s">
        <v>136</v>
      </c>
      <c r="AD18" s="5">
        <v>9558410</v>
      </c>
      <c r="AE18" s="5" t="s">
        <v>252</v>
      </c>
      <c r="AF18" s="5" t="s">
        <v>243</v>
      </c>
      <c r="AG18" s="5">
        <v>172</v>
      </c>
      <c r="AH18" s="5" t="s">
        <v>139</v>
      </c>
      <c r="AI18" s="5">
        <v>182</v>
      </c>
      <c r="AJ18" s="5" t="s">
        <v>266</v>
      </c>
      <c r="AK18" s="5">
        <v>5803861</v>
      </c>
      <c r="AL18" s="5" t="s">
        <v>140</v>
      </c>
      <c r="AM18" s="5" t="s">
        <v>141</v>
      </c>
      <c r="AN18" s="6">
        <v>64.187801399999998</v>
      </c>
      <c r="AO18" s="5" t="s">
        <v>142</v>
      </c>
      <c r="AP18" s="5">
        <v>0</v>
      </c>
      <c r="AQ18" s="5">
        <v>71534</v>
      </c>
      <c r="AR18" s="3">
        <v>45355</v>
      </c>
      <c r="AS18" s="5">
        <v>180</v>
      </c>
      <c r="AT18" s="5" t="s">
        <v>291</v>
      </c>
      <c r="AU18" s="5" t="s">
        <v>144</v>
      </c>
      <c r="AV18" s="5">
        <v>0</v>
      </c>
      <c r="AW18" s="5">
        <v>0</v>
      </c>
      <c r="AX18" s="5">
        <v>0</v>
      </c>
      <c r="AY18" s="5">
        <v>0</v>
      </c>
      <c r="AZ18" s="5">
        <v>0</v>
      </c>
      <c r="BA18" s="5">
        <v>0</v>
      </c>
      <c r="BB18" s="5">
        <v>0</v>
      </c>
      <c r="BC18" s="5">
        <v>0</v>
      </c>
      <c r="BD18" s="5">
        <v>0</v>
      </c>
      <c r="BE18" s="5" t="s">
        <v>145</v>
      </c>
      <c r="BF18" s="5" t="s">
        <v>145</v>
      </c>
      <c r="BG18" s="5">
        <v>0</v>
      </c>
      <c r="BH18" s="5">
        <v>10</v>
      </c>
      <c r="BI18" s="5" t="s">
        <v>123</v>
      </c>
      <c r="BJ18" s="3">
        <v>45342</v>
      </c>
      <c r="BK18" s="3">
        <v>45365</v>
      </c>
      <c r="BL18" s="6">
        <v>9.7333333333333307</v>
      </c>
      <c r="BM18" s="5" t="s">
        <v>123</v>
      </c>
      <c r="BN18" s="3">
        <v>50864</v>
      </c>
      <c r="BO18" s="5" t="s">
        <v>146</v>
      </c>
      <c r="BP18" s="5">
        <v>0</v>
      </c>
      <c r="BQ18" s="5">
        <v>2</v>
      </c>
      <c r="BR18" s="3">
        <v>45313</v>
      </c>
      <c r="BS18" s="5" t="s">
        <v>292</v>
      </c>
      <c r="BT18" s="5" t="s">
        <v>293</v>
      </c>
      <c r="BU18" s="7" t="s">
        <v>294</v>
      </c>
      <c r="BV18" s="7">
        <v>2200</v>
      </c>
      <c r="BW18" s="7">
        <v>2000</v>
      </c>
      <c r="BX18" s="7">
        <v>3300</v>
      </c>
      <c r="BY18" s="7">
        <v>1400</v>
      </c>
      <c r="BZ18" s="5">
        <v>4</v>
      </c>
      <c r="CA18" s="5">
        <v>46</v>
      </c>
      <c r="CB18" s="48">
        <f t="shared" si="0"/>
        <v>9020000</v>
      </c>
      <c r="CC18" s="48">
        <v>9042000</v>
      </c>
      <c r="CD18" s="48">
        <f t="shared" si="1"/>
        <v>8118000</v>
      </c>
      <c r="CE18" s="48">
        <f t="shared" si="2"/>
        <v>7216000</v>
      </c>
      <c r="CF18" s="48" t="s">
        <v>295</v>
      </c>
      <c r="CG18" s="49" t="s">
        <v>296</v>
      </c>
      <c r="CH18" s="49"/>
      <c r="CI18" s="49" t="s">
        <v>3775</v>
      </c>
      <c r="CJ18" s="50" t="s">
        <v>297</v>
      </c>
      <c r="CK18" s="50" t="s">
        <v>252</v>
      </c>
      <c r="CL18" s="50">
        <v>482002</v>
      </c>
      <c r="CM18" s="5">
        <v>0</v>
      </c>
      <c r="CN18" s="5" t="s">
        <v>298</v>
      </c>
      <c r="CO18" s="50" t="s">
        <v>299</v>
      </c>
      <c r="CP18" s="50" t="s">
        <v>299</v>
      </c>
      <c r="CQ18" s="51" t="s">
        <v>185</v>
      </c>
      <c r="CR18" s="51" t="s">
        <v>154</v>
      </c>
      <c r="CS18" s="51" t="s">
        <v>90</v>
      </c>
      <c r="CT18" s="51" t="s">
        <v>300</v>
      </c>
      <c r="CU18" s="51" t="s">
        <v>187</v>
      </c>
      <c r="CV18" s="52" t="s">
        <v>301</v>
      </c>
      <c r="CW18" s="9">
        <v>200301090365</v>
      </c>
      <c r="CX18" s="9">
        <v>0</v>
      </c>
      <c r="CY18" s="9">
        <v>0</v>
      </c>
      <c r="CZ18" s="9">
        <v>0</v>
      </c>
      <c r="DA18" s="9">
        <v>0</v>
      </c>
      <c r="DB18" s="9">
        <v>0</v>
      </c>
      <c r="DC18" s="9">
        <v>0</v>
      </c>
      <c r="DD18" s="9">
        <v>0</v>
      </c>
      <c r="DE18" s="9">
        <v>0</v>
      </c>
      <c r="DF18" s="9">
        <v>400078645962</v>
      </c>
      <c r="DG18" s="9">
        <v>0</v>
      </c>
      <c r="DH18" s="9">
        <v>0</v>
      </c>
      <c r="DI18" s="9">
        <v>0</v>
      </c>
      <c r="DJ18" s="9">
        <v>0</v>
      </c>
      <c r="DK18" s="9">
        <v>0</v>
      </c>
      <c r="DL18" s="9">
        <v>0</v>
      </c>
      <c r="DM18" s="9">
        <v>0</v>
      </c>
      <c r="DN18" s="9">
        <v>0</v>
      </c>
      <c r="DO18" s="9">
        <v>200080311504</v>
      </c>
      <c r="DP18" s="9">
        <v>0</v>
      </c>
      <c r="DQ18" s="9">
        <v>0</v>
      </c>
      <c r="DR18" s="9">
        <v>0</v>
      </c>
      <c r="DS18" s="9">
        <v>0</v>
      </c>
      <c r="DT18" s="9">
        <v>0</v>
      </c>
      <c r="DU18" s="9">
        <v>0</v>
      </c>
      <c r="DV18" s="9">
        <v>0</v>
      </c>
      <c r="DW18" s="9">
        <v>0</v>
      </c>
    </row>
    <row r="19" spans="1:127" ht="90" x14ac:dyDescent="0.25">
      <c r="A19" s="44">
        <v>18</v>
      </c>
      <c r="B19" s="45">
        <v>45627</v>
      </c>
      <c r="C19" s="46">
        <v>267520911515678</v>
      </c>
      <c r="D19" s="4">
        <v>267520911515678</v>
      </c>
      <c r="E19" s="4" t="s">
        <v>121</v>
      </c>
      <c r="F19" s="5" t="s">
        <v>122</v>
      </c>
      <c r="G19" s="3">
        <v>45238</v>
      </c>
      <c r="H19" s="6">
        <v>13.966666666666701</v>
      </c>
      <c r="I19" s="5" t="s">
        <v>123</v>
      </c>
      <c r="J19" s="47">
        <v>3045466</v>
      </c>
      <c r="K19" s="5" t="s">
        <v>124</v>
      </c>
      <c r="L19" s="5" t="s">
        <v>302</v>
      </c>
      <c r="M19" s="5">
        <v>2763145</v>
      </c>
      <c r="N19" s="5" t="s">
        <v>126</v>
      </c>
      <c r="O19" s="5">
        <v>-1</v>
      </c>
      <c r="P19" s="5" t="s">
        <v>127</v>
      </c>
      <c r="Q19" s="5">
        <v>14</v>
      </c>
      <c r="R19" s="5" t="s">
        <v>263</v>
      </c>
      <c r="S19" s="6">
        <v>15.4</v>
      </c>
      <c r="T19" s="5" t="s">
        <v>129</v>
      </c>
      <c r="U19" s="6">
        <v>15</v>
      </c>
      <c r="V19" s="5">
        <v>85</v>
      </c>
      <c r="W19" s="5" t="s">
        <v>130</v>
      </c>
      <c r="X19" s="5" t="s">
        <v>303</v>
      </c>
      <c r="Y19" s="5" t="s">
        <v>132</v>
      </c>
      <c r="Z19" s="5" t="s">
        <v>133</v>
      </c>
      <c r="AA19" s="5" t="s">
        <v>191</v>
      </c>
      <c r="AB19" s="5" t="s">
        <v>135</v>
      </c>
      <c r="AC19" s="5" t="s">
        <v>136</v>
      </c>
      <c r="AD19" s="5">
        <v>854802052325</v>
      </c>
      <c r="AE19" s="5" t="s">
        <v>252</v>
      </c>
      <c r="AF19" s="5" t="s">
        <v>243</v>
      </c>
      <c r="AG19" s="5">
        <v>73</v>
      </c>
      <c r="AH19" s="5" t="s">
        <v>139</v>
      </c>
      <c r="AI19" s="5">
        <v>87</v>
      </c>
      <c r="AJ19" s="5" t="s">
        <v>266</v>
      </c>
      <c r="AK19" s="5">
        <v>3045466</v>
      </c>
      <c r="AL19" s="5" t="s">
        <v>140</v>
      </c>
      <c r="AM19" s="5" t="s">
        <v>161</v>
      </c>
      <c r="AN19" s="6">
        <v>50.255214500000001</v>
      </c>
      <c r="AO19" s="5" t="s">
        <v>142</v>
      </c>
      <c r="AP19" s="5">
        <v>0</v>
      </c>
      <c r="AQ19" s="5">
        <v>58768</v>
      </c>
      <c r="AR19" s="3">
        <v>45234</v>
      </c>
      <c r="AS19" s="5">
        <v>84</v>
      </c>
      <c r="AT19" s="5" t="s">
        <v>291</v>
      </c>
      <c r="AU19" s="5" t="s">
        <v>144</v>
      </c>
      <c r="AV19" s="5">
        <v>0</v>
      </c>
      <c r="AW19" s="5">
        <v>0</v>
      </c>
      <c r="AX19" s="5">
        <v>0</v>
      </c>
      <c r="AY19" s="5">
        <v>0</v>
      </c>
      <c r="AZ19" s="5">
        <v>0</v>
      </c>
      <c r="BA19" s="5">
        <v>0</v>
      </c>
      <c r="BB19" s="5">
        <v>0</v>
      </c>
      <c r="BC19" s="5">
        <v>0</v>
      </c>
      <c r="BD19" s="5">
        <v>0</v>
      </c>
      <c r="BE19" s="5" t="s">
        <v>145</v>
      </c>
      <c r="BF19" s="5" t="s">
        <v>145</v>
      </c>
      <c r="BG19" s="5">
        <v>0</v>
      </c>
      <c r="BH19" s="5">
        <v>14</v>
      </c>
      <c r="BI19" s="5" t="s">
        <v>123</v>
      </c>
      <c r="BJ19" s="3">
        <v>45228</v>
      </c>
      <c r="BK19" s="3">
        <v>45228</v>
      </c>
      <c r="BL19" s="6">
        <v>14.3</v>
      </c>
      <c r="BM19" s="5" t="s">
        <v>123</v>
      </c>
      <c r="BN19" s="3">
        <v>47852</v>
      </c>
      <c r="BO19" s="5" t="s">
        <v>162</v>
      </c>
      <c r="BP19" s="5">
        <v>0</v>
      </c>
      <c r="BQ19" s="5"/>
      <c r="BR19" s="3">
        <v>45218</v>
      </c>
      <c r="BS19" s="5" t="s">
        <v>304</v>
      </c>
      <c r="BT19" s="5" t="s">
        <v>305</v>
      </c>
      <c r="BU19" s="7" t="s">
        <v>306</v>
      </c>
      <c r="BV19" s="7">
        <v>1200</v>
      </c>
      <c r="BW19" s="7">
        <v>2350</v>
      </c>
      <c r="BX19" s="7">
        <v>2160</v>
      </c>
      <c r="BY19" s="7">
        <v>1500</v>
      </c>
      <c r="BZ19" s="5">
        <v>8</v>
      </c>
      <c r="CA19" s="5">
        <v>52</v>
      </c>
      <c r="CB19" s="48">
        <f t="shared" si="0"/>
        <v>6060000</v>
      </c>
      <c r="CC19" s="48">
        <v>6060000</v>
      </c>
      <c r="CD19" s="48">
        <f t="shared" si="1"/>
        <v>5454000</v>
      </c>
      <c r="CE19" s="48">
        <f t="shared" si="2"/>
        <v>4848000</v>
      </c>
      <c r="CF19" s="48" t="s">
        <v>307</v>
      </c>
      <c r="CG19" s="49" t="s">
        <v>308</v>
      </c>
      <c r="CH19" s="49"/>
      <c r="CI19" s="49" t="s">
        <v>3775</v>
      </c>
      <c r="CJ19" s="50" t="s">
        <v>297</v>
      </c>
      <c r="CK19" s="50" t="s">
        <v>252</v>
      </c>
      <c r="CL19" s="50">
        <v>482001</v>
      </c>
      <c r="CM19" s="5">
        <v>0</v>
      </c>
      <c r="CN19" s="5" t="s">
        <v>195</v>
      </c>
      <c r="CO19" s="50" t="s">
        <v>166</v>
      </c>
      <c r="CP19" s="50" t="s">
        <v>167</v>
      </c>
      <c r="CQ19" s="51" t="s">
        <v>153</v>
      </c>
      <c r="CR19" s="51" t="s">
        <v>154</v>
      </c>
      <c r="CS19" s="51" t="s">
        <v>90</v>
      </c>
      <c r="CT19" s="51" t="s">
        <v>309</v>
      </c>
      <c r="CU19" s="51" t="s">
        <v>156</v>
      </c>
      <c r="CV19" s="52" t="s">
        <v>310</v>
      </c>
      <c r="CW19" s="9">
        <v>200286232054</v>
      </c>
      <c r="CX19" s="9">
        <v>0</v>
      </c>
      <c r="CY19" s="9">
        <v>0</v>
      </c>
      <c r="CZ19" s="9">
        <v>0</v>
      </c>
      <c r="DA19" s="9">
        <v>0</v>
      </c>
      <c r="DB19" s="9">
        <v>0</v>
      </c>
      <c r="DC19" s="9">
        <v>0</v>
      </c>
      <c r="DD19" s="9">
        <v>0</v>
      </c>
      <c r="DE19" s="9">
        <v>0</v>
      </c>
      <c r="DF19" s="9">
        <v>400075018311</v>
      </c>
      <c r="DG19" s="9">
        <v>0</v>
      </c>
      <c r="DH19" s="9">
        <v>0</v>
      </c>
      <c r="DI19" s="9">
        <v>0</v>
      </c>
      <c r="DJ19" s="9">
        <v>0</v>
      </c>
      <c r="DK19" s="9">
        <v>0</v>
      </c>
      <c r="DL19" s="9">
        <v>0</v>
      </c>
      <c r="DM19" s="9">
        <v>0</v>
      </c>
      <c r="DN19" s="9">
        <v>0</v>
      </c>
      <c r="DO19" s="9">
        <v>200076528723</v>
      </c>
      <c r="DP19" s="9">
        <v>0</v>
      </c>
      <c r="DQ19" s="9">
        <v>0</v>
      </c>
      <c r="DR19" s="9">
        <v>0</v>
      </c>
      <c r="DS19" s="9">
        <v>0</v>
      </c>
      <c r="DT19" s="9">
        <v>0</v>
      </c>
      <c r="DU19" s="9">
        <v>0</v>
      </c>
      <c r="DV19" s="9">
        <v>0</v>
      </c>
      <c r="DW19" s="9">
        <v>0</v>
      </c>
    </row>
    <row r="20" spans="1:127" ht="90" x14ac:dyDescent="0.25">
      <c r="A20" s="44">
        <v>19</v>
      </c>
      <c r="B20" s="45">
        <v>45627</v>
      </c>
      <c r="C20" s="46">
        <v>267421311667301</v>
      </c>
      <c r="D20" s="4">
        <v>267421311667301</v>
      </c>
      <c r="E20" s="4" t="s">
        <v>121</v>
      </c>
      <c r="F20" s="5" t="s">
        <v>178</v>
      </c>
      <c r="G20" s="3">
        <v>45390</v>
      </c>
      <c r="H20" s="6">
        <v>8.9</v>
      </c>
      <c r="I20" s="5" t="s">
        <v>123</v>
      </c>
      <c r="J20" s="47">
        <v>7375000</v>
      </c>
      <c r="K20" s="5" t="s">
        <v>124</v>
      </c>
      <c r="L20" s="5" t="s">
        <v>311</v>
      </c>
      <c r="M20" s="5">
        <v>7252683</v>
      </c>
      <c r="N20" s="5" t="s">
        <v>126</v>
      </c>
      <c r="O20" s="5">
        <v>803</v>
      </c>
      <c r="P20" s="5" t="s">
        <v>127</v>
      </c>
      <c r="Q20" s="5">
        <v>9</v>
      </c>
      <c r="R20" s="5" t="s">
        <v>263</v>
      </c>
      <c r="S20" s="6">
        <v>12</v>
      </c>
      <c r="T20" s="5" t="s">
        <v>129</v>
      </c>
      <c r="U20" s="6">
        <v>12</v>
      </c>
      <c r="V20" s="5">
        <v>180</v>
      </c>
      <c r="W20" s="5" t="s">
        <v>130</v>
      </c>
      <c r="X20" s="5" t="s">
        <v>312</v>
      </c>
      <c r="Y20" s="5" t="s">
        <v>132</v>
      </c>
      <c r="Z20" s="5" t="s">
        <v>133</v>
      </c>
      <c r="AA20" s="5" t="s">
        <v>313</v>
      </c>
      <c r="AB20" s="5" t="s">
        <v>135</v>
      </c>
      <c r="AC20" s="5" t="s">
        <v>136</v>
      </c>
      <c r="AD20" s="5">
        <v>854803413823</v>
      </c>
      <c r="AE20" s="5" t="s">
        <v>252</v>
      </c>
      <c r="AF20" s="5" t="s">
        <v>253</v>
      </c>
      <c r="AG20" s="5">
        <v>172</v>
      </c>
      <c r="AH20" s="5" t="s">
        <v>139</v>
      </c>
      <c r="AI20" s="5">
        <v>181</v>
      </c>
      <c r="AJ20" s="5" t="s">
        <v>266</v>
      </c>
      <c r="AK20" s="5">
        <v>7375000</v>
      </c>
      <c r="AL20" s="5" t="s">
        <v>140</v>
      </c>
      <c r="AM20" s="5" t="s">
        <v>278</v>
      </c>
      <c r="AN20" s="6">
        <v>62.956702900000003</v>
      </c>
      <c r="AO20" s="5" t="s">
        <v>142</v>
      </c>
      <c r="AP20" s="5">
        <v>0</v>
      </c>
      <c r="AQ20" s="5">
        <v>88512</v>
      </c>
      <c r="AR20" s="3">
        <v>45386</v>
      </c>
      <c r="AS20" s="5">
        <v>180</v>
      </c>
      <c r="AT20" s="5" t="s">
        <v>314</v>
      </c>
      <c r="AU20" s="5" t="s">
        <v>144</v>
      </c>
      <c r="AV20" s="5">
        <v>0</v>
      </c>
      <c r="AW20" s="5">
        <v>0</v>
      </c>
      <c r="AX20" s="5">
        <v>0</v>
      </c>
      <c r="AY20" s="5">
        <v>0</v>
      </c>
      <c r="AZ20" s="5">
        <v>0</v>
      </c>
      <c r="BA20" s="5">
        <v>0</v>
      </c>
      <c r="BB20" s="5">
        <v>0</v>
      </c>
      <c r="BC20" s="5">
        <v>0</v>
      </c>
      <c r="BD20" s="5">
        <v>0</v>
      </c>
      <c r="BE20" s="5" t="s">
        <v>145</v>
      </c>
      <c r="BF20" s="5" t="s">
        <v>145</v>
      </c>
      <c r="BG20" s="5">
        <v>0</v>
      </c>
      <c r="BH20" s="5">
        <v>9</v>
      </c>
      <c r="BI20" s="5" t="s">
        <v>123</v>
      </c>
      <c r="BJ20" s="3">
        <v>45372</v>
      </c>
      <c r="BK20" s="3">
        <v>45372</v>
      </c>
      <c r="BL20" s="6">
        <v>9.5</v>
      </c>
      <c r="BM20" s="5" t="s">
        <v>123</v>
      </c>
      <c r="BN20" s="3">
        <v>50864</v>
      </c>
      <c r="BO20" s="5" t="s">
        <v>315</v>
      </c>
      <c r="BP20" s="5">
        <v>30000000</v>
      </c>
      <c r="BQ20" s="5">
        <v>2</v>
      </c>
      <c r="BR20" s="3">
        <v>45316</v>
      </c>
      <c r="BS20" s="5" t="s">
        <v>316</v>
      </c>
      <c r="BT20" s="5" t="s">
        <v>256</v>
      </c>
      <c r="BU20" s="7" t="s">
        <v>317</v>
      </c>
      <c r="BV20" s="7">
        <v>3240</v>
      </c>
      <c r="BW20" s="7">
        <v>2600</v>
      </c>
      <c r="BX20" s="7">
        <v>2742</v>
      </c>
      <c r="BY20" s="7">
        <v>1200</v>
      </c>
      <c r="BZ20" s="5">
        <v>16</v>
      </c>
      <c r="CA20" s="5">
        <v>34</v>
      </c>
      <c r="CB20" s="48">
        <f t="shared" si="0"/>
        <v>11714400</v>
      </c>
      <c r="CC20" s="48">
        <v>11714400</v>
      </c>
      <c r="CD20" s="48">
        <f t="shared" si="1"/>
        <v>10542960</v>
      </c>
      <c r="CE20" s="48">
        <f t="shared" si="2"/>
        <v>9371520</v>
      </c>
      <c r="CF20" s="48" t="s">
        <v>318</v>
      </c>
      <c r="CG20" s="49" t="s">
        <v>319</v>
      </c>
      <c r="CH20" s="49"/>
      <c r="CI20" s="49" t="s">
        <v>3775</v>
      </c>
      <c r="CJ20" s="50" t="s">
        <v>320</v>
      </c>
      <c r="CK20" s="50" t="s">
        <v>252</v>
      </c>
      <c r="CL20" s="50">
        <v>480449</v>
      </c>
      <c r="CM20" s="5">
        <v>0</v>
      </c>
      <c r="CN20" s="5" t="s">
        <v>298</v>
      </c>
      <c r="CO20" s="50" t="s">
        <v>299</v>
      </c>
      <c r="CP20" s="50" t="s">
        <v>299</v>
      </c>
      <c r="CQ20" s="51" t="s">
        <v>153</v>
      </c>
      <c r="CR20" s="51" t="s">
        <v>154</v>
      </c>
      <c r="CS20" s="51" t="s">
        <v>90</v>
      </c>
      <c r="CT20" s="51" t="s">
        <v>321</v>
      </c>
      <c r="CU20" s="51" t="s">
        <v>187</v>
      </c>
      <c r="CV20" s="52" t="s">
        <v>322</v>
      </c>
      <c r="CW20" s="9">
        <v>200303499769</v>
      </c>
      <c r="CX20" s="9">
        <v>0</v>
      </c>
      <c r="CY20" s="9">
        <v>0</v>
      </c>
      <c r="CZ20" s="9">
        <v>0</v>
      </c>
      <c r="DA20" s="9">
        <v>0</v>
      </c>
      <c r="DB20" s="9">
        <v>0</v>
      </c>
      <c r="DC20" s="9">
        <v>0</v>
      </c>
      <c r="DD20" s="9">
        <v>0</v>
      </c>
      <c r="DE20" s="9">
        <v>0</v>
      </c>
      <c r="DF20" s="9">
        <v>400079205005</v>
      </c>
      <c r="DG20" s="9">
        <v>0</v>
      </c>
      <c r="DH20" s="9">
        <v>0</v>
      </c>
      <c r="DI20" s="9">
        <v>0</v>
      </c>
      <c r="DJ20" s="9">
        <v>0</v>
      </c>
      <c r="DK20" s="9">
        <v>0</v>
      </c>
      <c r="DL20" s="9">
        <v>0</v>
      </c>
      <c r="DM20" s="9">
        <v>0</v>
      </c>
      <c r="DN20" s="9">
        <v>0</v>
      </c>
      <c r="DO20" s="9">
        <v>200080896118</v>
      </c>
      <c r="DP20" s="9">
        <v>0</v>
      </c>
      <c r="DQ20" s="9">
        <v>0</v>
      </c>
      <c r="DR20" s="9">
        <v>0</v>
      </c>
      <c r="DS20" s="9">
        <v>0</v>
      </c>
      <c r="DT20" s="9">
        <v>0</v>
      </c>
      <c r="DU20" s="9">
        <v>0</v>
      </c>
      <c r="DV20" s="9">
        <v>0</v>
      </c>
      <c r="DW20" s="9">
        <v>0</v>
      </c>
    </row>
    <row r="21" spans="1:127" ht="105" x14ac:dyDescent="0.25">
      <c r="A21" s="44">
        <v>20</v>
      </c>
      <c r="B21" s="45">
        <v>45627</v>
      </c>
      <c r="C21" s="46">
        <v>267320911789886</v>
      </c>
      <c r="D21" s="4">
        <v>267320911789886</v>
      </c>
      <c r="E21" s="4" t="s">
        <v>121</v>
      </c>
      <c r="F21" s="5" t="s">
        <v>122</v>
      </c>
      <c r="G21" s="3">
        <v>45505</v>
      </c>
      <c r="H21" s="6">
        <v>5.06666666666667</v>
      </c>
      <c r="I21" s="5" t="s">
        <v>123</v>
      </c>
      <c r="J21" s="47">
        <v>2669387</v>
      </c>
      <c r="K21" s="5" t="s">
        <v>124</v>
      </c>
      <c r="L21" s="5" t="s">
        <v>323</v>
      </c>
      <c r="M21" s="5">
        <v>2626195</v>
      </c>
      <c r="N21" s="5" t="s">
        <v>126</v>
      </c>
      <c r="O21" s="5">
        <v>-1</v>
      </c>
      <c r="P21" s="5" t="s">
        <v>127</v>
      </c>
      <c r="Q21" s="5">
        <v>5</v>
      </c>
      <c r="R21" s="5" t="s">
        <v>128</v>
      </c>
      <c r="S21" s="6">
        <v>13.5</v>
      </c>
      <c r="T21" s="5" t="s">
        <v>129</v>
      </c>
      <c r="U21" s="6">
        <v>13.5</v>
      </c>
      <c r="V21" s="5">
        <v>121</v>
      </c>
      <c r="W21" s="5" t="s">
        <v>130</v>
      </c>
      <c r="X21" s="5" t="s">
        <v>324</v>
      </c>
      <c r="Y21" s="5" t="s">
        <v>132</v>
      </c>
      <c r="Z21" s="5" t="s">
        <v>133</v>
      </c>
      <c r="AA21" s="5" t="s">
        <v>325</v>
      </c>
      <c r="AB21" s="5" t="s">
        <v>135</v>
      </c>
      <c r="AC21" s="5" t="s">
        <v>136</v>
      </c>
      <c r="AD21" s="5">
        <v>854804741928</v>
      </c>
      <c r="AE21" s="5" t="s">
        <v>326</v>
      </c>
      <c r="AF21" s="5" t="s">
        <v>138</v>
      </c>
      <c r="AG21" s="5">
        <v>116</v>
      </c>
      <c r="AH21" s="5" t="s">
        <v>139</v>
      </c>
      <c r="AI21" s="5">
        <v>121</v>
      </c>
      <c r="AJ21" s="5" t="s">
        <v>128</v>
      </c>
      <c r="AK21" s="5">
        <v>2669387</v>
      </c>
      <c r="AL21" s="5" t="s">
        <v>140</v>
      </c>
      <c r="AM21" s="5" t="s">
        <v>161</v>
      </c>
      <c r="AN21" s="6">
        <v>32.3287756</v>
      </c>
      <c r="AO21" s="5" t="s">
        <v>142</v>
      </c>
      <c r="AP21" s="5">
        <v>0</v>
      </c>
      <c r="AQ21" s="5">
        <v>40648</v>
      </c>
      <c r="AR21" s="3">
        <v>45508</v>
      </c>
      <c r="AS21" s="5">
        <v>120</v>
      </c>
      <c r="AT21" s="5" t="s">
        <v>327</v>
      </c>
      <c r="AU21" s="5" t="s">
        <v>144</v>
      </c>
      <c r="AV21" s="5">
        <v>0</v>
      </c>
      <c r="AW21" s="5">
        <v>0</v>
      </c>
      <c r="AX21" s="5">
        <v>0</v>
      </c>
      <c r="AY21" s="5">
        <v>0</v>
      </c>
      <c r="AZ21" s="5">
        <v>0</v>
      </c>
      <c r="BA21" s="5">
        <v>0</v>
      </c>
      <c r="BB21" s="5">
        <v>0</v>
      </c>
      <c r="BC21" s="5">
        <v>0</v>
      </c>
      <c r="BD21" s="5">
        <v>0</v>
      </c>
      <c r="BE21" s="5" t="s">
        <v>145</v>
      </c>
      <c r="BF21" s="5" t="s">
        <v>145</v>
      </c>
      <c r="BG21" s="5">
        <v>0</v>
      </c>
      <c r="BH21" s="5">
        <v>5</v>
      </c>
      <c r="BI21" s="5" t="s">
        <v>123</v>
      </c>
      <c r="BJ21" s="3">
        <v>45500</v>
      </c>
      <c r="BK21" s="3">
        <v>45500</v>
      </c>
      <c r="BL21" s="6">
        <v>5.2333333333333298</v>
      </c>
      <c r="BM21" s="5" t="s">
        <v>123</v>
      </c>
      <c r="BN21" s="3">
        <v>49160</v>
      </c>
      <c r="BO21" s="5" t="s">
        <v>162</v>
      </c>
      <c r="BP21" s="5">
        <v>0</v>
      </c>
      <c r="BQ21" s="5"/>
      <c r="BR21" s="3" t="s">
        <v>328</v>
      </c>
      <c r="BS21" s="5" t="s">
        <v>329</v>
      </c>
      <c r="BT21" s="5" t="s">
        <v>330</v>
      </c>
      <c r="BU21" s="7" t="s">
        <v>331</v>
      </c>
      <c r="BV21" s="7">
        <v>1500</v>
      </c>
      <c r="BW21" s="7">
        <v>4500</v>
      </c>
      <c r="BX21" s="7">
        <v>1370</v>
      </c>
      <c r="BY21" s="7">
        <v>1100</v>
      </c>
      <c r="BZ21" s="5">
        <v>26</v>
      </c>
      <c r="CA21" s="5">
        <v>34</v>
      </c>
      <c r="CB21" s="48">
        <f t="shared" si="0"/>
        <v>8257000</v>
      </c>
      <c r="CC21" s="48">
        <v>8257000</v>
      </c>
      <c r="CD21" s="48">
        <f t="shared" si="1"/>
        <v>7431300</v>
      </c>
      <c r="CE21" s="48">
        <f t="shared" si="2"/>
        <v>6605600</v>
      </c>
      <c r="CF21" s="48" t="s">
        <v>332</v>
      </c>
      <c r="CG21" s="49" t="s">
        <v>333</v>
      </c>
      <c r="CH21" s="49"/>
      <c r="CI21" s="49" t="s">
        <v>3775</v>
      </c>
      <c r="CJ21" s="50" t="s">
        <v>334</v>
      </c>
      <c r="CK21" s="50" t="s">
        <v>326</v>
      </c>
      <c r="CL21" s="50">
        <v>572103</v>
      </c>
      <c r="CM21" s="5">
        <v>0</v>
      </c>
      <c r="CN21" s="5" t="s">
        <v>151</v>
      </c>
      <c r="CO21" s="50" t="s">
        <v>166</v>
      </c>
      <c r="CP21" s="50" t="s">
        <v>335</v>
      </c>
      <c r="CQ21" s="51" t="s">
        <v>153</v>
      </c>
      <c r="CR21" s="51" t="s">
        <v>154</v>
      </c>
      <c r="CS21" s="51" t="s">
        <v>90</v>
      </c>
      <c r="CT21" s="51" t="s">
        <v>336</v>
      </c>
      <c r="CU21" s="51" t="s">
        <v>156</v>
      </c>
      <c r="CV21" s="52" t="s">
        <v>337</v>
      </c>
      <c r="CW21" s="9">
        <v>200315660242</v>
      </c>
      <c r="CX21" s="9">
        <v>0</v>
      </c>
      <c r="CY21" s="9">
        <v>0</v>
      </c>
      <c r="CZ21" s="9">
        <v>0</v>
      </c>
      <c r="DA21" s="9">
        <v>0</v>
      </c>
      <c r="DB21" s="9">
        <v>0</v>
      </c>
      <c r="DC21" s="9">
        <v>0</v>
      </c>
      <c r="DD21" s="9">
        <v>0</v>
      </c>
      <c r="DE21" s="9">
        <v>0</v>
      </c>
      <c r="DF21" s="9">
        <v>400082387367</v>
      </c>
      <c r="DG21" s="9">
        <v>0</v>
      </c>
      <c r="DH21" s="9">
        <v>0</v>
      </c>
      <c r="DI21" s="9">
        <v>0</v>
      </c>
      <c r="DJ21" s="9">
        <v>0</v>
      </c>
      <c r="DK21" s="9">
        <v>0</v>
      </c>
      <c r="DL21" s="9">
        <v>0</v>
      </c>
      <c r="DM21" s="9">
        <v>0</v>
      </c>
      <c r="DN21" s="9">
        <v>0</v>
      </c>
      <c r="DO21" s="9">
        <v>200084177234</v>
      </c>
      <c r="DP21" s="9">
        <v>0</v>
      </c>
      <c r="DQ21" s="9">
        <v>0</v>
      </c>
      <c r="DR21" s="9">
        <v>0</v>
      </c>
      <c r="DS21" s="9">
        <v>0</v>
      </c>
      <c r="DT21" s="9">
        <v>0</v>
      </c>
      <c r="DU21" s="9">
        <v>0</v>
      </c>
      <c r="DV21" s="9">
        <v>0</v>
      </c>
      <c r="DW21" s="9">
        <v>0</v>
      </c>
    </row>
    <row r="22" spans="1:127" ht="120" x14ac:dyDescent="0.25">
      <c r="A22" s="44">
        <v>21</v>
      </c>
      <c r="B22" s="45">
        <v>45627</v>
      </c>
      <c r="C22" s="46">
        <v>267320911783057</v>
      </c>
      <c r="D22" s="4">
        <v>267320911783057</v>
      </c>
      <c r="E22" s="4" t="s">
        <v>121</v>
      </c>
      <c r="F22" s="5" t="s">
        <v>122</v>
      </c>
      <c r="G22" s="3">
        <v>45500</v>
      </c>
      <c r="H22" s="6">
        <v>5.2333333333333298</v>
      </c>
      <c r="I22" s="5" t="s">
        <v>123</v>
      </c>
      <c r="J22" s="47">
        <v>1770296</v>
      </c>
      <c r="K22" s="5" t="s">
        <v>124</v>
      </c>
      <c r="L22" s="5" t="s">
        <v>338</v>
      </c>
      <c r="M22" s="5">
        <v>1742479</v>
      </c>
      <c r="N22" s="5" t="s">
        <v>126</v>
      </c>
      <c r="O22" s="5">
        <v>724</v>
      </c>
      <c r="P22" s="5" t="s">
        <v>127</v>
      </c>
      <c r="Q22" s="5">
        <v>5</v>
      </c>
      <c r="R22" s="5" t="s">
        <v>128</v>
      </c>
      <c r="S22" s="6">
        <v>14</v>
      </c>
      <c r="T22" s="5" t="s">
        <v>129</v>
      </c>
      <c r="U22" s="6">
        <v>14</v>
      </c>
      <c r="V22" s="5">
        <v>121</v>
      </c>
      <c r="W22" s="5" t="s">
        <v>130</v>
      </c>
      <c r="X22" s="5" t="s">
        <v>339</v>
      </c>
      <c r="Y22" s="5" t="s">
        <v>132</v>
      </c>
      <c r="Z22" s="5" t="s">
        <v>133</v>
      </c>
      <c r="AA22" s="5" t="s">
        <v>340</v>
      </c>
      <c r="AB22" s="5" t="s">
        <v>135</v>
      </c>
      <c r="AC22" s="5" t="s">
        <v>136</v>
      </c>
      <c r="AD22" s="5">
        <v>854804496526</v>
      </c>
      <c r="AE22" s="5" t="s">
        <v>326</v>
      </c>
      <c r="AF22" s="5" t="s">
        <v>138</v>
      </c>
      <c r="AG22" s="5">
        <v>116</v>
      </c>
      <c r="AH22" s="5" t="s">
        <v>139</v>
      </c>
      <c r="AI22" s="5">
        <v>121</v>
      </c>
      <c r="AJ22" s="5" t="s">
        <v>128</v>
      </c>
      <c r="AK22" s="5">
        <v>1770296</v>
      </c>
      <c r="AL22" s="5" t="s">
        <v>140</v>
      </c>
      <c r="AM22" s="5" t="s">
        <v>161</v>
      </c>
      <c r="AN22" s="6">
        <v>42.074771200000001</v>
      </c>
      <c r="AO22" s="5" t="s">
        <v>142</v>
      </c>
      <c r="AP22" s="5">
        <v>0</v>
      </c>
      <c r="AQ22" s="5">
        <v>27487</v>
      </c>
      <c r="AR22" s="3">
        <v>45508</v>
      </c>
      <c r="AS22" s="5">
        <v>120</v>
      </c>
      <c r="AT22" s="5" t="s">
        <v>327</v>
      </c>
      <c r="AU22" s="5" t="s">
        <v>144</v>
      </c>
      <c r="AV22" s="5">
        <v>0</v>
      </c>
      <c r="AW22" s="5">
        <v>0</v>
      </c>
      <c r="AX22" s="5">
        <v>0</v>
      </c>
      <c r="AY22" s="5">
        <v>0</v>
      </c>
      <c r="AZ22" s="5">
        <v>0</v>
      </c>
      <c r="BA22" s="5">
        <v>0</v>
      </c>
      <c r="BB22" s="5">
        <v>0</v>
      </c>
      <c r="BC22" s="5">
        <v>0</v>
      </c>
      <c r="BD22" s="5">
        <v>0</v>
      </c>
      <c r="BE22" s="5" t="s">
        <v>145</v>
      </c>
      <c r="BF22" s="5" t="s">
        <v>145</v>
      </c>
      <c r="BG22" s="5">
        <v>0</v>
      </c>
      <c r="BH22" s="5">
        <v>5</v>
      </c>
      <c r="BI22" s="5" t="s">
        <v>123</v>
      </c>
      <c r="BJ22" s="3">
        <v>45493</v>
      </c>
      <c r="BK22" s="3">
        <v>45493</v>
      </c>
      <c r="BL22" s="6">
        <v>5.4666666666666703</v>
      </c>
      <c r="BM22" s="5" t="s">
        <v>123</v>
      </c>
      <c r="BN22" s="3">
        <v>49160</v>
      </c>
      <c r="BO22" s="5" t="s">
        <v>162</v>
      </c>
      <c r="BP22" s="5">
        <v>0</v>
      </c>
      <c r="BQ22" s="5"/>
      <c r="BR22" s="3">
        <v>45477</v>
      </c>
      <c r="BS22" s="5">
        <v>7368257</v>
      </c>
      <c r="BT22" s="5" t="s">
        <v>341</v>
      </c>
      <c r="BU22" s="7" t="s">
        <v>342</v>
      </c>
      <c r="BV22" s="7">
        <v>4290</v>
      </c>
      <c r="BW22" s="7">
        <v>900</v>
      </c>
      <c r="BX22" s="7">
        <v>693</v>
      </c>
      <c r="BY22" s="7">
        <v>500</v>
      </c>
      <c r="BZ22" s="5">
        <v>10</v>
      </c>
      <c r="CA22" s="5">
        <v>20</v>
      </c>
      <c r="CB22" s="48">
        <f t="shared" si="0"/>
        <v>4207500</v>
      </c>
      <c r="CC22" s="48">
        <v>4207500</v>
      </c>
      <c r="CD22" s="48">
        <f t="shared" si="1"/>
        <v>3786750</v>
      </c>
      <c r="CE22" s="48">
        <f t="shared" si="2"/>
        <v>3366000</v>
      </c>
      <c r="CF22" s="48" t="s">
        <v>343</v>
      </c>
      <c r="CG22" s="49" t="s">
        <v>344</v>
      </c>
      <c r="CH22" s="49"/>
      <c r="CI22" s="49" t="s">
        <v>3775</v>
      </c>
      <c r="CJ22" s="50" t="s">
        <v>345</v>
      </c>
      <c r="CK22" s="50" t="s">
        <v>326</v>
      </c>
      <c r="CL22" s="50">
        <v>572211</v>
      </c>
      <c r="CM22" s="5">
        <v>0</v>
      </c>
      <c r="CN22" s="5" t="s">
        <v>165</v>
      </c>
      <c r="CO22" s="50" t="s">
        <v>166</v>
      </c>
      <c r="CP22" s="50" t="s">
        <v>335</v>
      </c>
      <c r="CQ22" s="51" t="s">
        <v>153</v>
      </c>
      <c r="CR22" s="51" t="s">
        <v>154</v>
      </c>
      <c r="CS22" s="51" t="s">
        <v>90</v>
      </c>
      <c r="CT22" s="51" t="s">
        <v>346</v>
      </c>
      <c r="CU22" s="51" t="s">
        <v>156</v>
      </c>
      <c r="CV22" s="52" t="s">
        <v>347</v>
      </c>
      <c r="CW22" s="9">
        <v>200315035351</v>
      </c>
      <c r="CX22" s="9">
        <v>0</v>
      </c>
      <c r="CY22" s="9">
        <v>0</v>
      </c>
      <c r="CZ22" s="9">
        <v>0</v>
      </c>
      <c r="DA22" s="9">
        <v>0</v>
      </c>
      <c r="DB22" s="9">
        <v>0</v>
      </c>
      <c r="DC22" s="9">
        <v>0</v>
      </c>
      <c r="DD22" s="9">
        <v>0</v>
      </c>
      <c r="DE22" s="9">
        <v>0</v>
      </c>
      <c r="DF22" s="9">
        <v>400082254228</v>
      </c>
      <c r="DG22" s="9">
        <v>0</v>
      </c>
      <c r="DH22" s="9">
        <v>0</v>
      </c>
      <c r="DI22" s="9">
        <v>0</v>
      </c>
      <c r="DJ22" s="9">
        <v>0</v>
      </c>
      <c r="DK22" s="9">
        <v>0</v>
      </c>
      <c r="DL22" s="9">
        <v>0</v>
      </c>
      <c r="DM22" s="9">
        <v>0</v>
      </c>
      <c r="DN22" s="9">
        <v>0</v>
      </c>
      <c r="DO22" s="9">
        <v>200084039912</v>
      </c>
      <c r="DP22" s="9">
        <v>0</v>
      </c>
      <c r="DQ22" s="9">
        <v>0</v>
      </c>
      <c r="DR22" s="9">
        <v>0</v>
      </c>
      <c r="DS22" s="9">
        <v>0</v>
      </c>
      <c r="DT22" s="9">
        <v>0</v>
      </c>
      <c r="DU22" s="9">
        <v>0</v>
      </c>
      <c r="DV22" s="9">
        <v>0</v>
      </c>
      <c r="DW22" s="9">
        <v>0</v>
      </c>
    </row>
    <row r="23" spans="1:127" customFormat="1" ht="120" x14ac:dyDescent="0.25">
      <c r="A23">
        <v>22</v>
      </c>
      <c r="B23" s="3">
        <v>45627</v>
      </c>
      <c r="C23" s="4">
        <v>267320911729553</v>
      </c>
      <c r="D23" s="4">
        <v>267320911729553</v>
      </c>
      <c r="E23" s="4" t="s">
        <v>121</v>
      </c>
      <c r="F23" s="5" t="s">
        <v>178</v>
      </c>
      <c r="G23" s="3">
        <v>45495</v>
      </c>
      <c r="H23" s="6">
        <v>5.4</v>
      </c>
      <c r="I23" s="5" t="s">
        <v>123</v>
      </c>
      <c r="J23" s="5">
        <v>2147814</v>
      </c>
      <c r="K23" s="5" t="s">
        <v>124</v>
      </c>
      <c r="L23" s="5" t="s">
        <v>348</v>
      </c>
      <c r="M23" s="5">
        <v>2124167</v>
      </c>
      <c r="N23" s="5" t="s">
        <v>126</v>
      </c>
      <c r="O23" s="5">
        <v>679</v>
      </c>
      <c r="P23" s="5" t="s">
        <v>127</v>
      </c>
      <c r="Q23" s="5">
        <v>7</v>
      </c>
      <c r="R23" s="5" t="s">
        <v>128</v>
      </c>
      <c r="S23" s="6">
        <v>14</v>
      </c>
      <c r="T23" s="5" t="s">
        <v>129</v>
      </c>
      <c r="U23" s="6">
        <v>14</v>
      </c>
      <c r="V23" s="5">
        <v>144</v>
      </c>
      <c r="W23" s="5" t="s">
        <v>130</v>
      </c>
      <c r="X23" s="5" t="s">
        <v>349</v>
      </c>
      <c r="Y23" s="5" t="s">
        <v>132</v>
      </c>
      <c r="Z23" s="5" t="s">
        <v>133</v>
      </c>
      <c r="AA23" s="5" t="s">
        <v>350</v>
      </c>
      <c r="AB23" s="5" t="s">
        <v>135</v>
      </c>
      <c r="AC23" s="5" t="s">
        <v>136</v>
      </c>
      <c r="AD23" s="5">
        <v>854804217928</v>
      </c>
      <c r="AE23" s="5" t="s">
        <v>326</v>
      </c>
      <c r="AF23" s="5" t="s">
        <v>138</v>
      </c>
      <c r="AG23" s="5">
        <v>140</v>
      </c>
      <c r="AH23" s="5" t="s">
        <v>139</v>
      </c>
      <c r="AI23" s="5">
        <v>147</v>
      </c>
      <c r="AJ23" s="5" t="s">
        <v>128</v>
      </c>
      <c r="AK23" s="5">
        <v>2147814</v>
      </c>
      <c r="AL23" s="5" t="s">
        <v>140</v>
      </c>
      <c r="AM23" s="5" t="s">
        <v>141</v>
      </c>
      <c r="AN23" s="6">
        <v>61.191282100000002</v>
      </c>
      <c r="AO23" s="5" t="s">
        <v>142</v>
      </c>
      <c r="AP23" s="5">
        <v>0</v>
      </c>
      <c r="AQ23" s="5">
        <v>30867</v>
      </c>
      <c r="AR23" s="3">
        <v>45447</v>
      </c>
      <c r="AS23" s="5">
        <v>144</v>
      </c>
      <c r="AT23" s="5" t="s">
        <v>327</v>
      </c>
      <c r="AU23" s="5" t="s">
        <v>144</v>
      </c>
      <c r="AV23" s="5">
        <v>0</v>
      </c>
      <c r="AW23" s="5">
        <v>0</v>
      </c>
      <c r="AX23" s="5">
        <v>0</v>
      </c>
      <c r="AY23" s="5">
        <v>0</v>
      </c>
      <c r="AZ23" s="5">
        <v>0</v>
      </c>
      <c r="BA23" s="5">
        <v>0</v>
      </c>
      <c r="BB23" s="5">
        <v>0</v>
      </c>
      <c r="BC23" s="5">
        <v>0</v>
      </c>
      <c r="BD23" s="5">
        <v>0</v>
      </c>
      <c r="BE23" s="5" t="s">
        <v>145</v>
      </c>
      <c r="BF23" s="5" t="s">
        <v>145</v>
      </c>
      <c r="BG23" s="5">
        <v>0</v>
      </c>
      <c r="BH23" s="5">
        <v>7</v>
      </c>
      <c r="BI23" s="5" t="s">
        <v>123</v>
      </c>
      <c r="BJ23" s="3">
        <v>45437</v>
      </c>
      <c r="BK23" s="3">
        <v>45486</v>
      </c>
      <c r="BL23" s="6">
        <v>5.7</v>
      </c>
      <c r="BM23" s="5" t="s">
        <v>123</v>
      </c>
      <c r="BN23" s="3">
        <v>49891</v>
      </c>
      <c r="BO23" s="5" t="s">
        <v>146</v>
      </c>
      <c r="BP23" s="5">
        <v>0</v>
      </c>
      <c r="BQ23" s="5"/>
      <c r="BR23" s="3">
        <v>45420</v>
      </c>
      <c r="BS23" s="5" t="s">
        <v>351</v>
      </c>
      <c r="BT23" s="5" t="s">
        <v>352</v>
      </c>
      <c r="BU23" s="7" t="s">
        <v>353</v>
      </c>
      <c r="BV23" s="7">
        <v>600</v>
      </c>
      <c r="BW23" s="7">
        <v>4500</v>
      </c>
      <c r="BX23" s="7">
        <v>450</v>
      </c>
      <c r="BY23" s="7">
        <v>1800</v>
      </c>
      <c r="BZ23" s="5">
        <v>14</v>
      </c>
      <c r="CA23" s="5">
        <v>46</v>
      </c>
      <c r="CB23" s="6">
        <f t="shared" si="0"/>
        <v>3510000</v>
      </c>
      <c r="CC23" s="6">
        <v>3510000</v>
      </c>
      <c r="CD23" s="6">
        <f t="shared" si="1"/>
        <v>3159000</v>
      </c>
      <c r="CE23" s="6">
        <f t="shared" si="2"/>
        <v>2808000</v>
      </c>
      <c r="CF23" s="6" t="s">
        <v>354</v>
      </c>
      <c r="CG23" s="8"/>
      <c r="CH23" s="8">
        <f>J23/CB23</f>
        <v>0.61191282051282048</v>
      </c>
      <c r="CI23" s="8" t="s">
        <v>3775</v>
      </c>
      <c r="CJ23" s="5" t="s">
        <v>334</v>
      </c>
      <c r="CK23" s="5" t="s">
        <v>326</v>
      </c>
      <c r="CL23" s="5">
        <v>572101</v>
      </c>
      <c r="CM23" s="5">
        <v>0</v>
      </c>
      <c r="CN23" s="5" t="s">
        <v>298</v>
      </c>
      <c r="CO23" s="5" t="s">
        <v>166</v>
      </c>
      <c r="CP23" s="5" t="s">
        <v>355</v>
      </c>
      <c r="CQ23" s="9" t="s">
        <v>153</v>
      </c>
      <c r="CR23" s="9" t="s">
        <v>154</v>
      </c>
      <c r="CS23" s="9" t="s">
        <v>90</v>
      </c>
      <c r="CT23" s="9" t="s">
        <v>356</v>
      </c>
      <c r="CU23" s="9" t="s">
        <v>156</v>
      </c>
      <c r="CV23" s="10" t="s">
        <v>357</v>
      </c>
      <c r="CW23" s="9">
        <v>200314411274</v>
      </c>
      <c r="CX23" s="9">
        <v>0</v>
      </c>
      <c r="CY23" s="9">
        <v>0</v>
      </c>
      <c r="CZ23" s="9">
        <v>0</v>
      </c>
      <c r="DA23" s="9">
        <v>0</v>
      </c>
      <c r="DB23" s="9">
        <v>0</v>
      </c>
      <c r="DC23" s="9">
        <v>0</v>
      </c>
      <c r="DD23" s="9">
        <v>0</v>
      </c>
      <c r="DE23" s="9">
        <v>0</v>
      </c>
      <c r="DF23" s="9">
        <v>400082095471</v>
      </c>
      <c r="DG23" s="9">
        <v>0</v>
      </c>
      <c r="DH23" s="9">
        <v>0</v>
      </c>
      <c r="DI23" s="9">
        <v>0</v>
      </c>
      <c r="DJ23" s="9">
        <v>0</v>
      </c>
      <c r="DK23" s="9">
        <v>0</v>
      </c>
      <c r="DL23" s="9">
        <v>0</v>
      </c>
      <c r="DM23" s="9">
        <v>0</v>
      </c>
      <c r="DN23" s="9">
        <v>0</v>
      </c>
      <c r="DO23" s="9">
        <v>200083876228</v>
      </c>
      <c r="DP23" s="9">
        <v>0</v>
      </c>
      <c r="DQ23" s="9">
        <v>0</v>
      </c>
      <c r="DR23" s="9">
        <v>0</v>
      </c>
      <c r="DS23" s="9">
        <v>0</v>
      </c>
      <c r="DT23" s="9">
        <v>0</v>
      </c>
      <c r="DU23" s="9">
        <v>0</v>
      </c>
      <c r="DV23" s="9">
        <v>0</v>
      </c>
      <c r="DW23" s="9">
        <v>0</v>
      </c>
    </row>
    <row r="24" spans="1:127" ht="75" x14ac:dyDescent="0.25">
      <c r="A24" s="44">
        <v>23</v>
      </c>
      <c r="B24" s="45">
        <v>45627</v>
      </c>
      <c r="C24" s="46">
        <v>267320911674862</v>
      </c>
      <c r="D24" s="4">
        <v>267320911674862</v>
      </c>
      <c r="E24" s="4" t="s">
        <v>121</v>
      </c>
      <c r="F24" s="5" t="s">
        <v>122</v>
      </c>
      <c r="G24" s="3">
        <v>45382</v>
      </c>
      <c r="H24" s="6">
        <v>9.1666666666666696</v>
      </c>
      <c r="I24" s="5" t="s">
        <v>123</v>
      </c>
      <c r="J24" s="47">
        <v>2168461</v>
      </c>
      <c r="K24" s="5" t="s">
        <v>124</v>
      </c>
      <c r="L24" s="5" t="s">
        <v>358</v>
      </c>
      <c r="M24" s="5">
        <v>2138623</v>
      </c>
      <c r="N24" s="5" t="s">
        <v>126</v>
      </c>
      <c r="O24" s="5">
        <v>755</v>
      </c>
      <c r="P24" s="5" t="s">
        <v>127</v>
      </c>
      <c r="Q24" s="5">
        <v>9</v>
      </c>
      <c r="R24" s="5" t="s">
        <v>128</v>
      </c>
      <c r="S24" s="6">
        <v>14</v>
      </c>
      <c r="T24" s="5" t="s">
        <v>129</v>
      </c>
      <c r="U24" s="6">
        <v>14</v>
      </c>
      <c r="V24" s="5">
        <v>181</v>
      </c>
      <c r="W24" s="5" t="s">
        <v>130</v>
      </c>
      <c r="X24" s="5" t="s">
        <v>359</v>
      </c>
      <c r="Y24" s="5" t="s">
        <v>132</v>
      </c>
      <c r="Z24" s="5" t="s">
        <v>133</v>
      </c>
      <c r="AA24" s="5" t="s">
        <v>360</v>
      </c>
      <c r="AB24" s="5" t="s">
        <v>135</v>
      </c>
      <c r="AC24" s="5" t="s">
        <v>136</v>
      </c>
      <c r="AD24" s="5">
        <v>854803806541</v>
      </c>
      <c r="AE24" s="5" t="s">
        <v>326</v>
      </c>
      <c r="AF24" s="5" t="s">
        <v>138</v>
      </c>
      <c r="AG24" s="5">
        <v>172</v>
      </c>
      <c r="AH24" s="5" t="s">
        <v>139</v>
      </c>
      <c r="AI24" s="5">
        <v>181</v>
      </c>
      <c r="AJ24" s="5" t="s">
        <v>128</v>
      </c>
      <c r="AK24" s="5">
        <v>2168461</v>
      </c>
      <c r="AL24" s="5" t="s">
        <v>140</v>
      </c>
      <c r="AM24" s="5" t="s">
        <v>141</v>
      </c>
      <c r="AN24" s="6">
        <v>18.254882599999998</v>
      </c>
      <c r="AO24" s="5" t="s">
        <v>142</v>
      </c>
      <c r="AP24" s="5">
        <v>0</v>
      </c>
      <c r="AQ24" s="5">
        <v>28879</v>
      </c>
      <c r="AR24" s="3">
        <v>45386</v>
      </c>
      <c r="AS24" s="5">
        <v>180</v>
      </c>
      <c r="AT24" s="5" t="s">
        <v>327</v>
      </c>
      <c r="AU24" s="5" t="s">
        <v>144</v>
      </c>
      <c r="AV24" s="5">
        <v>0</v>
      </c>
      <c r="AW24" s="5">
        <v>0</v>
      </c>
      <c r="AX24" s="5">
        <v>0</v>
      </c>
      <c r="AY24" s="5">
        <v>0</v>
      </c>
      <c r="AZ24" s="5">
        <v>0</v>
      </c>
      <c r="BA24" s="5">
        <v>0</v>
      </c>
      <c r="BB24" s="5">
        <v>0</v>
      </c>
      <c r="BC24" s="5">
        <v>0</v>
      </c>
      <c r="BD24" s="5">
        <v>0</v>
      </c>
      <c r="BE24" s="5" t="s">
        <v>145</v>
      </c>
      <c r="BF24" s="5" t="s">
        <v>145</v>
      </c>
      <c r="BG24" s="5">
        <v>0</v>
      </c>
      <c r="BH24" s="5">
        <v>9</v>
      </c>
      <c r="BI24" s="5" t="s">
        <v>123</v>
      </c>
      <c r="BJ24" s="3">
        <v>45378</v>
      </c>
      <c r="BK24" s="3">
        <v>45378</v>
      </c>
      <c r="BL24" s="6">
        <v>9.3000000000000007</v>
      </c>
      <c r="BM24" s="5" t="s">
        <v>123</v>
      </c>
      <c r="BN24" s="3">
        <v>50864</v>
      </c>
      <c r="BO24" s="5" t="s">
        <v>146</v>
      </c>
      <c r="BP24" s="5">
        <v>0</v>
      </c>
      <c r="BQ24" s="5"/>
      <c r="BR24" s="3">
        <v>45364</v>
      </c>
      <c r="BS24" s="5">
        <v>7012821</v>
      </c>
      <c r="BT24" s="5" t="s">
        <v>341</v>
      </c>
      <c r="BU24" s="7" t="s">
        <v>361</v>
      </c>
      <c r="BV24" s="7">
        <v>1597.5</v>
      </c>
      <c r="BW24" s="7">
        <v>5000</v>
      </c>
      <c r="BX24" s="7">
        <f>1091+1198</f>
        <v>2289</v>
      </c>
      <c r="BY24" s="7">
        <v>1700</v>
      </c>
      <c r="BZ24" s="5">
        <v>3</v>
      </c>
      <c r="CA24" s="5">
        <v>57</v>
      </c>
      <c r="CB24" s="48">
        <f t="shared" si="0"/>
        <v>11878800</v>
      </c>
      <c r="CC24" s="48">
        <v>11878800</v>
      </c>
      <c r="CD24" s="48">
        <f t="shared" si="1"/>
        <v>10690920</v>
      </c>
      <c r="CE24" s="48">
        <f t="shared" si="2"/>
        <v>9503040</v>
      </c>
      <c r="CF24" s="48" t="s">
        <v>362</v>
      </c>
      <c r="CG24" s="49" t="s">
        <v>363</v>
      </c>
      <c r="CH24" s="49"/>
      <c r="CI24" s="49" t="s">
        <v>3775</v>
      </c>
      <c r="CJ24" s="50" t="s">
        <v>334</v>
      </c>
      <c r="CK24" s="50" t="s">
        <v>326</v>
      </c>
      <c r="CL24" s="50">
        <v>572103</v>
      </c>
      <c r="CM24" s="5">
        <v>0</v>
      </c>
      <c r="CN24" s="5" t="s">
        <v>195</v>
      </c>
      <c r="CO24" s="50" t="s">
        <v>166</v>
      </c>
      <c r="CP24" s="50" t="s">
        <v>335</v>
      </c>
      <c r="CQ24" s="51" t="s">
        <v>153</v>
      </c>
      <c r="CR24" s="51" t="s">
        <v>154</v>
      </c>
      <c r="CS24" s="51" t="s">
        <v>90</v>
      </c>
      <c r="CT24" s="51" t="s">
        <v>364</v>
      </c>
      <c r="CU24" s="51" t="s">
        <v>187</v>
      </c>
      <c r="CV24" s="52" t="s">
        <v>365</v>
      </c>
      <c r="CW24" s="9">
        <v>200302668692</v>
      </c>
      <c r="CX24" s="9">
        <v>0</v>
      </c>
      <c r="CY24" s="9">
        <v>0</v>
      </c>
      <c r="CZ24" s="9">
        <v>0</v>
      </c>
      <c r="DA24" s="9">
        <v>0</v>
      </c>
      <c r="DB24" s="9">
        <v>0</v>
      </c>
      <c r="DC24" s="9">
        <v>0</v>
      </c>
      <c r="DD24" s="9">
        <v>0</v>
      </c>
      <c r="DE24" s="9">
        <v>0</v>
      </c>
      <c r="DF24" s="9">
        <v>400078966378</v>
      </c>
      <c r="DG24" s="9">
        <v>0</v>
      </c>
      <c r="DH24" s="9">
        <v>0</v>
      </c>
      <c r="DI24" s="9">
        <v>0</v>
      </c>
      <c r="DJ24" s="9">
        <v>0</v>
      </c>
      <c r="DK24" s="9">
        <v>0</v>
      </c>
      <c r="DL24" s="9">
        <v>0</v>
      </c>
      <c r="DM24" s="9">
        <v>0</v>
      </c>
      <c r="DN24" s="9">
        <v>0</v>
      </c>
      <c r="DO24" s="9">
        <v>200080648451</v>
      </c>
      <c r="DP24" s="9">
        <v>0</v>
      </c>
      <c r="DQ24" s="9">
        <v>0</v>
      </c>
      <c r="DR24" s="9">
        <v>0</v>
      </c>
      <c r="DS24" s="9">
        <v>0</v>
      </c>
      <c r="DT24" s="9">
        <v>0</v>
      </c>
      <c r="DU24" s="9">
        <v>0</v>
      </c>
      <c r="DV24" s="9">
        <v>0</v>
      </c>
      <c r="DW24" s="9">
        <v>0</v>
      </c>
    </row>
    <row r="25" spans="1:127" ht="90" x14ac:dyDescent="0.25">
      <c r="A25" s="44">
        <v>24</v>
      </c>
      <c r="B25" s="45">
        <v>45627</v>
      </c>
      <c r="C25" s="46">
        <v>267320911648383</v>
      </c>
      <c r="D25" s="4">
        <v>267320911648383</v>
      </c>
      <c r="E25" s="4" t="s">
        <v>121</v>
      </c>
      <c r="F25" s="5" t="s">
        <v>122</v>
      </c>
      <c r="G25" s="3">
        <v>45357</v>
      </c>
      <c r="H25" s="6">
        <v>10</v>
      </c>
      <c r="I25" s="5" t="s">
        <v>123</v>
      </c>
      <c r="J25" s="47">
        <v>1568633</v>
      </c>
      <c r="K25" s="5" t="s">
        <v>124</v>
      </c>
      <c r="L25" s="5" t="s">
        <v>366</v>
      </c>
      <c r="M25" s="5">
        <v>1513122</v>
      </c>
      <c r="N25" s="5" t="s">
        <v>126</v>
      </c>
      <c r="O25" s="5">
        <v>768</v>
      </c>
      <c r="P25" s="5" t="s">
        <v>127</v>
      </c>
      <c r="Q25" s="5">
        <v>10</v>
      </c>
      <c r="R25" s="5" t="s">
        <v>263</v>
      </c>
      <c r="S25" s="6">
        <v>14.5</v>
      </c>
      <c r="T25" s="5" t="s">
        <v>129</v>
      </c>
      <c r="U25" s="6">
        <v>14.5</v>
      </c>
      <c r="V25" s="5">
        <v>121</v>
      </c>
      <c r="W25" s="5" t="s">
        <v>130</v>
      </c>
      <c r="X25" s="5" t="s">
        <v>367</v>
      </c>
      <c r="Y25" s="5" t="s">
        <v>132</v>
      </c>
      <c r="Z25" s="5" t="s">
        <v>133</v>
      </c>
      <c r="AA25" s="5" t="s">
        <v>368</v>
      </c>
      <c r="AB25" s="5" t="s">
        <v>135</v>
      </c>
      <c r="AC25" s="5" t="s">
        <v>136</v>
      </c>
      <c r="AD25" s="5">
        <v>854803628940</v>
      </c>
      <c r="AE25" s="5" t="s">
        <v>326</v>
      </c>
      <c r="AF25" s="5" t="s">
        <v>138</v>
      </c>
      <c r="AG25" s="5">
        <v>111</v>
      </c>
      <c r="AH25" s="5" t="s">
        <v>139</v>
      </c>
      <c r="AI25" s="5">
        <v>121</v>
      </c>
      <c r="AJ25" s="5" t="s">
        <v>266</v>
      </c>
      <c r="AK25" s="5">
        <v>1568633</v>
      </c>
      <c r="AL25" s="5" t="s">
        <v>140</v>
      </c>
      <c r="AM25" s="5" t="s">
        <v>161</v>
      </c>
      <c r="AN25" s="6">
        <v>40.627635300000001</v>
      </c>
      <c r="AO25" s="5" t="s">
        <v>142</v>
      </c>
      <c r="AP25" s="5">
        <v>0</v>
      </c>
      <c r="AQ25" s="5">
        <v>24830</v>
      </c>
      <c r="AR25" s="3">
        <v>45355</v>
      </c>
      <c r="AS25" s="5">
        <v>120</v>
      </c>
      <c r="AT25" s="5" t="s">
        <v>327</v>
      </c>
      <c r="AU25" s="5" t="s">
        <v>144</v>
      </c>
      <c r="AV25" s="5">
        <v>0</v>
      </c>
      <c r="AW25" s="5">
        <v>0</v>
      </c>
      <c r="AX25" s="5">
        <v>0</v>
      </c>
      <c r="AY25" s="5">
        <v>0</v>
      </c>
      <c r="AZ25" s="5">
        <v>0</v>
      </c>
      <c r="BA25" s="5">
        <v>0</v>
      </c>
      <c r="BB25" s="5">
        <v>0</v>
      </c>
      <c r="BC25" s="5">
        <v>0</v>
      </c>
      <c r="BD25" s="5">
        <v>0</v>
      </c>
      <c r="BE25" s="5" t="s">
        <v>145</v>
      </c>
      <c r="BF25" s="5" t="s">
        <v>145</v>
      </c>
      <c r="BG25" s="5">
        <v>0</v>
      </c>
      <c r="BH25" s="5">
        <v>10</v>
      </c>
      <c r="BI25" s="5" t="s">
        <v>123</v>
      </c>
      <c r="BJ25" s="3">
        <v>45351</v>
      </c>
      <c r="BK25" s="3">
        <v>45351</v>
      </c>
      <c r="BL25" s="6">
        <v>10.199999999999999</v>
      </c>
      <c r="BM25" s="5" t="s">
        <v>123</v>
      </c>
      <c r="BN25" s="3">
        <v>49007</v>
      </c>
      <c r="BO25" s="5" t="s">
        <v>162</v>
      </c>
      <c r="BP25" s="5">
        <v>0</v>
      </c>
      <c r="BQ25" s="5"/>
      <c r="BR25" s="3">
        <v>45341</v>
      </c>
      <c r="BS25" s="5">
        <v>6918676</v>
      </c>
      <c r="BT25" s="5" t="s">
        <v>341</v>
      </c>
      <c r="BU25" s="7" t="s">
        <v>369</v>
      </c>
      <c r="BV25" s="7">
        <v>1287</v>
      </c>
      <c r="BW25" s="7">
        <v>3000</v>
      </c>
      <c r="BX25" s="7">
        <v>720</v>
      </c>
      <c r="BY25" s="7">
        <v>0</v>
      </c>
      <c r="BZ25" s="5">
        <v>1</v>
      </c>
      <c r="CA25" s="5">
        <v>29</v>
      </c>
      <c r="CB25" s="48">
        <f t="shared" si="0"/>
        <v>3861000</v>
      </c>
      <c r="CC25" s="48">
        <v>3861000</v>
      </c>
      <c r="CD25" s="48">
        <f t="shared" si="1"/>
        <v>3474900</v>
      </c>
      <c r="CE25" s="48">
        <f t="shared" si="2"/>
        <v>3088800</v>
      </c>
      <c r="CF25" s="48" t="s">
        <v>370</v>
      </c>
      <c r="CG25" s="49" t="s">
        <v>371</v>
      </c>
      <c r="CH25" s="49"/>
      <c r="CI25" s="49" t="s">
        <v>3775</v>
      </c>
      <c r="CJ25" s="50" t="s">
        <v>334</v>
      </c>
      <c r="CK25" s="50" t="s">
        <v>326</v>
      </c>
      <c r="CL25" s="50">
        <v>572106</v>
      </c>
      <c r="CM25" s="5">
        <v>0</v>
      </c>
      <c r="CN25" s="5" t="s">
        <v>195</v>
      </c>
      <c r="CO25" s="50" t="s">
        <v>166</v>
      </c>
      <c r="CP25" s="50" t="s">
        <v>299</v>
      </c>
      <c r="CQ25" s="51" t="s">
        <v>153</v>
      </c>
      <c r="CR25" s="51" t="s">
        <v>154</v>
      </c>
      <c r="CS25" s="51" t="s">
        <v>90</v>
      </c>
      <c r="CT25" s="51" t="s">
        <v>372</v>
      </c>
      <c r="CU25" s="51" t="s">
        <v>187</v>
      </c>
      <c r="CV25" s="52" t="s">
        <v>373</v>
      </c>
      <c r="CW25" s="9">
        <v>200299499537</v>
      </c>
      <c r="CX25" s="9">
        <v>0</v>
      </c>
      <c r="CY25" s="9">
        <v>0</v>
      </c>
      <c r="CZ25" s="9">
        <v>0</v>
      </c>
      <c r="DA25" s="9">
        <v>0</v>
      </c>
      <c r="DB25" s="9">
        <v>0</v>
      </c>
      <c r="DC25" s="9">
        <v>0</v>
      </c>
      <c r="DD25" s="9">
        <v>0</v>
      </c>
      <c r="DE25" s="9">
        <v>0</v>
      </c>
      <c r="DF25" s="9">
        <v>400078253531</v>
      </c>
      <c r="DG25" s="9">
        <v>0</v>
      </c>
      <c r="DH25" s="9">
        <v>0</v>
      </c>
      <c r="DI25" s="9">
        <v>0</v>
      </c>
      <c r="DJ25" s="9">
        <v>0</v>
      </c>
      <c r="DK25" s="9">
        <v>0</v>
      </c>
      <c r="DL25" s="9">
        <v>0</v>
      </c>
      <c r="DM25" s="9">
        <v>0</v>
      </c>
      <c r="DN25" s="9">
        <v>0</v>
      </c>
      <c r="DO25" s="9">
        <v>200079904764</v>
      </c>
      <c r="DP25" s="9">
        <v>0</v>
      </c>
      <c r="DQ25" s="9">
        <v>0</v>
      </c>
      <c r="DR25" s="9">
        <v>0</v>
      </c>
      <c r="DS25" s="9">
        <v>0</v>
      </c>
      <c r="DT25" s="9">
        <v>0</v>
      </c>
      <c r="DU25" s="9">
        <v>0</v>
      </c>
      <c r="DV25" s="9">
        <v>0</v>
      </c>
      <c r="DW25" s="9">
        <v>0</v>
      </c>
    </row>
    <row r="26" spans="1:127" ht="75" x14ac:dyDescent="0.25">
      <c r="A26" s="44">
        <v>25</v>
      </c>
      <c r="B26" s="45">
        <v>45627</v>
      </c>
      <c r="C26" s="46">
        <v>267320911625961</v>
      </c>
      <c r="D26" s="4">
        <v>267320911625961</v>
      </c>
      <c r="E26" s="4" t="s">
        <v>121</v>
      </c>
      <c r="F26" s="5" t="s">
        <v>122</v>
      </c>
      <c r="G26" s="3">
        <v>45342</v>
      </c>
      <c r="H26" s="6">
        <v>10.5</v>
      </c>
      <c r="I26" s="5" t="s">
        <v>123</v>
      </c>
      <c r="J26" s="47">
        <v>1994739</v>
      </c>
      <c r="K26" s="5" t="s">
        <v>124</v>
      </c>
      <c r="L26" s="5" t="s">
        <v>374</v>
      </c>
      <c r="M26" s="5">
        <v>1922114</v>
      </c>
      <c r="N26" s="5" t="s">
        <v>126</v>
      </c>
      <c r="O26" s="5">
        <v>765</v>
      </c>
      <c r="P26" s="5" t="s">
        <v>127</v>
      </c>
      <c r="Q26" s="5">
        <v>10</v>
      </c>
      <c r="R26" s="5" t="s">
        <v>128</v>
      </c>
      <c r="S26" s="6">
        <v>14</v>
      </c>
      <c r="T26" s="5" t="s">
        <v>129</v>
      </c>
      <c r="U26" s="6">
        <v>14</v>
      </c>
      <c r="V26" s="5">
        <v>121</v>
      </c>
      <c r="W26" s="5" t="s">
        <v>130</v>
      </c>
      <c r="X26" s="5" t="s">
        <v>375</v>
      </c>
      <c r="Y26" s="5" t="s">
        <v>132</v>
      </c>
      <c r="Z26" s="5" t="s">
        <v>133</v>
      </c>
      <c r="AA26" s="5" t="s">
        <v>376</v>
      </c>
      <c r="AB26" s="5" t="s">
        <v>135</v>
      </c>
      <c r="AC26" s="5" t="s">
        <v>136</v>
      </c>
      <c r="AD26" s="5">
        <v>854803514008</v>
      </c>
      <c r="AE26" s="5" t="s">
        <v>326</v>
      </c>
      <c r="AF26" s="5" t="s">
        <v>138</v>
      </c>
      <c r="AG26" s="5">
        <v>111</v>
      </c>
      <c r="AH26" s="5" t="s">
        <v>139</v>
      </c>
      <c r="AI26" s="5">
        <v>121</v>
      </c>
      <c r="AJ26" s="5" t="s">
        <v>128</v>
      </c>
      <c r="AK26" s="5">
        <v>1994739</v>
      </c>
      <c r="AL26" s="5" t="s">
        <v>140</v>
      </c>
      <c r="AM26" s="5" t="s">
        <v>161</v>
      </c>
      <c r="AN26" s="6">
        <v>50.372197</v>
      </c>
      <c r="AO26" s="5" t="s">
        <v>142</v>
      </c>
      <c r="AP26" s="5">
        <v>0</v>
      </c>
      <c r="AQ26" s="5">
        <v>30972</v>
      </c>
      <c r="AR26" s="3">
        <v>45355</v>
      </c>
      <c r="AS26" s="5">
        <v>120</v>
      </c>
      <c r="AT26" s="5" t="s">
        <v>327</v>
      </c>
      <c r="AU26" s="5" t="s">
        <v>144</v>
      </c>
      <c r="AV26" s="5">
        <v>0</v>
      </c>
      <c r="AW26" s="5">
        <v>0</v>
      </c>
      <c r="AX26" s="5">
        <v>0</v>
      </c>
      <c r="AY26" s="5">
        <v>0</v>
      </c>
      <c r="AZ26" s="5">
        <v>0</v>
      </c>
      <c r="BA26" s="5">
        <v>0</v>
      </c>
      <c r="BB26" s="5">
        <v>0</v>
      </c>
      <c r="BC26" s="5">
        <v>0</v>
      </c>
      <c r="BD26" s="5">
        <v>0</v>
      </c>
      <c r="BE26" s="5" t="s">
        <v>145</v>
      </c>
      <c r="BF26" s="5" t="s">
        <v>145</v>
      </c>
      <c r="BG26" s="5">
        <v>0</v>
      </c>
      <c r="BH26" s="5">
        <v>10</v>
      </c>
      <c r="BI26" s="5" t="s">
        <v>123</v>
      </c>
      <c r="BJ26" s="3">
        <v>45336</v>
      </c>
      <c r="BK26" s="3">
        <v>45336</v>
      </c>
      <c r="BL26" s="6">
        <v>10.7</v>
      </c>
      <c r="BM26" s="5" t="s">
        <v>123</v>
      </c>
      <c r="BN26" s="3">
        <v>49007</v>
      </c>
      <c r="BO26" s="5" t="s">
        <v>162</v>
      </c>
      <c r="BP26" s="5">
        <v>20262000</v>
      </c>
      <c r="BQ26" s="5"/>
      <c r="BR26" s="3">
        <v>45327</v>
      </c>
      <c r="BS26" s="5">
        <v>22710412</v>
      </c>
      <c r="BT26" s="5" t="s">
        <v>330</v>
      </c>
      <c r="BU26" s="7" t="s">
        <v>377</v>
      </c>
      <c r="BV26" s="7">
        <v>1200</v>
      </c>
      <c r="BW26" s="7">
        <v>3300</v>
      </c>
      <c r="BX26" s="7">
        <v>900</v>
      </c>
      <c r="BY26" s="7">
        <v>0</v>
      </c>
      <c r="BZ26" s="5">
        <v>5</v>
      </c>
      <c r="CA26" s="5">
        <v>35</v>
      </c>
      <c r="CB26" s="48">
        <f t="shared" si="0"/>
        <v>3960000</v>
      </c>
      <c r="CC26" s="48">
        <v>3960000</v>
      </c>
      <c r="CD26" s="48">
        <f t="shared" si="1"/>
        <v>3564000</v>
      </c>
      <c r="CE26" s="48">
        <f t="shared" si="2"/>
        <v>3168000</v>
      </c>
      <c r="CF26" s="48" t="s">
        <v>378</v>
      </c>
      <c r="CG26" s="49" t="s">
        <v>379</v>
      </c>
      <c r="CH26" s="49"/>
      <c r="CI26" s="49" t="s">
        <v>3775</v>
      </c>
      <c r="CJ26" s="50" t="s">
        <v>334</v>
      </c>
      <c r="CK26" s="50" t="s">
        <v>326</v>
      </c>
      <c r="CL26" s="50">
        <v>572106</v>
      </c>
      <c r="CM26" s="5">
        <v>0</v>
      </c>
      <c r="CN26" s="5" t="s">
        <v>195</v>
      </c>
      <c r="CO26" s="50" t="s">
        <v>152</v>
      </c>
      <c r="CP26" s="50" t="s">
        <v>299</v>
      </c>
      <c r="CQ26" s="51" t="s">
        <v>153</v>
      </c>
      <c r="CR26" s="51" t="s">
        <v>154</v>
      </c>
      <c r="CS26" s="51" t="s">
        <v>90</v>
      </c>
      <c r="CT26" s="51" t="s">
        <v>380</v>
      </c>
      <c r="CU26" s="51" t="s">
        <v>187</v>
      </c>
      <c r="CV26" s="52" t="s">
        <v>381</v>
      </c>
      <c r="CW26" s="9">
        <v>200297460203</v>
      </c>
      <c r="CX26" s="9">
        <v>0</v>
      </c>
      <c r="CY26" s="9">
        <v>0</v>
      </c>
      <c r="CZ26" s="9">
        <v>0</v>
      </c>
      <c r="DA26" s="9">
        <v>0</v>
      </c>
      <c r="DB26" s="9">
        <v>0</v>
      </c>
      <c r="DC26" s="9">
        <v>0</v>
      </c>
      <c r="DD26" s="9">
        <v>0</v>
      </c>
      <c r="DE26" s="9">
        <v>0</v>
      </c>
      <c r="DF26" s="9">
        <v>400077722984</v>
      </c>
      <c r="DG26" s="9">
        <v>0</v>
      </c>
      <c r="DH26" s="9">
        <v>0</v>
      </c>
      <c r="DI26" s="9">
        <v>0</v>
      </c>
      <c r="DJ26" s="9">
        <v>0</v>
      </c>
      <c r="DK26" s="9">
        <v>0</v>
      </c>
      <c r="DL26" s="9">
        <v>0</v>
      </c>
      <c r="DM26" s="9">
        <v>0</v>
      </c>
      <c r="DN26" s="9">
        <v>0</v>
      </c>
      <c r="DO26" s="9">
        <v>200079352554</v>
      </c>
      <c r="DP26" s="9">
        <v>0</v>
      </c>
      <c r="DQ26" s="9">
        <v>0</v>
      </c>
      <c r="DR26" s="9">
        <v>0</v>
      </c>
      <c r="DS26" s="9">
        <v>0</v>
      </c>
      <c r="DT26" s="9">
        <v>0</v>
      </c>
      <c r="DU26" s="9">
        <v>0</v>
      </c>
      <c r="DV26" s="9">
        <v>0</v>
      </c>
      <c r="DW26" s="9">
        <v>0</v>
      </c>
    </row>
    <row r="27" spans="1:127" ht="120" x14ac:dyDescent="0.25">
      <c r="A27" s="44">
        <v>26</v>
      </c>
      <c r="B27" s="45">
        <v>45627</v>
      </c>
      <c r="C27" s="46">
        <v>267320911607901</v>
      </c>
      <c r="D27" s="4">
        <v>267320911607901</v>
      </c>
      <c r="E27" s="4" t="s">
        <v>121</v>
      </c>
      <c r="F27" s="5" t="s">
        <v>122</v>
      </c>
      <c r="G27" s="3">
        <v>45322</v>
      </c>
      <c r="H27" s="6">
        <v>11.1666666666667</v>
      </c>
      <c r="I27" s="5" t="s">
        <v>123</v>
      </c>
      <c r="J27" s="47">
        <v>730954</v>
      </c>
      <c r="K27" s="5" t="s">
        <v>124</v>
      </c>
      <c r="L27" s="5" t="s">
        <v>382</v>
      </c>
      <c r="M27" s="5">
        <v>688378</v>
      </c>
      <c r="N27" s="5" t="s">
        <v>126</v>
      </c>
      <c r="O27" s="5">
        <v>724</v>
      </c>
      <c r="P27" s="5" t="s">
        <v>127</v>
      </c>
      <c r="Q27" s="5">
        <v>11</v>
      </c>
      <c r="R27" s="5" t="s">
        <v>128</v>
      </c>
      <c r="S27" s="6">
        <v>14.75</v>
      </c>
      <c r="T27" s="5" t="s">
        <v>129</v>
      </c>
      <c r="U27" s="6">
        <v>14.75</v>
      </c>
      <c r="V27" s="5">
        <v>97</v>
      </c>
      <c r="W27" s="5" t="s">
        <v>130</v>
      </c>
      <c r="X27" s="5" t="s">
        <v>383</v>
      </c>
      <c r="Y27" s="5" t="s">
        <v>132</v>
      </c>
      <c r="Z27" s="5" t="s">
        <v>133</v>
      </c>
      <c r="AA27" s="5" t="s">
        <v>384</v>
      </c>
      <c r="AB27" s="5" t="s">
        <v>135</v>
      </c>
      <c r="AC27" s="5" t="s">
        <v>136</v>
      </c>
      <c r="AD27" s="5">
        <v>854803237555</v>
      </c>
      <c r="AE27" s="5" t="s">
        <v>326</v>
      </c>
      <c r="AF27" s="5" t="s">
        <v>138</v>
      </c>
      <c r="AG27" s="5">
        <v>86</v>
      </c>
      <c r="AH27" s="5" t="s">
        <v>139</v>
      </c>
      <c r="AI27" s="5">
        <v>97</v>
      </c>
      <c r="AJ27" s="5" t="s">
        <v>128</v>
      </c>
      <c r="AK27" s="5">
        <v>730954</v>
      </c>
      <c r="AL27" s="5" t="s">
        <v>140</v>
      </c>
      <c r="AM27" s="5" t="s">
        <v>141</v>
      </c>
      <c r="AN27" s="6">
        <v>52.0622507</v>
      </c>
      <c r="AO27" s="5" t="s">
        <v>142</v>
      </c>
      <c r="AP27" s="5">
        <v>0</v>
      </c>
      <c r="AQ27" s="5">
        <v>13012</v>
      </c>
      <c r="AR27" s="3">
        <v>45326</v>
      </c>
      <c r="AS27" s="5">
        <v>96</v>
      </c>
      <c r="AT27" s="5" t="s">
        <v>327</v>
      </c>
      <c r="AU27" s="5" t="s">
        <v>144</v>
      </c>
      <c r="AV27" s="5">
        <v>0</v>
      </c>
      <c r="AW27" s="5">
        <v>0</v>
      </c>
      <c r="AX27" s="5">
        <v>0</v>
      </c>
      <c r="AY27" s="5">
        <v>0</v>
      </c>
      <c r="AZ27" s="5">
        <v>0</v>
      </c>
      <c r="BA27" s="5">
        <v>0</v>
      </c>
      <c r="BB27" s="5">
        <v>0</v>
      </c>
      <c r="BC27" s="5">
        <v>0</v>
      </c>
      <c r="BD27" s="5">
        <v>0</v>
      </c>
      <c r="BE27" s="5" t="s">
        <v>145</v>
      </c>
      <c r="BF27" s="5" t="s">
        <v>145</v>
      </c>
      <c r="BG27" s="5">
        <v>0</v>
      </c>
      <c r="BH27" s="5">
        <v>11</v>
      </c>
      <c r="BI27" s="5" t="s">
        <v>123</v>
      </c>
      <c r="BJ27" s="3">
        <v>45318</v>
      </c>
      <c r="BK27" s="3">
        <v>45318</v>
      </c>
      <c r="BL27" s="6">
        <v>11.3</v>
      </c>
      <c r="BM27" s="5" t="s">
        <v>123</v>
      </c>
      <c r="BN27" s="3">
        <v>48248</v>
      </c>
      <c r="BO27" s="5" t="s">
        <v>146</v>
      </c>
      <c r="BP27" s="5">
        <v>1200</v>
      </c>
      <c r="BQ27" s="5">
        <v>1</v>
      </c>
      <c r="BR27" s="3">
        <v>45295</v>
      </c>
      <c r="BS27" s="5">
        <v>6726528</v>
      </c>
      <c r="BT27" s="5" t="s">
        <v>330</v>
      </c>
      <c r="BU27" s="7" t="s">
        <v>385</v>
      </c>
      <c r="BV27" s="7">
        <v>1200</v>
      </c>
      <c r="BW27" s="7">
        <v>650</v>
      </c>
      <c r="BX27" s="7">
        <v>780</v>
      </c>
      <c r="BY27" s="7">
        <v>800</v>
      </c>
      <c r="BZ27" s="5">
        <v>21</v>
      </c>
      <c r="CA27" s="5">
        <v>19</v>
      </c>
      <c r="CB27" s="48">
        <f t="shared" si="0"/>
        <v>1404000</v>
      </c>
      <c r="CC27" s="48">
        <v>1404000</v>
      </c>
      <c r="CD27" s="48">
        <f t="shared" si="1"/>
        <v>1263600</v>
      </c>
      <c r="CE27" s="48">
        <f t="shared" si="2"/>
        <v>1123200</v>
      </c>
      <c r="CF27" s="48"/>
      <c r="CG27" s="49" t="s">
        <v>386</v>
      </c>
      <c r="CH27" s="49"/>
      <c r="CI27" s="49" t="s">
        <v>3775</v>
      </c>
      <c r="CJ27" s="50" t="s">
        <v>334</v>
      </c>
      <c r="CK27" s="50" t="s">
        <v>326</v>
      </c>
      <c r="CL27" s="50">
        <v>572104</v>
      </c>
      <c r="CM27" s="5">
        <v>0</v>
      </c>
      <c r="CN27" s="5" t="s">
        <v>195</v>
      </c>
      <c r="CO27" s="50" t="s">
        <v>166</v>
      </c>
      <c r="CP27" s="50" t="s">
        <v>335</v>
      </c>
      <c r="CQ27" s="51" t="s">
        <v>153</v>
      </c>
      <c r="CR27" s="51" t="s">
        <v>154</v>
      </c>
      <c r="CS27" s="51" t="s">
        <v>90</v>
      </c>
      <c r="CT27" s="51" t="s">
        <v>387</v>
      </c>
      <c r="CU27" s="51" t="s">
        <v>156</v>
      </c>
      <c r="CV27" s="52" t="s">
        <v>388</v>
      </c>
      <c r="CW27" s="9">
        <v>200295192030</v>
      </c>
      <c r="CX27" s="9">
        <v>0</v>
      </c>
      <c r="CY27" s="9">
        <v>0</v>
      </c>
      <c r="CZ27" s="9">
        <v>0</v>
      </c>
      <c r="DA27" s="9">
        <v>0</v>
      </c>
      <c r="DB27" s="9">
        <v>0</v>
      </c>
      <c r="DC27" s="9">
        <v>0</v>
      </c>
      <c r="DD27" s="9">
        <v>0</v>
      </c>
      <c r="DE27" s="9">
        <v>0</v>
      </c>
      <c r="DF27" s="9">
        <v>400077102500</v>
      </c>
      <c r="DG27" s="9">
        <v>0</v>
      </c>
      <c r="DH27" s="9">
        <v>0</v>
      </c>
      <c r="DI27" s="9">
        <v>0</v>
      </c>
      <c r="DJ27" s="9">
        <v>0</v>
      </c>
      <c r="DK27" s="9">
        <v>0</v>
      </c>
      <c r="DL27" s="9">
        <v>0</v>
      </c>
      <c r="DM27" s="9">
        <v>0</v>
      </c>
      <c r="DN27" s="9">
        <v>0</v>
      </c>
      <c r="DO27" s="9">
        <v>200078704253</v>
      </c>
      <c r="DP27" s="9">
        <v>0</v>
      </c>
      <c r="DQ27" s="9">
        <v>0</v>
      </c>
      <c r="DR27" s="9">
        <v>0</v>
      </c>
      <c r="DS27" s="9">
        <v>0</v>
      </c>
      <c r="DT27" s="9">
        <v>0</v>
      </c>
      <c r="DU27" s="9">
        <v>0</v>
      </c>
      <c r="DV27" s="9">
        <v>0</v>
      </c>
      <c r="DW27" s="9">
        <v>0</v>
      </c>
    </row>
    <row r="28" spans="1:127" ht="120" x14ac:dyDescent="0.25">
      <c r="A28" s="44">
        <v>27</v>
      </c>
      <c r="B28" s="45">
        <v>45627</v>
      </c>
      <c r="C28" s="46">
        <v>267320911597359</v>
      </c>
      <c r="D28" s="4">
        <v>267320911597359</v>
      </c>
      <c r="E28" s="4" t="s">
        <v>121</v>
      </c>
      <c r="F28" s="5" t="s">
        <v>122</v>
      </c>
      <c r="G28" s="3">
        <v>45316</v>
      </c>
      <c r="H28" s="6">
        <v>11.366666666666699</v>
      </c>
      <c r="I28" s="5" t="s">
        <v>123</v>
      </c>
      <c r="J28" s="47">
        <v>1538486</v>
      </c>
      <c r="K28" s="5" t="s">
        <v>124</v>
      </c>
      <c r="L28" s="5" t="s">
        <v>389</v>
      </c>
      <c r="M28" s="5">
        <v>1393927</v>
      </c>
      <c r="N28" s="5" t="s">
        <v>126</v>
      </c>
      <c r="O28" s="5">
        <v>768</v>
      </c>
      <c r="P28" s="5" t="s">
        <v>127</v>
      </c>
      <c r="Q28" s="5">
        <v>11</v>
      </c>
      <c r="R28" s="5" t="s">
        <v>128</v>
      </c>
      <c r="S28" s="6">
        <v>14.1</v>
      </c>
      <c r="T28" s="5" t="s">
        <v>129</v>
      </c>
      <c r="U28" s="6">
        <v>14.1</v>
      </c>
      <c r="V28" s="5">
        <v>73</v>
      </c>
      <c r="W28" s="5" t="s">
        <v>130</v>
      </c>
      <c r="X28" s="5" t="s">
        <v>390</v>
      </c>
      <c r="Y28" s="5" t="s">
        <v>132</v>
      </c>
      <c r="Z28" s="5" t="s">
        <v>133</v>
      </c>
      <c r="AA28" s="5" t="s">
        <v>251</v>
      </c>
      <c r="AB28" s="5" t="s">
        <v>135</v>
      </c>
      <c r="AC28" s="5" t="s">
        <v>136</v>
      </c>
      <c r="AD28" s="5">
        <v>854803255887</v>
      </c>
      <c r="AE28" s="5" t="s">
        <v>326</v>
      </c>
      <c r="AF28" s="5" t="s">
        <v>138</v>
      </c>
      <c r="AG28" s="5">
        <v>62</v>
      </c>
      <c r="AH28" s="5" t="s">
        <v>139</v>
      </c>
      <c r="AI28" s="5">
        <v>73</v>
      </c>
      <c r="AJ28" s="5" t="s">
        <v>128</v>
      </c>
      <c r="AK28" s="5">
        <v>1538486</v>
      </c>
      <c r="AL28" s="5" t="s">
        <v>140</v>
      </c>
      <c r="AM28" s="5" t="s">
        <v>161</v>
      </c>
      <c r="AN28" s="6">
        <v>6.3697511999999996</v>
      </c>
      <c r="AO28" s="5" t="s">
        <v>142</v>
      </c>
      <c r="AP28" s="5">
        <v>0</v>
      </c>
      <c r="AQ28" s="5">
        <v>31785</v>
      </c>
      <c r="AR28" s="3">
        <v>45326</v>
      </c>
      <c r="AS28" s="5">
        <v>72</v>
      </c>
      <c r="AT28" s="5" t="s">
        <v>327</v>
      </c>
      <c r="AU28" s="5" t="s">
        <v>144</v>
      </c>
      <c r="AV28" s="5">
        <v>0</v>
      </c>
      <c r="AW28" s="5">
        <v>0</v>
      </c>
      <c r="AX28" s="5">
        <v>0</v>
      </c>
      <c r="AY28" s="5">
        <v>0</v>
      </c>
      <c r="AZ28" s="5">
        <v>0</v>
      </c>
      <c r="BA28" s="5">
        <v>0</v>
      </c>
      <c r="BB28" s="5">
        <v>0</v>
      </c>
      <c r="BC28" s="5">
        <v>0</v>
      </c>
      <c r="BD28" s="5">
        <v>0</v>
      </c>
      <c r="BE28" s="5" t="s">
        <v>145</v>
      </c>
      <c r="BF28" s="5" t="s">
        <v>145</v>
      </c>
      <c r="BG28" s="5">
        <v>0</v>
      </c>
      <c r="BH28" s="5">
        <v>11</v>
      </c>
      <c r="BI28" s="5" t="s">
        <v>123</v>
      </c>
      <c r="BJ28" s="3">
        <v>45309</v>
      </c>
      <c r="BK28" s="3">
        <v>45309</v>
      </c>
      <c r="BL28" s="6">
        <v>11.6</v>
      </c>
      <c r="BM28" s="5" t="s">
        <v>123</v>
      </c>
      <c r="BN28" s="3">
        <v>47518</v>
      </c>
      <c r="BO28" s="5" t="s">
        <v>162</v>
      </c>
      <c r="BP28" s="5">
        <v>1200</v>
      </c>
      <c r="BQ28" s="5"/>
      <c r="BR28" s="3">
        <v>45288</v>
      </c>
      <c r="BS28" s="5">
        <v>6301523</v>
      </c>
      <c r="BT28" s="5" t="s">
        <v>330</v>
      </c>
      <c r="BU28" s="7" t="s">
        <v>391</v>
      </c>
      <c r="BV28" s="7">
        <v>8051</v>
      </c>
      <c r="BW28" s="7">
        <v>3000</v>
      </c>
      <c r="BX28" s="7">
        <v>0</v>
      </c>
      <c r="BY28" s="7">
        <v>0</v>
      </c>
      <c r="BZ28" s="5">
        <v>4</v>
      </c>
      <c r="CA28" s="5">
        <v>36</v>
      </c>
      <c r="CB28" s="48">
        <f t="shared" si="0"/>
        <v>24153000</v>
      </c>
      <c r="CC28" s="48">
        <v>24153000</v>
      </c>
      <c r="CD28" s="48">
        <f t="shared" si="1"/>
        <v>21737700</v>
      </c>
      <c r="CE28" s="48">
        <f t="shared" si="2"/>
        <v>19322400</v>
      </c>
      <c r="CF28" s="48" t="s">
        <v>392</v>
      </c>
      <c r="CG28" s="49" t="s">
        <v>393</v>
      </c>
      <c r="CH28" s="49"/>
      <c r="CI28" s="49" t="s">
        <v>3775</v>
      </c>
      <c r="CJ28" s="50" t="s">
        <v>334</v>
      </c>
      <c r="CK28" s="50" t="s">
        <v>326</v>
      </c>
      <c r="CL28" s="50">
        <v>572106</v>
      </c>
      <c r="CM28" s="5">
        <v>0</v>
      </c>
      <c r="CN28" s="5" t="s">
        <v>195</v>
      </c>
      <c r="CO28" s="50" t="s">
        <v>152</v>
      </c>
      <c r="CP28" s="50" t="s">
        <v>299</v>
      </c>
      <c r="CQ28" s="51" t="s">
        <v>153</v>
      </c>
      <c r="CR28" s="51" t="s">
        <v>154</v>
      </c>
      <c r="CS28" s="51" t="s">
        <v>90</v>
      </c>
      <c r="CT28" s="51" t="s">
        <v>394</v>
      </c>
      <c r="CU28" s="51" t="s">
        <v>156</v>
      </c>
      <c r="CV28" s="52" t="s">
        <v>395</v>
      </c>
      <c r="CW28" s="9">
        <v>200294702048</v>
      </c>
      <c r="CX28" s="9">
        <v>0</v>
      </c>
      <c r="CY28" s="9">
        <v>0</v>
      </c>
      <c r="CZ28" s="9">
        <v>0</v>
      </c>
      <c r="DA28" s="9">
        <v>0</v>
      </c>
      <c r="DB28" s="9">
        <v>0</v>
      </c>
      <c r="DC28" s="9">
        <v>0</v>
      </c>
      <c r="DD28" s="9">
        <v>0</v>
      </c>
      <c r="DE28" s="9">
        <v>0</v>
      </c>
      <c r="DF28" s="9">
        <v>400077020648</v>
      </c>
      <c r="DG28" s="9">
        <v>0</v>
      </c>
      <c r="DH28" s="9">
        <v>0</v>
      </c>
      <c r="DI28" s="9">
        <v>0</v>
      </c>
      <c r="DJ28" s="9">
        <v>0</v>
      </c>
      <c r="DK28" s="9">
        <v>0</v>
      </c>
      <c r="DL28" s="9">
        <v>0</v>
      </c>
      <c r="DM28" s="9">
        <v>0</v>
      </c>
      <c r="DN28" s="9">
        <v>0</v>
      </c>
      <c r="DO28" s="9">
        <v>200078618601</v>
      </c>
      <c r="DP28" s="9">
        <v>0</v>
      </c>
      <c r="DQ28" s="9">
        <v>0</v>
      </c>
      <c r="DR28" s="9">
        <v>0</v>
      </c>
      <c r="DS28" s="9">
        <v>0</v>
      </c>
      <c r="DT28" s="9">
        <v>0</v>
      </c>
      <c r="DU28" s="9">
        <v>0</v>
      </c>
      <c r="DV28" s="9">
        <v>0</v>
      </c>
      <c r="DW28" s="9">
        <v>0</v>
      </c>
    </row>
    <row r="29" spans="1:127" customFormat="1" ht="105" x14ac:dyDescent="0.25">
      <c r="A29">
        <v>28</v>
      </c>
      <c r="B29" s="3">
        <v>45627</v>
      </c>
      <c r="C29" s="4">
        <v>267320911568411</v>
      </c>
      <c r="D29" s="4">
        <v>267320911568411</v>
      </c>
      <c r="E29" s="4" t="s">
        <v>121</v>
      </c>
      <c r="F29" s="5" t="s">
        <v>122</v>
      </c>
      <c r="G29" s="3">
        <v>45284</v>
      </c>
      <c r="H29" s="6">
        <v>12.4333333333333</v>
      </c>
      <c r="I29" s="5" t="s">
        <v>123</v>
      </c>
      <c r="J29" s="5">
        <v>790391</v>
      </c>
      <c r="K29" s="5" t="s">
        <v>124</v>
      </c>
      <c r="L29" s="5" t="s">
        <v>396</v>
      </c>
      <c r="M29" s="5">
        <v>758880</v>
      </c>
      <c r="N29" s="5" t="s">
        <v>126</v>
      </c>
      <c r="O29" s="5">
        <v>761</v>
      </c>
      <c r="P29" s="5" t="s">
        <v>127</v>
      </c>
      <c r="Q29" s="5">
        <v>12</v>
      </c>
      <c r="R29" s="5" t="s">
        <v>128</v>
      </c>
      <c r="S29" s="6">
        <v>15.4</v>
      </c>
      <c r="T29" s="5" t="s">
        <v>129</v>
      </c>
      <c r="U29" s="6">
        <v>15</v>
      </c>
      <c r="V29" s="5">
        <v>121</v>
      </c>
      <c r="W29" s="5" t="s">
        <v>130</v>
      </c>
      <c r="X29" s="5" t="s">
        <v>397</v>
      </c>
      <c r="Y29" s="5" t="s">
        <v>132</v>
      </c>
      <c r="Z29" s="5" t="s">
        <v>133</v>
      </c>
      <c r="AA29" s="5" t="s">
        <v>398</v>
      </c>
      <c r="AB29" s="5" t="s">
        <v>135</v>
      </c>
      <c r="AC29" s="5" t="s">
        <v>136</v>
      </c>
      <c r="AD29" s="5">
        <v>854802972157</v>
      </c>
      <c r="AE29" s="5" t="s">
        <v>326</v>
      </c>
      <c r="AF29" s="5" t="s">
        <v>138</v>
      </c>
      <c r="AG29" s="5">
        <v>114</v>
      </c>
      <c r="AH29" s="5" t="s">
        <v>139</v>
      </c>
      <c r="AI29" s="5">
        <v>126</v>
      </c>
      <c r="AJ29" s="5" t="s">
        <v>128</v>
      </c>
      <c r="AK29" s="5">
        <v>790391</v>
      </c>
      <c r="AL29" s="5" t="s">
        <v>140</v>
      </c>
      <c r="AM29" s="5" t="s">
        <v>161</v>
      </c>
      <c r="AN29" s="6">
        <v>62.417357699999997</v>
      </c>
      <c r="AO29" s="5" t="s">
        <v>142</v>
      </c>
      <c r="AP29" s="5">
        <v>0</v>
      </c>
      <c r="AQ29" s="5">
        <v>12752</v>
      </c>
      <c r="AR29" s="3">
        <v>45295</v>
      </c>
      <c r="AS29" s="5">
        <v>120</v>
      </c>
      <c r="AT29" s="5" t="s">
        <v>327</v>
      </c>
      <c r="AU29" s="5" t="s">
        <v>144</v>
      </c>
      <c r="AV29" s="5">
        <v>0</v>
      </c>
      <c r="AW29" s="5">
        <v>0</v>
      </c>
      <c r="AX29" s="5">
        <v>0</v>
      </c>
      <c r="AY29" s="5">
        <v>0</v>
      </c>
      <c r="AZ29" s="5">
        <v>0</v>
      </c>
      <c r="BA29" s="5">
        <v>0</v>
      </c>
      <c r="BB29" s="5">
        <v>0</v>
      </c>
      <c r="BC29" s="5">
        <v>0</v>
      </c>
      <c r="BD29" s="5">
        <v>0</v>
      </c>
      <c r="BE29" s="5" t="s">
        <v>145</v>
      </c>
      <c r="BF29" s="5" t="s">
        <v>145</v>
      </c>
      <c r="BG29" s="5">
        <v>0</v>
      </c>
      <c r="BH29" s="5">
        <v>12</v>
      </c>
      <c r="BI29" s="5" t="s">
        <v>123</v>
      </c>
      <c r="BJ29" s="3">
        <v>45280</v>
      </c>
      <c r="BK29" s="3">
        <v>45280</v>
      </c>
      <c r="BL29" s="6">
        <v>12.5666666666667</v>
      </c>
      <c r="BM29" s="5" t="s">
        <v>123</v>
      </c>
      <c r="BN29" s="3">
        <v>49099</v>
      </c>
      <c r="BO29" s="5" t="s">
        <v>162</v>
      </c>
      <c r="BP29" s="5">
        <v>0</v>
      </c>
      <c r="BQ29" s="5"/>
      <c r="BR29" s="3">
        <v>45257</v>
      </c>
      <c r="BS29" s="5">
        <v>2673</v>
      </c>
      <c r="BT29" s="5" t="s">
        <v>341</v>
      </c>
      <c r="BU29" s="7" t="s">
        <v>399</v>
      </c>
      <c r="BV29" s="7">
        <v>972</v>
      </c>
      <c r="BW29" s="7">
        <v>700</v>
      </c>
      <c r="BX29" s="7">
        <v>378</v>
      </c>
      <c r="BY29" s="7">
        <v>1550</v>
      </c>
      <c r="BZ29" s="5">
        <v>5</v>
      </c>
      <c r="CA29" s="5">
        <v>45</v>
      </c>
      <c r="CB29" s="6">
        <f t="shared" si="0"/>
        <v>1266300</v>
      </c>
      <c r="CC29" s="6">
        <v>1266300</v>
      </c>
      <c r="CD29" s="6">
        <f t="shared" si="1"/>
        <v>1139670</v>
      </c>
      <c r="CE29" s="6">
        <f t="shared" si="2"/>
        <v>1013040</v>
      </c>
      <c r="CF29" s="6" t="s">
        <v>400</v>
      </c>
      <c r="CG29" s="8"/>
      <c r="CH29" s="8">
        <f t="shared" ref="CH29:CH30" si="4">J29/CB29</f>
        <v>0.6241735765616363</v>
      </c>
      <c r="CI29" s="8" t="s">
        <v>3775</v>
      </c>
      <c r="CJ29" s="5" t="s">
        <v>334</v>
      </c>
      <c r="CK29" s="5" t="s">
        <v>326</v>
      </c>
      <c r="CL29" s="5">
        <v>572106</v>
      </c>
      <c r="CM29" s="5">
        <v>0</v>
      </c>
      <c r="CN29" s="5" t="s">
        <v>195</v>
      </c>
      <c r="CO29" s="5" t="s">
        <v>166</v>
      </c>
      <c r="CP29" s="5" t="s">
        <v>335</v>
      </c>
      <c r="CQ29" s="9" t="s">
        <v>185</v>
      </c>
      <c r="CR29" s="9" t="s">
        <v>154</v>
      </c>
      <c r="CS29" s="9" t="s">
        <v>90</v>
      </c>
      <c r="CT29" s="9" t="s">
        <v>401</v>
      </c>
      <c r="CU29" s="9" t="s">
        <v>273</v>
      </c>
      <c r="CV29" s="10" t="s">
        <v>402</v>
      </c>
      <c r="CW29" s="9">
        <v>200291124967</v>
      </c>
      <c r="CX29" s="9">
        <v>0</v>
      </c>
      <c r="CY29" s="9">
        <v>0</v>
      </c>
      <c r="CZ29" s="9">
        <v>0</v>
      </c>
      <c r="DA29" s="9">
        <v>0</v>
      </c>
      <c r="DB29" s="9">
        <v>0</v>
      </c>
      <c r="DC29" s="9">
        <v>0</v>
      </c>
      <c r="DD29" s="9">
        <v>0</v>
      </c>
      <c r="DE29" s="9">
        <v>0</v>
      </c>
      <c r="DF29" s="9">
        <v>400076117334</v>
      </c>
      <c r="DG29" s="9">
        <v>0</v>
      </c>
      <c r="DH29" s="9">
        <v>0</v>
      </c>
      <c r="DI29" s="9">
        <v>0</v>
      </c>
      <c r="DJ29" s="9">
        <v>0</v>
      </c>
      <c r="DK29" s="9">
        <v>0</v>
      </c>
      <c r="DL29" s="9">
        <v>0</v>
      </c>
      <c r="DM29" s="9">
        <v>0</v>
      </c>
      <c r="DN29" s="9">
        <v>0</v>
      </c>
      <c r="DO29" s="9">
        <v>200077677036</v>
      </c>
      <c r="DP29" s="9">
        <v>0</v>
      </c>
      <c r="DQ29" s="9">
        <v>0</v>
      </c>
      <c r="DR29" s="9">
        <v>0</v>
      </c>
      <c r="DS29" s="9">
        <v>0</v>
      </c>
      <c r="DT29" s="9">
        <v>0</v>
      </c>
      <c r="DU29" s="9">
        <v>0</v>
      </c>
      <c r="DV29" s="9">
        <v>0</v>
      </c>
      <c r="DW29" s="9">
        <v>0</v>
      </c>
    </row>
    <row r="30" spans="1:127" customFormat="1" ht="105" x14ac:dyDescent="0.25">
      <c r="A30">
        <v>29</v>
      </c>
      <c r="B30" s="3">
        <v>45627</v>
      </c>
      <c r="C30" s="4">
        <v>267320911454284</v>
      </c>
      <c r="D30" s="4">
        <v>267320911454284</v>
      </c>
      <c r="E30" s="4" t="s">
        <v>121</v>
      </c>
      <c r="F30" s="5" t="s">
        <v>122</v>
      </c>
      <c r="G30" s="3">
        <v>45184</v>
      </c>
      <c r="H30" s="6">
        <v>15.766666666666699</v>
      </c>
      <c r="I30" s="5" t="s">
        <v>123</v>
      </c>
      <c r="J30" s="5">
        <v>1589891</v>
      </c>
      <c r="K30" s="5" t="s">
        <v>124</v>
      </c>
      <c r="L30" s="5" t="s">
        <v>403</v>
      </c>
      <c r="M30" s="5">
        <v>1163183</v>
      </c>
      <c r="N30" s="5" t="s">
        <v>126</v>
      </c>
      <c r="O30" s="5">
        <v>745</v>
      </c>
      <c r="P30" s="5" t="s">
        <v>127</v>
      </c>
      <c r="Q30" s="5">
        <v>16</v>
      </c>
      <c r="R30" s="5" t="s">
        <v>128</v>
      </c>
      <c r="S30" s="6">
        <v>15.15</v>
      </c>
      <c r="T30" s="5" t="s">
        <v>129</v>
      </c>
      <c r="U30" s="6">
        <v>14.75</v>
      </c>
      <c r="V30" s="5">
        <v>181</v>
      </c>
      <c r="W30" s="5" t="s">
        <v>130</v>
      </c>
      <c r="X30" s="5" t="s">
        <v>404</v>
      </c>
      <c r="Y30" s="5" t="s">
        <v>132</v>
      </c>
      <c r="Z30" s="5" t="s">
        <v>133</v>
      </c>
      <c r="AA30" s="5" t="s">
        <v>277</v>
      </c>
      <c r="AB30" s="5" t="s">
        <v>135</v>
      </c>
      <c r="AC30" s="5" t="s">
        <v>136</v>
      </c>
      <c r="AD30" s="5">
        <v>854801222443</v>
      </c>
      <c r="AE30" s="5" t="s">
        <v>326</v>
      </c>
      <c r="AF30" s="5" t="s">
        <v>138</v>
      </c>
      <c r="AG30" s="5">
        <v>88</v>
      </c>
      <c r="AH30" s="5" t="s">
        <v>139</v>
      </c>
      <c r="AI30" s="5">
        <v>104</v>
      </c>
      <c r="AJ30" s="5" t="s">
        <v>128</v>
      </c>
      <c r="AK30" s="5">
        <v>1589891</v>
      </c>
      <c r="AL30" s="5" t="s">
        <v>140</v>
      </c>
      <c r="AM30" s="5" t="s">
        <v>161</v>
      </c>
      <c r="AN30" s="6">
        <v>49.7151657</v>
      </c>
      <c r="AO30" s="5" t="s">
        <v>142</v>
      </c>
      <c r="AP30" s="5">
        <v>0</v>
      </c>
      <c r="AQ30" s="5">
        <v>21981</v>
      </c>
      <c r="AR30" s="3">
        <v>45173</v>
      </c>
      <c r="AS30" s="5">
        <v>180</v>
      </c>
      <c r="AT30" s="5" t="s">
        <v>327</v>
      </c>
      <c r="AU30" s="5" t="s">
        <v>144</v>
      </c>
      <c r="AV30" s="5">
        <v>0</v>
      </c>
      <c r="AW30" s="5">
        <v>0</v>
      </c>
      <c r="AX30" s="5">
        <v>0</v>
      </c>
      <c r="AY30" s="5">
        <v>0</v>
      </c>
      <c r="AZ30" s="5">
        <v>0</v>
      </c>
      <c r="BA30" s="5">
        <v>0</v>
      </c>
      <c r="BB30" s="5">
        <v>0</v>
      </c>
      <c r="BC30" s="5">
        <v>0</v>
      </c>
      <c r="BD30" s="5">
        <v>0</v>
      </c>
      <c r="BE30" s="5" t="s">
        <v>145</v>
      </c>
      <c r="BF30" s="5" t="s">
        <v>145</v>
      </c>
      <c r="BG30" s="5">
        <v>0</v>
      </c>
      <c r="BH30" s="5">
        <v>16</v>
      </c>
      <c r="BI30" s="5" t="s">
        <v>123</v>
      </c>
      <c r="BJ30" s="3">
        <v>45167</v>
      </c>
      <c r="BK30" s="3">
        <v>45167</v>
      </c>
      <c r="BL30" s="6">
        <v>16.3333333333333</v>
      </c>
      <c r="BM30" s="5" t="s">
        <v>123</v>
      </c>
      <c r="BN30" s="3">
        <v>48308</v>
      </c>
      <c r="BO30" s="5" t="s">
        <v>162</v>
      </c>
      <c r="BP30" s="5">
        <v>0</v>
      </c>
      <c r="BQ30" s="5"/>
      <c r="BR30" s="3">
        <v>45161</v>
      </c>
      <c r="BS30" s="5">
        <v>84179</v>
      </c>
      <c r="BT30" s="5" t="s">
        <v>405</v>
      </c>
      <c r="BU30" s="7" t="s">
        <v>406</v>
      </c>
      <c r="BV30" s="7">
        <v>1320</v>
      </c>
      <c r="BW30" s="7">
        <v>1300</v>
      </c>
      <c r="BX30" s="7">
        <v>988</v>
      </c>
      <c r="BY30" s="7">
        <v>1500</v>
      </c>
      <c r="BZ30" s="5">
        <v>10</v>
      </c>
      <c r="CA30" s="5">
        <v>50</v>
      </c>
      <c r="CB30" s="6">
        <f t="shared" si="0"/>
        <v>3198000</v>
      </c>
      <c r="CC30" s="6">
        <v>3198000</v>
      </c>
      <c r="CD30" s="6">
        <f t="shared" si="1"/>
        <v>2878200</v>
      </c>
      <c r="CE30" s="6">
        <f t="shared" si="2"/>
        <v>2558400</v>
      </c>
      <c r="CF30" s="6" t="s">
        <v>407</v>
      </c>
      <c r="CG30" s="8"/>
      <c r="CH30" s="8">
        <f t="shared" si="4"/>
        <v>0.49715165728580363</v>
      </c>
      <c r="CI30" s="8" t="s">
        <v>3775</v>
      </c>
      <c r="CJ30" s="5" t="s">
        <v>334</v>
      </c>
      <c r="CK30" s="5" t="s">
        <v>326</v>
      </c>
      <c r="CL30" s="5">
        <v>572140</v>
      </c>
      <c r="CM30" s="5">
        <v>0</v>
      </c>
      <c r="CN30" s="5" t="s">
        <v>195</v>
      </c>
      <c r="CO30" s="5" t="s">
        <v>166</v>
      </c>
      <c r="CP30" s="5" t="s">
        <v>408</v>
      </c>
      <c r="CQ30" s="9" t="s">
        <v>153</v>
      </c>
      <c r="CR30" s="9" t="s">
        <v>154</v>
      </c>
      <c r="CS30" s="9" t="s">
        <v>90</v>
      </c>
      <c r="CT30" s="9" t="s">
        <v>409</v>
      </c>
      <c r="CU30" s="9" t="s">
        <v>156</v>
      </c>
      <c r="CV30" s="10" t="s">
        <v>410</v>
      </c>
      <c r="CW30" s="9">
        <v>200280604475</v>
      </c>
      <c r="CX30" s="9">
        <v>0</v>
      </c>
      <c r="CY30" s="9">
        <v>0</v>
      </c>
      <c r="CZ30" s="9">
        <v>0</v>
      </c>
      <c r="DA30" s="9">
        <v>0</v>
      </c>
      <c r="DB30" s="9">
        <v>0</v>
      </c>
      <c r="DC30" s="9">
        <v>0</v>
      </c>
      <c r="DD30" s="9">
        <v>0</v>
      </c>
      <c r="DE30" s="9">
        <v>0</v>
      </c>
      <c r="DF30" s="9">
        <v>400073663271</v>
      </c>
      <c r="DG30" s="9">
        <v>0</v>
      </c>
      <c r="DH30" s="9">
        <v>0</v>
      </c>
      <c r="DI30" s="9">
        <v>0</v>
      </c>
      <c r="DJ30" s="9">
        <v>0</v>
      </c>
      <c r="DK30" s="9">
        <v>0</v>
      </c>
      <c r="DL30" s="9">
        <v>0</v>
      </c>
      <c r="DM30" s="9">
        <v>0</v>
      </c>
      <c r="DN30" s="9">
        <v>0</v>
      </c>
      <c r="DO30" s="9">
        <v>200075103502</v>
      </c>
      <c r="DP30" s="9">
        <v>0</v>
      </c>
      <c r="DQ30" s="9">
        <v>0</v>
      </c>
      <c r="DR30" s="9">
        <v>0</v>
      </c>
      <c r="DS30" s="9">
        <v>0</v>
      </c>
      <c r="DT30" s="9">
        <v>0</v>
      </c>
      <c r="DU30" s="9">
        <v>0</v>
      </c>
      <c r="DV30" s="9">
        <v>0</v>
      </c>
      <c r="DW30" s="9">
        <v>0</v>
      </c>
    </row>
    <row r="31" spans="1:127" ht="210" x14ac:dyDescent="0.25">
      <c r="A31" s="44">
        <v>30</v>
      </c>
      <c r="B31" s="45">
        <v>45627</v>
      </c>
      <c r="C31" s="46">
        <v>267220911772266</v>
      </c>
      <c r="D31" s="4">
        <v>267220911772266</v>
      </c>
      <c r="E31" s="4" t="s">
        <v>121</v>
      </c>
      <c r="F31" s="5" t="s">
        <v>122</v>
      </c>
      <c r="G31" s="3">
        <v>45491</v>
      </c>
      <c r="H31" s="6">
        <v>5.5333333333333297</v>
      </c>
      <c r="I31" s="5" t="s">
        <v>123</v>
      </c>
      <c r="J31" s="47">
        <v>1237409</v>
      </c>
      <c r="K31" s="5" t="s">
        <v>124</v>
      </c>
      <c r="L31" s="5" t="s">
        <v>411</v>
      </c>
      <c r="M31" s="5">
        <v>1219084</v>
      </c>
      <c r="N31" s="5" t="s">
        <v>126</v>
      </c>
      <c r="O31" s="5">
        <v>758</v>
      </c>
      <c r="P31" s="5" t="s">
        <v>127</v>
      </c>
      <c r="Q31" s="5">
        <v>5</v>
      </c>
      <c r="R31" s="5" t="s">
        <v>128</v>
      </c>
      <c r="S31" s="6">
        <v>15</v>
      </c>
      <c r="T31" s="5" t="s">
        <v>129</v>
      </c>
      <c r="U31" s="6">
        <v>15</v>
      </c>
      <c r="V31" s="5">
        <v>121</v>
      </c>
      <c r="W31" s="5" t="s">
        <v>130</v>
      </c>
      <c r="X31" s="5" t="s">
        <v>412</v>
      </c>
      <c r="Y31" s="5" t="s">
        <v>132</v>
      </c>
      <c r="Z31" s="5" t="s">
        <v>133</v>
      </c>
      <c r="AA31" s="5" t="s">
        <v>413</v>
      </c>
      <c r="AB31" s="5" t="s">
        <v>135</v>
      </c>
      <c r="AC31" s="5" t="s">
        <v>136</v>
      </c>
      <c r="AD31" s="5">
        <v>854804452871</v>
      </c>
      <c r="AE31" s="5" t="s">
        <v>326</v>
      </c>
      <c r="AF31" s="5" t="s">
        <v>138</v>
      </c>
      <c r="AG31" s="5">
        <v>116</v>
      </c>
      <c r="AH31" s="5" t="s">
        <v>139</v>
      </c>
      <c r="AI31" s="5">
        <v>121</v>
      </c>
      <c r="AJ31" s="5" t="s">
        <v>128</v>
      </c>
      <c r="AK31" s="5">
        <v>1237409</v>
      </c>
      <c r="AL31" s="5" t="s">
        <v>140</v>
      </c>
      <c r="AM31" s="5" t="s">
        <v>161</v>
      </c>
      <c r="AN31" s="6">
        <v>38.802414599999999</v>
      </c>
      <c r="AO31" s="5" t="s">
        <v>142</v>
      </c>
      <c r="AP31" s="5">
        <v>0</v>
      </c>
      <c r="AQ31" s="5">
        <v>19964</v>
      </c>
      <c r="AR31" s="3">
        <v>45508</v>
      </c>
      <c r="AS31" s="5">
        <v>120</v>
      </c>
      <c r="AT31" s="5" t="s">
        <v>414</v>
      </c>
      <c r="AU31" s="5" t="s">
        <v>144</v>
      </c>
      <c r="AV31" s="5">
        <v>0</v>
      </c>
      <c r="AW31" s="5">
        <v>0</v>
      </c>
      <c r="AX31" s="5">
        <v>0</v>
      </c>
      <c r="AY31" s="5">
        <v>0</v>
      </c>
      <c r="AZ31" s="5">
        <v>0</v>
      </c>
      <c r="BA31" s="5">
        <v>0</v>
      </c>
      <c r="BB31" s="5">
        <v>0</v>
      </c>
      <c r="BC31" s="5">
        <v>0</v>
      </c>
      <c r="BD31" s="5">
        <v>0</v>
      </c>
      <c r="BE31" s="5" t="s">
        <v>145</v>
      </c>
      <c r="BF31" s="5" t="s">
        <v>145</v>
      </c>
      <c r="BG31" s="5">
        <v>0</v>
      </c>
      <c r="BH31" s="5">
        <v>5</v>
      </c>
      <c r="BI31" s="5" t="s">
        <v>123</v>
      </c>
      <c r="BJ31" s="3">
        <v>45483</v>
      </c>
      <c r="BK31" s="3">
        <v>45483</v>
      </c>
      <c r="BL31" s="6">
        <v>5.8</v>
      </c>
      <c r="BM31" s="5" t="s">
        <v>123</v>
      </c>
      <c r="BN31" s="3">
        <v>49160</v>
      </c>
      <c r="BO31" s="5" t="s">
        <v>162</v>
      </c>
      <c r="BP31" s="5">
        <v>0</v>
      </c>
      <c r="BQ31" s="5"/>
      <c r="BR31" s="3">
        <v>45453</v>
      </c>
      <c r="BS31" s="5">
        <v>7453694</v>
      </c>
      <c r="BT31" s="5" t="s">
        <v>405</v>
      </c>
      <c r="BU31" s="7" t="s">
        <v>415</v>
      </c>
      <c r="BV31" s="7">
        <v>3960</v>
      </c>
      <c r="BW31" s="7">
        <v>550</v>
      </c>
      <c r="BX31" s="7">
        <v>674</v>
      </c>
      <c r="BY31" s="7">
        <v>1500</v>
      </c>
      <c r="BZ31" s="5">
        <v>3</v>
      </c>
      <c r="CA31" s="5">
        <v>57</v>
      </c>
      <c r="CB31" s="48">
        <f t="shared" si="0"/>
        <v>3189000</v>
      </c>
      <c r="CC31" s="48">
        <v>3189000</v>
      </c>
      <c r="CD31" s="48">
        <f t="shared" si="1"/>
        <v>2870100</v>
      </c>
      <c r="CE31" s="48">
        <f t="shared" si="2"/>
        <v>2551200</v>
      </c>
      <c r="CF31" s="48" t="s">
        <v>416</v>
      </c>
      <c r="CG31" s="49" t="s">
        <v>363</v>
      </c>
      <c r="CH31" s="49"/>
      <c r="CI31" s="49" t="s">
        <v>3775</v>
      </c>
      <c r="CJ31" s="50" t="s">
        <v>417</v>
      </c>
      <c r="CK31" s="50" t="s">
        <v>326</v>
      </c>
      <c r="CL31" s="50">
        <v>577227</v>
      </c>
      <c r="CM31" s="5">
        <v>0</v>
      </c>
      <c r="CN31" s="5" t="s">
        <v>165</v>
      </c>
      <c r="CO31" s="50" t="s">
        <v>166</v>
      </c>
      <c r="CP31" s="50" t="s">
        <v>335</v>
      </c>
      <c r="CQ31" s="51" t="s">
        <v>153</v>
      </c>
      <c r="CR31" s="51" t="s">
        <v>154</v>
      </c>
      <c r="CS31" s="51" t="s">
        <v>90</v>
      </c>
      <c r="CT31" s="51" t="s">
        <v>418</v>
      </c>
      <c r="CU31" s="51" t="s">
        <v>156</v>
      </c>
      <c r="CV31" s="52" t="s">
        <v>419</v>
      </c>
      <c r="CW31" s="9">
        <v>200313931826</v>
      </c>
      <c r="CX31" s="9">
        <v>0</v>
      </c>
      <c r="CY31" s="9">
        <v>0</v>
      </c>
      <c r="CZ31" s="9">
        <v>0</v>
      </c>
      <c r="DA31" s="9">
        <v>0</v>
      </c>
      <c r="DB31" s="9">
        <v>0</v>
      </c>
      <c r="DC31" s="9">
        <v>0</v>
      </c>
      <c r="DD31" s="9">
        <v>0</v>
      </c>
      <c r="DE31" s="9">
        <v>0</v>
      </c>
      <c r="DF31" s="9">
        <v>400081996846</v>
      </c>
      <c r="DG31" s="9">
        <v>0</v>
      </c>
      <c r="DH31" s="9">
        <v>0</v>
      </c>
      <c r="DI31" s="9">
        <v>0</v>
      </c>
      <c r="DJ31" s="9">
        <v>0</v>
      </c>
      <c r="DK31" s="9">
        <v>0</v>
      </c>
      <c r="DL31" s="9">
        <v>0</v>
      </c>
      <c r="DM31" s="9">
        <v>0</v>
      </c>
      <c r="DN31" s="9">
        <v>0</v>
      </c>
      <c r="DO31" s="9">
        <v>200083774058</v>
      </c>
      <c r="DP31" s="9">
        <v>0</v>
      </c>
      <c r="DQ31" s="9">
        <v>0</v>
      </c>
      <c r="DR31" s="9">
        <v>0</v>
      </c>
      <c r="DS31" s="9">
        <v>0</v>
      </c>
      <c r="DT31" s="9">
        <v>0</v>
      </c>
      <c r="DU31" s="9">
        <v>0</v>
      </c>
      <c r="DV31" s="9">
        <v>0</v>
      </c>
      <c r="DW31" s="9">
        <v>0</v>
      </c>
    </row>
    <row r="32" spans="1:127" ht="105" customHeight="1" x14ac:dyDescent="0.25">
      <c r="A32" s="44">
        <v>31</v>
      </c>
      <c r="B32" s="45">
        <v>45627</v>
      </c>
      <c r="C32" s="46">
        <v>267220911673766</v>
      </c>
      <c r="D32" s="4">
        <v>267220911673766</v>
      </c>
      <c r="E32" s="4" t="s">
        <v>121</v>
      </c>
      <c r="F32" s="5" t="s">
        <v>122</v>
      </c>
      <c r="G32" s="3">
        <v>45380</v>
      </c>
      <c r="H32" s="6">
        <v>9.2333333333333307</v>
      </c>
      <c r="I32" s="5" t="s">
        <v>123</v>
      </c>
      <c r="J32" s="47">
        <v>1487513</v>
      </c>
      <c r="K32" s="5" t="s">
        <v>124</v>
      </c>
      <c r="L32" s="5" t="s">
        <v>420</v>
      </c>
      <c r="M32" s="5">
        <v>1442334</v>
      </c>
      <c r="N32" s="5" t="s">
        <v>126</v>
      </c>
      <c r="O32" s="5">
        <v>790</v>
      </c>
      <c r="P32" s="5" t="s">
        <v>127</v>
      </c>
      <c r="Q32" s="5">
        <v>9</v>
      </c>
      <c r="R32" s="5" t="s">
        <v>128</v>
      </c>
      <c r="S32" s="6">
        <v>15</v>
      </c>
      <c r="T32" s="5" t="s">
        <v>129</v>
      </c>
      <c r="U32" s="6">
        <v>15</v>
      </c>
      <c r="V32" s="5">
        <v>121</v>
      </c>
      <c r="W32" s="5" t="s">
        <v>130</v>
      </c>
      <c r="X32" s="5" t="s">
        <v>421</v>
      </c>
      <c r="Y32" s="5" t="s">
        <v>132</v>
      </c>
      <c r="Z32" s="5" t="s">
        <v>133</v>
      </c>
      <c r="AA32" s="5" t="s">
        <v>413</v>
      </c>
      <c r="AB32" s="5" t="s">
        <v>135</v>
      </c>
      <c r="AC32" s="5" t="s">
        <v>136</v>
      </c>
      <c r="AD32" s="5">
        <v>854803758289</v>
      </c>
      <c r="AE32" s="5" t="s">
        <v>326</v>
      </c>
      <c r="AF32" s="5" t="s">
        <v>138</v>
      </c>
      <c r="AG32" s="5">
        <v>112</v>
      </c>
      <c r="AH32" s="5" t="s">
        <v>139</v>
      </c>
      <c r="AI32" s="5">
        <v>121</v>
      </c>
      <c r="AJ32" s="5" t="s">
        <v>128</v>
      </c>
      <c r="AK32" s="5">
        <v>1487513</v>
      </c>
      <c r="AL32" s="5" t="s">
        <v>140</v>
      </c>
      <c r="AM32" s="5" t="s">
        <v>161</v>
      </c>
      <c r="AN32" s="6">
        <v>57.2252443</v>
      </c>
      <c r="AO32" s="5" t="s">
        <v>142</v>
      </c>
      <c r="AP32" s="5">
        <v>0</v>
      </c>
      <c r="AQ32" s="5">
        <v>23999</v>
      </c>
      <c r="AR32" s="3">
        <v>45386</v>
      </c>
      <c r="AS32" s="5">
        <v>120</v>
      </c>
      <c r="AT32" s="5" t="s">
        <v>414</v>
      </c>
      <c r="AU32" s="5" t="s">
        <v>144</v>
      </c>
      <c r="AV32" s="5">
        <v>0</v>
      </c>
      <c r="AW32" s="5">
        <v>0</v>
      </c>
      <c r="AX32" s="5">
        <v>0</v>
      </c>
      <c r="AY32" s="5">
        <v>0</v>
      </c>
      <c r="AZ32" s="5">
        <v>0</v>
      </c>
      <c r="BA32" s="5">
        <v>0</v>
      </c>
      <c r="BB32" s="5">
        <v>0</v>
      </c>
      <c r="BC32" s="5">
        <v>0</v>
      </c>
      <c r="BD32" s="5">
        <v>0</v>
      </c>
      <c r="BE32" s="5" t="s">
        <v>145</v>
      </c>
      <c r="BF32" s="5" t="s">
        <v>145</v>
      </c>
      <c r="BG32" s="5">
        <v>0</v>
      </c>
      <c r="BH32" s="5">
        <v>9</v>
      </c>
      <c r="BI32" s="5" t="s">
        <v>123</v>
      </c>
      <c r="BJ32" s="3">
        <v>45377</v>
      </c>
      <c r="BK32" s="3">
        <v>45377</v>
      </c>
      <c r="BL32" s="6">
        <v>9.3333333333333304</v>
      </c>
      <c r="BM32" s="5" t="s">
        <v>123</v>
      </c>
      <c r="BN32" s="3">
        <v>49038</v>
      </c>
      <c r="BO32" s="5" t="s">
        <v>162</v>
      </c>
      <c r="BP32" s="5">
        <v>1200</v>
      </c>
      <c r="BQ32" s="5"/>
      <c r="BR32" s="3">
        <v>45360</v>
      </c>
      <c r="BS32" s="5" t="s">
        <v>422</v>
      </c>
      <c r="BT32" s="88" t="s">
        <v>341</v>
      </c>
      <c r="BU32" s="7" t="s">
        <v>423</v>
      </c>
      <c r="BV32" s="7">
        <v>800</v>
      </c>
      <c r="BW32" s="7">
        <v>1500</v>
      </c>
      <c r="BX32" s="7">
        <v>600</v>
      </c>
      <c r="BY32" s="7">
        <v>1650</v>
      </c>
      <c r="BZ32" s="5">
        <v>16</v>
      </c>
      <c r="CA32" s="5" t="s">
        <v>424</v>
      </c>
      <c r="CB32" s="79">
        <f>(BV32*BW32)+(BX32*BY32)+(BX33*BY33)+100000</f>
        <v>2599400</v>
      </c>
      <c r="CC32" s="48">
        <v>2599400</v>
      </c>
      <c r="CD32" s="79">
        <f t="shared" si="1"/>
        <v>2339460</v>
      </c>
      <c r="CE32" s="79">
        <f t="shared" si="2"/>
        <v>2079520</v>
      </c>
      <c r="CF32" s="79" t="s">
        <v>425</v>
      </c>
      <c r="CG32" s="80" t="s">
        <v>426</v>
      </c>
      <c r="CH32" s="53"/>
      <c r="CI32" s="53" t="s">
        <v>3775</v>
      </c>
      <c r="CJ32" s="50" t="s">
        <v>427</v>
      </c>
      <c r="CK32" s="50" t="s">
        <v>326</v>
      </c>
      <c r="CL32" s="50">
        <v>577243</v>
      </c>
      <c r="CM32" s="5">
        <v>0</v>
      </c>
      <c r="CN32" s="5" t="s">
        <v>195</v>
      </c>
      <c r="CO32" s="50" t="s">
        <v>166</v>
      </c>
      <c r="CP32" s="50" t="s">
        <v>355</v>
      </c>
      <c r="CQ32" s="51" t="s">
        <v>153</v>
      </c>
      <c r="CR32" s="51" t="s">
        <v>154</v>
      </c>
      <c r="CS32" s="51" t="s">
        <v>90</v>
      </c>
      <c r="CT32" s="51" t="s">
        <v>428</v>
      </c>
      <c r="CU32" s="51" t="s">
        <v>187</v>
      </c>
      <c r="CV32" s="52" t="s">
        <v>429</v>
      </c>
      <c r="CW32" s="9">
        <v>200302333909</v>
      </c>
      <c r="CX32" s="9">
        <v>0</v>
      </c>
      <c r="CY32" s="9">
        <v>0</v>
      </c>
      <c r="CZ32" s="9">
        <v>0</v>
      </c>
      <c r="DA32" s="9">
        <v>0</v>
      </c>
      <c r="DB32" s="9">
        <v>0</v>
      </c>
      <c r="DC32" s="9">
        <v>0</v>
      </c>
      <c r="DD32" s="9">
        <v>0</v>
      </c>
      <c r="DE32" s="9">
        <v>0</v>
      </c>
      <c r="DF32" s="9">
        <v>400078893524</v>
      </c>
      <c r="DG32" s="9">
        <v>0</v>
      </c>
      <c r="DH32" s="9">
        <v>0</v>
      </c>
      <c r="DI32" s="9">
        <v>0</v>
      </c>
      <c r="DJ32" s="9">
        <v>0</v>
      </c>
      <c r="DK32" s="9">
        <v>0</v>
      </c>
      <c r="DL32" s="9">
        <v>0</v>
      </c>
      <c r="DM32" s="9">
        <v>0</v>
      </c>
      <c r="DN32" s="9">
        <v>0</v>
      </c>
      <c r="DO32" s="9">
        <v>200080571860</v>
      </c>
      <c r="DP32" s="9">
        <v>0</v>
      </c>
      <c r="DQ32" s="9">
        <v>0</v>
      </c>
      <c r="DR32" s="9">
        <v>0</v>
      </c>
      <c r="DS32" s="9">
        <v>0</v>
      </c>
      <c r="DT32" s="9">
        <v>0</v>
      </c>
      <c r="DU32" s="9">
        <v>0</v>
      </c>
      <c r="DV32" s="9">
        <v>0</v>
      </c>
      <c r="DW32" s="9">
        <v>0</v>
      </c>
    </row>
    <row r="33" spans="1:127" customFormat="1" x14ac:dyDescent="0.25">
      <c r="A33">
        <v>32</v>
      </c>
      <c r="B33" s="3">
        <v>45627</v>
      </c>
      <c r="C33" s="4">
        <v>267220911673766</v>
      </c>
      <c r="D33" s="4">
        <v>267220911673766</v>
      </c>
      <c r="E33" s="4" t="s">
        <v>121</v>
      </c>
      <c r="F33" s="5" t="s">
        <v>122</v>
      </c>
      <c r="G33" s="3">
        <v>45380</v>
      </c>
      <c r="H33" s="75">
        <v>9.2333333333333307</v>
      </c>
      <c r="I33" s="5" t="s">
        <v>123</v>
      </c>
      <c r="J33" s="5">
        <v>1487513</v>
      </c>
      <c r="K33" s="5" t="s">
        <v>124</v>
      </c>
      <c r="L33" s="5" t="s">
        <v>420</v>
      </c>
      <c r="M33" s="5">
        <v>1442334</v>
      </c>
      <c r="N33" s="5" t="s">
        <v>126</v>
      </c>
      <c r="O33" s="5">
        <v>790</v>
      </c>
      <c r="P33" s="5" t="s">
        <v>127</v>
      </c>
      <c r="Q33" s="5">
        <v>9</v>
      </c>
      <c r="R33" s="5" t="s">
        <v>128</v>
      </c>
      <c r="S33" s="75">
        <v>15</v>
      </c>
      <c r="T33" s="5" t="s">
        <v>129</v>
      </c>
      <c r="U33" s="75">
        <v>15</v>
      </c>
      <c r="V33" s="5">
        <v>121</v>
      </c>
      <c r="W33" s="5" t="s">
        <v>130</v>
      </c>
      <c r="X33" s="5" t="s">
        <v>421</v>
      </c>
      <c r="Y33" s="5"/>
      <c r="Z33" s="5"/>
      <c r="AA33" s="5"/>
      <c r="AB33" s="5"/>
      <c r="AC33" s="5"/>
      <c r="AD33" s="5"/>
      <c r="AE33" s="5"/>
      <c r="AF33" s="5"/>
      <c r="AG33" s="5"/>
      <c r="AH33" s="5"/>
      <c r="AI33" s="5"/>
      <c r="AJ33" s="5"/>
      <c r="AK33" s="5"/>
      <c r="AL33" s="5"/>
      <c r="AM33" s="5"/>
      <c r="AN33" s="75"/>
      <c r="AO33" s="5"/>
      <c r="AP33" s="5"/>
      <c r="AQ33" s="5"/>
      <c r="AR33" s="3"/>
      <c r="AS33" s="5"/>
      <c r="AT33" s="5"/>
      <c r="AU33" s="5"/>
      <c r="AV33" s="5"/>
      <c r="AW33" s="5"/>
      <c r="AX33" s="5"/>
      <c r="AY33" s="5"/>
      <c r="AZ33" s="5"/>
      <c r="BA33" s="5"/>
      <c r="BB33" s="5"/>
      <c r="BC33" s="5"/>
      <c r="BD33" s="5"/>
      <c r="BE33" s="5"/>
      <c r="BF33" s="5"/>
      <c r="BG33" s="5"/>
      <c r="BH33" s="5"/>
      <c r="BI33" s="5"/>
      <c r="BJ33" s="3"/>
      <c r="BK33" s="3"/>
      <c r="BL33" s="75"/>
      <c r="BM33" s="5"/>
      <c r="BN33" s="3"/>
      <c r="BO33" s="5"/>
      <c r="BP33" s="5"/>
      <c r="BQ33" s="5"/>
      <c r="BR33" s="3"/>
      <c r="BS33" s="5"/>
      <c r="BT33" s="89"/>
      <c r="BU33" s="7" t="s">
        <v>3778</v>
      </c>
      <c r="BV33" s="7"/>
      <c r="BW33" s="7"/>
      <c r="BX33" s="7">
        <v>442</v>
      </c>
      <c r="BY33" s="7">
        <v>700</v>
      </c>
      <c r="BZ33" s="5"/>
      <c r="CA33" s="5"/>
      <c r="CB33" s="81"/>
      <c r="CC33" s="75"/>
      <c r="CD33" s="81"/>
      <c r="CE33" s="81"/>
      <c r="CF33" s="81"/>
      <c r="CG33" s="82"/>
      <c r="CH33" s="76" t="e">
        <f t="shared" ref="CH33" si="5">J33/CB33</f>
        <v>#DIV/0!</v>
      </c>
      <c r="CI33" s="78" t="s">
        <v>3775</v>
      </c>
      <c r="CJ33" s="5"/>
      <c r="CK33" s="5"/>
      <c r="CL33" s="5"/>
      <c r="CM33" s="5"/>
      <c r="CN33" s="5"/>
      <c r="CO33" s="5"/>
      <c r="CP33" s="5"/>
      <c r="CQ33" s="9"/>
      <c r="CR33" s="9"/>
      <c r="CS33" s="9"/>
      <c r="CT33" s="9"/>
      <c r="CU33" s="9"/>
      <c r="CV33" s="10"/>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row>
    <row r="34" spans="1:127" customFormat="1" ht="75" x14ac:dyDescent="0.25">
      <c r="A34">
        <v>33</v>
      </c>
      <c r="B34" s="3">
        <v>45627</v>
      </c>
      <c r="C34" s="4">
        <v>267120911736365</v>
      </c>
      <c r="D34" s="4">
        <v>267120911736365</v>
      </c>
      <c r="E34" s="4" t="s">
        <v>121</v>
      </c>
      <c r="F34" s="5" t="s">
        <v>122</v>
      </c>
      <c r="G34" s="3">
        <v>45448</v>
      </c>
      <c r="H34" s="6">
        <v>6.9666666666666703</v>
      </c>
      <c r="I34" s="5" t="s">
        <v>123</v>
      </c>
      <c r="J34" s="5">
        <v>1232553</v>
      </c>
      <c r="K34" s="5" t="s">
        <v>124</v>
      </c>
      <c r="L34" s="5" t="s">
        <v>430</v>
      </c>
      <c r="M34" s="5">
        <v>1204016</v>
      </c>
      <c r="N34" s="5" t="s">
        <v>126</v>
      </c>
      <c r="O34" s="5">
        <v>766</v>
      </c>
      <c r="P34" s="5" t="s">
        <v>127</v>
      </c>
      <c r="Q34" s="5">
        <v>7</v>
      </c>
      <c r="R34" s="5" t="s">
        <v>263</v>
      </c>
      <c r="S34" s="6">
        <v>14.51</v>
      </c>
      <c r="T34" s="5" t="s">
        <v>129</v>
      </c>
      <c r="U34" s="6">
        <v>14.51</v>
      </c>
      <c r="V34" s="5">
        <v>121</v>
      </c>
      <c r="W34" s="5" t="s">
        <v>130</v>
      </c>
      <c r="X34" s="5" t="s">
        <v>431</v>
      </c>
      <c r="Y34" s="5" t="s">
        <v>132</v>
      </c>
      <c r="Z34" s="5" t="s">
        <v>133</v>
      </c>
      <c r="AA34" s="5" t="s">
        <v>432</v>
      </c>
      <c r="AB34" s="5" t="s">
        <v>135</v>
      </c>
      <c r="AC34" s="5" t="s">
        <v>136</v>
      </c>
      <c r="AD34" s="5">
        <v>854804315726</v>
      </c>
      <c r="AE34" s="5" t="s">
        <v>326</v>
      </c>
      <c r="AF34" s="5" t="s">
        <v>138</v>
      </c>
      <c r="AG34" s="5">
        <v>114</v>
      </c>
      <c r="AH34" s="5" t="s">
        <v>139</v>
      </c>
      <c r="AI34" s="5">
        <v>121</v>
      </c>
      <c r="AJ34" s="5" t="s">
        <v>266</v>
      </c>
      <c r="AK34" s="5">
        <v>1232553</v>
      </c>
      <c r="AL34" s="5" t="s">
        <v>140</v>
      </c>
      <c r="AM34" s="5" t="s">
        <v>141</v>
      </c>
      <c r="AN34" s="6">
        <v>59.745661699999999</v>
      </c>
      <c r="AO34" s="5" t="s">
        <v>142</v>
      </c>
      <c r="AP34" s="5">
        <v>0</v>
      </c>
      <c r="AQ34" s="5">
        <v>19518</v>
      </c>
      <c r="AR34" s="3">
        <v>45447</v>
      </c>
      <c r="AS34" s="5">
        <v>120</v>
      </c>
      <c r="AT34" s="5" t="s">
        <v>433</v>
      </c>
      <c r="AU34" s="5" t="s">
        <v>144</v>
      </c>
      <c r="AV34" s="5">
        <v>0</v>
      </c>
      <c r="AW34" s="5">
        <v>0</v>
      </c>
      <c r="AX34" s="5">
        <v>0</v>
      </c>
      <c r="AY34" s="5">
        <v>0</v>
      </c>
      <c r="AZ34" s="5">
        <v>0</v>
      </c>
      <c r="BA34" s="5">
        <v>0</v>
      </c>
      <c r="BB34" s="5">
        <v>0</v>
      </c>
      <c r="BC34" s="5">
        <v>0</v>
      </c>
      <c r="BD34" s="5">
        <v>0</v>
      </c>
      <c r="BE34" s="5" t="s">
        <v>145</v>
      </c>
      <c r="BF34" s="5" t="s">
        <v>145</v>
      </c>
      <c r="BG34" s="5">
        <v>0</v>
      </c>
      <c r="BH34" s="5">
        <v>7</v>
      </c>
      <c r="BI34" s="5" t="s">
        <v>123</v>
      </c>
      <c r="BJ34" s="3">
        <v>45443</v>
      </c>
      <c r="BK34" s="3">
        <v>45443</v>
      </c>
      <c r="BL34" s="6">
        <v>7.1333333333333302</v>
      </c>
      <c r="BM34" s="5" t="s">
        <v>123</v>
      </c>
      <c r="BN34" s="3">
        <v>49099</v>
      </c>
      <c r="BO34" s="5" t="s">
        <v>146</v>
      </c>
      <c r="BP34" s="5">
        <v>0</v>
      </c>
      <c r="BQ34" s="5"/>
      <c r="BR34" s="3">
        <v>45432</v>
      </c>
      <c r="BS34" s="5">
        <v>7272274</v>
      </c>
      <c r="BT34" s="5" t="s">
        <v>434</v>
      </c>
      <c r="BU34" s="7" t="s">
        <v>435</v>
      </c>
      <c r="BV34" s="7">
        <v>720</v>
      </c>
      <c r="BW34" s="7">
        <v>1300</v>
      </c>
      <c r="BX34" s="7">
        <v>644</v>
      </c>
      <c r="BY34" s="7">
        <v>1750</v>
      </c>
      <c r="BZ34" s="5">
        <v>9</v>
      </c>
      <c r="CA34" s="5">
        <v>41</v>
      </c>
      <c r="CB34" s="6">
        <f t="shared" si="0"/>
        <v>2063000</v>
      </c>
      <c r="CC34" s="6">
        <v>2063000</v>
      </c>
      <c r="CD34" s="6">
        <f t="shared" si="1"/>
        <v>1856700</v>
      </c>
      <c r="CE34" s="6">
        <f t="shared" si="2"/>
        <v>1650400</v>
      </c>
      <c r="CF34" s="6" t="s">
        <v>145</v>
      </c>
      <c r="CG34" s="8"/>
      <c r="CH34" s="8">
        <f t="shared" ref="CH34" si="6">J34/CB34</f>
        <v>0.59745661657779936</v>
      </c>
      <c r="CI34" s="8" t="s">
        <v>3775</v>
      </c>
      <c r="CJ34" s="5" t="s">
        <v>436</v>
      </c>
      <c r="CK34" s="5" t="s">
        <v>326</v>
      </c>
      <c r="CL34" s="5">
        <v>577556</v>
      </c>
      <c r="CM34" s="5">
        <v>0</v>
      </c>
      <c r="CN34" s="5" t="s">
        <v>165</v>
      </c>
      <c r="CO34" s="5" t="s">
        <v>166</v>
      </c>
      <c r="CP34" s="5" t="s">
        <v>335</v>
      </c>
      <c r="CQ34" s="9" t="s">
        <v>153</v>
      </c>
      <c r="CR34" s="9" t="s">
        <v>154</v>
      </c>
      <c r="CS34" s="9" t="s">
        <v>90</v>
      </c>
      <c r="CT34" s="9" t="s">
        <v>437</v>
      </c>
      <c r="CU34" s="9" t="s">
        <v>156</v>
      </c>
      <c r="CV34" s="10" t="s">
        <v>438</v>
      </c>
      <c r="CW34" s="9">
        <v>200309413581</v>
      </c>
      <c r="CX34" s="9">
        <v>0</v>
      </c>
      <c r="CY34" s="9">
        <v>0</v>
      </c>
      <c r="CZ34" s="9">
        <v>0</v>
      </c>
      <c r="DA34" s="9">
        <v>0</v>
      </c>
      <c r="DB34" s="9">
        <v>0</v>
      </c>
      <c r="DC34" s="9">
        <v>0</v>
      </c>
      <c r="DD34" s="9">
        <v>0</v>
      </c>
      <c r="DE34" s="9">
        <v>0</v>
      </c>
      <c r="DF34" s="9">
        <v>400080825849</v>
      </c>
      <c r="DG34" s="9">
        <v>0</v>
      </c>
      <c r="DH34" s="9">
        <v>0</v>
      </c>
      <c r="DI34" s="9">
        <v>0</v>
      </c>
      <c r="DJ34" s="9">
        <v>0</v>
      </c>
      <c r="DK34" s="9">
        <v>0</v>
      </c>
      <c r="DL34" s="9">
        <v>0</v>
      </c>
      <c r="DM34" s="9">
        <v>0</v>
      </c>
      <c r="DN34" s="9">
        <v>0</v>
      </c>
      <c r="DO34" s="9">
        <v>200082569190</v>
      </c>
      <c r="DP34" s="9">
        <v>0</v>
      </c>
      <c r="DQ34" s="9">
        <v>0</v>
      </c>
      <c r="DR34" s="9">
        <v>0</v>
      </c>
      <c r="DS34" s="9">
        <v>0</v>
      </c>
      <c r="DT34" s="9">
        <v>0</v>
      </c>
      <c r="DU34" s="9">
        <v>0</v>
      </c>
      <c r="DV34" s="9">
        <v>0</v>
      </c>
      <c r="DW34" s="9">
        <v>0</v>
      </c>
    </row>
    <row r="35" spans="1:127" ht="14.45" customHeight="1" x14ac:dyDescent="0.25">
      <c r="A35" s="44">
        <v>34</v>
      </c>
      <c r="B35" s="45">
        <v>45627</v>
      </c>
      <c r="C35" s="46">
        <v>267120911643009</v>
      </c>
      <c r="D35" s="4">
        <v>267120911643009</v>
      </c>
      <c r="E35" s="4" t="s">
        <v>121</v>
      </c>
      <c r="F35" s="5" t="s">
        <v>178</v>
      </c>
      <c r="G35" s="3">
        <v>45370</v>
      </c>
      <c r="H35" s="6">
        <v>9.56666666666667</v>
      </c>
      <c r="I35" s="5" t="s">
        <v>123</v>
      </c>
      <c r="J35" s="47">
        <v>2047478</v>
      </c>
      <c r="K35" s="5" t="s">
        <v>124</v>
      </c>
      <c r="L35" s="5" t="s">
        <v>439</v>
      </c>
      <c r="M35" s="5">
        <v>2017097</v>
      </c>
      <c r="N35" s="5" t="s">
        <v>126</v>
      </c>
      <c r="O35" s="5">
        <v>745</v>
      </c>
      <c r="P35" s="5" t="s">
        <v>127</v>
      </c>
      <c r="Q35" s="5">
        <v>10</v>
      </c>
      <c r="R35" s="5" t="s">
        <v>263</v>
      </c>
      <c r="S35" s="6">
        <v>14.51</v>
      </c>
      <c r="T35" s="5" t="s">
        <v>129</v>
      </c>
      <c r="U35" s="6">
        <v>14.51</v>
      </c>
      <c r="V35" s="5">
        <v>181</v>
      </c>
      <c r="W35" s="5" t="s">
        <v>130</v>
      </c>
      <c r="X35" s="5" t="s">
        <v>440</v>
      </c>
      <c r="Y35" s="5" t="s">
        <v>132</v>
      </c>
      <c r="Z35" s="5" t="s">
        <v>133</v>
      </c>
      <c r="AA35" s="5" t="s">
        <v>200</v>
      </c>
      <c r="AB35" s="5" t="s">
        <v>135</v>
      </c>
      <c r="AC35" s="5" t="s">
        <v>136</v>
      </c>
      <c r="AD35" s="5">
        <v>854803566639</v>
      </c>
      <c r="AE35" s="5" t="s">
        <v>326</v>
      </c>
      <c r="AF35" s="5" t="s">
        <v>138</v>
      </c>
      <c r="AG35" s="5">
        <v>171</v>
      </c>
      <c r="AH35" s="5" t="s">
        <v>139</v>
      </c>
      <c r="AI35" s="5">
        <v>181</v>
      </c>
      <c r="AJ35" s="5" t="s">
        <v>266</v>
      </c>
      <c r="AK35" s="5">
        <v>2047478</v>
      </c>
      <c r="AL35" s="5" t="s">
        <v>140</v>
      </c>
      <c r="AM35" s="5" t="s">
        <v>161</v>
      </c>
      <c r="AN35" s="6">
        <v>54.166084699999999</v>
      </c>
      <c r="AO35" s="5" t="s">
        <v>142</v>
      </c>
      <c r="AP35" s="5">
        <v>0</v>
      </c>
      <c r="AQ35" s="5">
        <v>27973</v>
      </c>
      <c r="AR35" s="3">
        <v>45355</v>
      </c>
      <c r="AS35" s="5">
        <v>180</v>
      </c>
      <c r="AT35" s="5" t="s">
        <v>433</v>
      </c>
      <c r="AU35" s="5" t="s">
        <v>144</v>
      </c>
      <c r="AV35" s="5">
        <v>0</v>
      </c>
      <c r="AW35" s="5">
        <v>0</v>
      </c>
      <c r="AX35" s="5">
        <v>0</v>
      </c>
      <c r="AY35" s="5">
        <v>0</v>
      </c>
      <c r="AZ35" s="5">
        <v>0</v>
      </c>
      <c r="BA35" s="5">
        <v>0</v>
      </c>
      <c r="BB35" s="5">
        <v>0</v>
      </c>
      <c r="BC35" s="5">
        <v>0</v>
      </c>
      <c r="BD35" s="5">
        <v>0</v>
      </c>
      <c r="BE35" s="5" t="s">
        <v>145</v>
      </c>
      <c r="BF35" s="5" t="s">
        <v>145</v>
      </c>
      <c r="BG35" s="5">
        <v>0</v>
      </c>
      <c r="BH35" s="5">
        <v>10</v>
      </c>
      <c r="BI35" s="5" t="s">
        <v>123</v>
      </c>
      <c r="BJ35" s="3">
        <v>45349</v>
      </c>
      <c r="BK35" s="3">
        <v>45349</v>
      </c>
      <c r="BL35" s="6">
        <v>10.266666666666699</v>
      </c>
      <c r="BM35" s="5" t="s">
        <v>123</v>
      </c>
      <c r="BN35" s="3">
        <v>50833</v>
      </c>
      <c r="BO35" s="5" t="s">
        <v>162</v>
      </c>
      <c r="BP35" s="5">
        <v>0</v>
      </c>
      <c r="BQ35" s="5"/>
      <c r="BR35" s="3">
        <v>45334</v>
      </c>
      <c r="BS35" s="5">
        <v>6884986</v>
      </c>
      <c r="BT35" s="11" t="s">
        <v>341</v>
      </c>
      <c r="BU35" s="7" t="s">
        <v>441</v>
      </c>
      <c r="BV35" s="7">
        <v>1200</v>
      </c>
      <c r="BW35" s="7">
        <v>1800</v>
      </c>
      <c r="BX35" s="7">
        <v>900</v>
      </c>
      <c r="BY35" s="7">
        <v>1800</v>
      </c>
      <c r="BZ35" s="5">
        <v>0.5</v>
      </c>
      <c r="CA35" s="5">
        <v>59.5</v>
      </c>
      <c r="CB35" s="48">
        <f t="shared" si="0"/>
        <v>3780000</v>
      </c>
      <c r="CC35" s="48">
        <v>3780000</v>
      </c>
      <c r="CD35" s="48">
        <f t="shared" si="1"/>
        <v>3402000</v>
      </c>
      <c r="CE35" s="48">
        <f t="shared" si="2"/>
        <v>3024000</v>
      </c>
      <c r="CF35" s="48" t="s">
        <v>442</v>
      </c>
      <c r="CG35" s="49" t="s">
        <v>363</v>
      </c>
      <c r="CH35" s="49"/>
      <c r="CI35" s="49" t="s">
        <v>3775</v>
      </c>
      <c r="CJ35" s="50" t="s">
        <v>443</v>
      </c>
      <c r="CK35" s="50" t="s">
        <v>326</v>
      </c>
      <c r="CL35" s="50">
        <v>583131</v>
      </c>
      <c r="CM35" s="5">
        <v>0</v>
      </c>
      <c r="CN35" s="5" t="s">
        <v>195</v>
      </c>
      <c r="CO35" s="50" t="s">
        <v>166</v>
      </c>
      <c r="CP35" s="50" t="s">
        <v>167</v>
      </c>
      <c r="CQ35" s="51" t="s">
        <v>153</v>
      </c>
      <c r="CR35" s="51" t="s">
        <v>154</v>
      </c>
      <c r="CS35" s="51" t="s">
        <v>90</v>
      </c>
      <c r="CT35" s="51" t="s">
        <v>444</v>
      </c>
      <c r="CU35" s="51" t="s">
        <v>187</v>
      </c>
      <c r="CV35" s="52" t="s">
        <v>445</v>
      </c>
      <c r="CW35" s="9">
        <v>200301088446</v>
      </c>
      <c r="CX35" s="9">
        <v>0</v>
      </c>
      <c r="CY35" s="9">
        <v>0</v>
      </c>
      <c r="CZ35" s="9">
        <v>0</v>
      </c>
      <c r="DA35" s="9">
        <v>0</v>
      </c>
      <c r="DB35" s="9">
        <v>0</v>
      </c>
      <c r="DC35" s="9">
        <v>0</v>
      </c>
      <c r="DD35" s="9">
        <v>0</v>
      </c>
      <c r="DE35" s="9">
        <v>0</v>
      </c>
      <c r="DF35" s="9">
        <v>400078645698</v>
      </c>
      <c r="DG35" s="9">
        <v>0</v>
      </c>
      <c r="DH35" s="9">
        <v>0</v>
      </c>
      <c r="DI35" s="9">
        <v>0</v>
      </c>
      <c r="DJ35" s="9">
        <v>0</v>
      </c>
      <c r="DK35" s="9">
        <v>0</v>
      </c>
      <c r="DL35" s="9">
        <v>0</v>
      </c>
      <c r="DM35" s="9">
        <v>0</v>
      </c>
      <c r="DN35" s="9">
        <v>0</v>
      </c>
      <c r="DO35" s="9">
        <v>200080311205</v>
      </c>
      <c r="DP35" s="9">
        <v>0</v>
      </c>
      <c r="DQ35" s="9">
        <v>0</v>
      </c>
      <c r="DR35" s="9">
        <v>0</v>
      </c>
      <c r="DS35" s="9">
        <v>0</v>
      </c>
      <c r="DT35" s="9">
        <v>0</v>
      </c>
      <c r="DU35" s="9">
        <v>0</v>
      </c>
      <c r="DV35" s="9">
        <v>0</v>
      </c>
      <c r="DW35" s="9">
        <v>0</v>
      </c>
    </row>
    <row r="36" spans="1:127" customFormat="1" ht="90" hidden="1" x14ac:dyDescent="0.25">
      <c r="A36">
        <v>35</v>
      </c>
      <c r="B36" s="3">
        <v>45627</v>
      </c>
      <c r="C36" s="4">
        <v>267120911568236</v>
      </c>
      <c r="D36" s="4">
        <v>267120911568236</v>
      </c>
      <c r="E36" s="4" t="s">
        <v>121</v>
      </c>
      <c r="F36" s="5" t="s">
        <v>122</v>
      </c>
      <c r="G36" s="3">
        <v>45284</v>
      </c>
      <c r="H36" s="6">
        <v>12.4333333333333</v>
      </c>
      <c r="I36" s="5" t="s">
        <v>123</v>
      </c>
      <c r="J36" s="5">
        <v>1341220</v>
      </c>
      <c r="K36" s="5" t="s">
        <v>124</v>
      </c>
      <c r="L36" s="5" t="s">
        <v>446</v>
      </c>
      <c r="M36" s="5">
        <v>1286145</v>
      </c>
      <c r="N36" s="5" t="s">
        <v>126</v>
      </c>
      <c r="O36" s="5">
        <v>757</v>
      </c>
      <c r="P36" s="5" t="s">
        <v>127</v>
      </c>
      <c r="Q36" s="5">
        <v>12</v>
      </c>
      <c r="R36" s="5" t="s">
        <v>263</v>
      </c>
      <c r="S36" s="6">
        <v>14.91</v>
      </c>
      <c r="T36" s="5" t="s">
        <v>129</v>
      </c>
      <c r="U36" s="6">
        <v>14.51</v>
      </c>
      <c r="V36" s="5">
        <v>121</v>
      </c>
      <c r="W36" s="5" t="s">
        <v>130</v>
      </c>
      <c r="X36" s="5" t="s">
        <v>447</v>
      </c>
      <c r="Y36" s="5" t="s">
        <v>132</v>
      </c>
      <c r="Z36" s="5" t="s">
        <v>133</v>
      </c>
      <c r="AA36" s="5" t="s">
        <v>277</v>
      </c>
      <c r="AB36" s="5" t="s">
        <v>135</v>
      </c>
      <c r="AC36" s="5" t="s">
        <v>136</v>
      </c>
      <c r="AD36" s="5">
        <v>854801550611</v>
      </c>
      <c r="AE36" s="5" t="s">
        <v>326</v>
      </c>
      <c r="AF36" s="5" t="s">
        <v>138</v>
      </c>
      <c r="AG36" s="5">
        <v>114</v>
      </c>
      <c r="AH36" s="5" t="s">
        <v>139</v>
      </c>
      <c r="AI36" s="5">
        <v>126</v>
      </c>
      <c r="AJ36" s="5" t="s">
        <v>266</v>
      </c>
      <c r="AK36" s="5">
        <v>1341220</v>
      </c>
      <c r="AL36" s="5" t="s">
        <v>140</v>
      </c>
      <c r="AM36" s="5" t="s">
        <v>161</v>
      </c>
      <c r="AN36" s="6">
        <v>51.2888953</v>
      </c>
      <c r="AO36" s="5" t="s">
        <v>142</v>
      </c>
      <c r="AP36" s="5">
        <v>0</v>
      </c>
      <c r="AQ36" s="5">
        <v>21238</v>
      </c>
      <c r="AR36" s="3">
        <v>45295</v>
      </c>
      <c r="AS36" s="5">
        <v>120</v>
      </c>
      <c r="AT36" s="5" t="s">
        <v>433</v>
      </c>
      <c r="AU36" s="5" t="s">
        <v>144</v>
      </c>
      <c r="AV36" s="5">
        <v>0</v>
      </c>
      <c r="AW36" s="5">
        <v>0</v>
      </c>
      <c r="AX36" s="5">
        <v>0</v>
      </c>
      <c r="AY36" s="5">
        <v>0</v>
      </c>
      <c r="AZ36" s="5">
        <v>0</v>
      </c>
      <c r="BA36" s="5">
        <v>0</v>
      </c>
      <c r="BB36" s="5">
        <v>0</v>
      </c>
      <c r="BC36" s="5">
        <v>0</v>
      </c>
      <c r="BD36" s="5">
        <v>0</v>
      </c>
      <c r="BE36" s="5" t="s">
        <v>145</v>
      </c>
      <c r="BF36" s="5" t="s">
        <v>145</v>
      </c>
      <c r="BG36" s="5">
        <v>0</v>
      </c>
      <c r="BH36" s="5">
        <v>12</v>
      </c>
      <c r="BI36" s="5" t="s">
        <v>123</v>
      </c>
      <c r="BJ36" s="3">
        <v>45280</v>
      </c>
      <c r="BK36" s="3">
        <v>45280</v>
      </c>
      <c r="BL36" s="6">
        <v>12.5666666666667</v>
      </c>
      <c r="BM36" s="5" t="s">
        <v>123</v>
      </c>
      <c r="BN36" s="3">
        <v>49099</v>
      </c>
      <c r="BO36" s="5" t="s">
        <v>162</v>
      </c>
      <c r="BP36" s="5">
        <v>0</v>
      </c>
      <c r="BQ36" s="5"/>
      <c r="BR36" s="3">
        <v>45278</v>
      </c>
      <c r="BS36" s="5">
        <v>109174</v>
      </c>
      <c r="BT36" s="12" t="s">
        <v>448</v>
      </c>
      <c r="BU36" s="7" t="s">
        <v>449</v>
      </c>
      <c r="BV36" s="7">
        <v>250.24</v>
      </c>
      <c r="BW36" s="7">
        <v>4400</v>
      </c>
      <c r="BX36" s="7">
        <v>187.68</v>
      </c>
      <c r="BY36" s="7">
        <v>550</v>
      </c>
      <c r="BZ36" s="5">
        <v>46</v>
      </c>
      <c r="CA36" s="5">
        <v>14</v>
      </c>
      <c r="CB36" s="6">
        <f t="shared" si="0"/>
        <v>1204280</v>
      </c>
      <c r="CC36" s="6">
        <v>1204280</v>
      </c>
      <c r="CD36" s="6">
        <f t="shared" si="1"/>
        <v>1083852</v>
      </c>
      <c r="CE36" s="6">
        <f t="shared" si="2"/>
        <v>963424</v>
      </c>
      <c r="CF36" s="6">
        <v>127873</v>
      </c>
      <c r="CG36" s="8"/>
      <c r="CH36" s="8">
        <f t="shared" ref="CH36:CH37" si="7">J36/CB36</f>
        <v>1.1137110970870561</v>
      </c>
      <c r="CI36" s="8" t="s">
        <v>3776</v>
      </c>
      <c r="CJ36" s="5" t="s">
        <v>436</v>
      </c>
      <c r="CK36" s="5" t="s">
        <v>326</v>
      </c>
      <c r="CL36" s="5">
        <v>577001</v>
      </c>
      <c r="CM36" s="5">
        <v>0</v>
      </c>
      <c r="CN36" s="5" t="s">
        <v>195</v>
      </c>
      <c r="CO36" s="5" t="s">
        <v>335</v>
      </c>
      <c r="CP36" s="5" t="s">
        <v>335</v>
      </c>
      <c r="CQ36" s="9" t="s">
        <v>153</v>
      </c>
      <c r="CR36" s="9" t="s">
        <v>154</v>
      </c>
      <c r="CS36" s="9" t="s">
        <v>90</v>
      </c>
      <c r="CT36" s="9" t="s">
        <v>450</v>
      </c>
      <c r="CU36" s="9" t="s">
        <v>273</v>
      </c>
      <c r="CV36" s="10" t="s">
        <v>451</v>
      </c>
      <c r="CW36" s="9">
        <v>200291125018</v>
      </c>
      <c r="CX36" s="9">
        <v>200291125031</v>
      </c>
      <c r="CY36" s="9">
        <v>0</v>
      </c>
      <c r="CZ36" s="9">
        <v>0</v>
      </c>
      <c r="DA36" s="9">
        <v>0</v>
      </c>
      <c r="DB36" s="9">
        <v>0</v>
      </c>
      <c r="DC36" s="9">
        <v>0</v>
      </c>
      <c r="DD36" s="9">
        <v>0</v>
      </c>
      <c r="DE36" s="9">
        <v>0</v>
      </c>
      <c r="DF36" s="9">
        <v>400076117354</v>
      </c>
      <c r="DG36" s="9">
        <v>400076117360</v>
      </c>
      <c r="DH36" s="9">
        <v>0</v>
      </c>
      <c r="DI36" s="9">
        <v>0</v>
      </c>
      <c r="DJ36" s="9">
        <v>0</v>
      </c>
      <c r="DK36" s="9">
        <v>0</v>
      </c>
      <c r="DL36" s="9">
        <v>0</v>
      </c>
      <c r="DM36" s="9">
        <v>0</v>
      </c>
      <c r="DN36" s="9">
        <v>0</v>
      </c>
      <c r="DO36" s="9">
        <v>200077677056</v>
      </c>
      <c r="DP36" s="9">
        <v>200077677063</v>
      </c>
      <c r="DQ36" s="9">
        <v>0</v>
      </c>
      <c r="DR36" s="9">
        <v>0</v>
      </c>
      <c r="DS36" s="9">
        <v>0</v>
      </c>
      <c r="DT36" s="9">
        <v>0</v>
      </c>
      <c r="DU36" s="9">
        <v>0</v>
      </c>
      <c r="DV36" s="9">
        <v>0</v>
      </c>
      <c r="DW36" s="9">
        <v>0</v>
      </c>
    </row>
    <row r="37" spans="1:127" customFormat="1" ht="150" x14ac:dyDescent="0.25">
      <c r="A37">
        <v>36</v>
      </c>
      <c r="B37" s="3">
        <v>45627</v>
      </c>
      <c r="C37" s="4">
        <v>267120911568203</v>
      </c>
      <c r="D37" s="4">
        <v>267120911568203</v>
      </c>
      <c r="E37" s="4" t="s">
        <v>121</v>
      </c>
      <c r="F37" s="5" t="s">
        <v>122</v>
      </c>
      <c r="G37" s="3">
        <v>45284</v>
      </c>
      <c r="H37" s="6">
        <v>12.4333333333333</v>
      </c>
      <c r="I37" s="5" t="s">
        <v>123</v>
      </c>
      <c r="J37" s="5">
        <v>1258296</v>
      </c>
      <c r="K37" s="5" t="s">
        <v>124</v>
      </c>
      <c r="L37" s="5" t="s">
        <v>452</v>
      </c>
      <c r="M37" s="5">
        <v>1205048</v>
      </c>
      <c r="N37" s="5" t="s">
        <v>126</v>
      </c>
      <c r="O37" s="5">
        <v>752</v>
      </c>
      <c r="P37" s="5" t="s">
        <v>127</v>
      </c>
      <c r="Q37" s="5">
        <v>12</v>
      </c>
      <c r="R37" s="5" t="s">
        <v>263</v>
      </c>
      <c r="S37" s="6">
        <v>14.41</v>
      </c>
      <c r="T37" s="5" t="s">
        <v>129</v>
      </c>
      <c r="U37" s="6">
        <v>14.01</v>
      </c>
      <c r="V37" s="5">
        <v>121</v>
      </c>
      <c r="W37" s="5" t="s">
        <v>130</v>
      </c>
      <c r="X37" s="5" t="s">
        <v>453</v>
      </c>
      <c r="Y37" s="5" t="s">
        <v>132</v>
      </c>
      <c r="Z37" s="5" t="s">
        <v>133</v>
      </c>
      <c r="AA37" s="5" t="s">
        <v>454</v>
      </c>
      <c r="AB37" s="5" t="s">
        <v>135</v>
      </c>
      <c r="AC37" s="5" t="s">
        <v>136</v>
      </c>
      <c r="AD37" s="5">
        <v>854803059092</v>
      </c>
      <c r="AE37" s="5" t="s">
        <v>326</v>
      </c>
      <c r="AF37" s="5" t="s">
        <v>138</v>
      </c>
      <c r="AG37" s="5">
        <v>113</v>
      </c>
      <c r="AH37" s="5" t="s">
        <v>139</v>
      </c>
      <c r="AI37" s="5">
        <v>125</v>
      </c>
      <c r="AJ37" s="5" t="s">
        <v>266</v>
      </c>
      <c r="AK37" s="5">
        <v>1258296</v>
      </c>
      <c r="AL37" s="5" t="s">
        <v>140</v>
      </c>
      <c r="AM37" s="5" t="s">
        <v>161</v>
      </c>
      <c r="AN37" s="6">
        <v>33.288254000000002</v>
      </c>
      <c r="AO37" s="5" t="s">
        <v>142</v>
      </c>
      <c r="AP37" s="5">
        <v>0</v>
      </c>
      <c r="AQ37" s="5">
        <v>19545</v>
      </c>
      <c r="AR37" s="3">
        <v>45295</v>
      </c>
      <c r="AS37" s="5">
        <v>120</v>
      </c>
      <c r="AT37" s="5" t="s">
        <v>433</v>
      </c>
      <c r="AU37" s="5" t="s">
        <v>144</v>
      </c>
      <c r="AV37" s="5">
        <v>0</v>
      </c>
      <c r="AW37" s="5">
        <v>0</v>
      </c>
      <c r="AX37" s="5">
        <v>0</v>
      </c>
      <c r="AY37" s="5">
        <v>0</v>
      </c>
      <c r="AZ37" s="5">
        <v>0</v>
      </c>
      <c r="BA37" s="5">
        <v>0</v>
      </c>
      <c r="BB37" s="5">
        <v>0</v>
      </c>
      <c r="BC37" s="5">
        <v>0</v>
      </c>
      <c r="BD37" s="5">
        <v>0</v>
      </c>
      <c r="BE37" s="5" t="s">
        <v>145</v>
      </c>
      <c r="BF37" s="5" t="s">
        <v>145</v>
      </c>
      <c r="BG37" s="5">
        <v>0</v>
      </c>
      <c r="BH37" s="5">
        <v>12</v>
      </c>
      <c r="BI37" s="5" t="s">
        <v>123</v>
      </c>
      <c r="BJ37" s="3">
        <v>45280</v>
      </c>
      <c r="BK37" s="3">
        <v>45280</v>
      </c>
      <c r="BL37" s="6">
        <v>12.5666666666667</v>
      </c>
      <c r="BM37" s="5" t="s">
        <v>123</v>
      </c>
      <c r="BN37" s="3">
        <v>49068</v>
      </c>
      <c r="BO37" s="5" t="s">
        <v>162</v>
      </c>
      <c r="BP37" s="5">
        <v>0</v>
      </c>
      <c r="BQ37" s="5"/>
      <c r="BR37" s="3">
        <v>45271</v>
      </c>
      <c r="BS37" s="5">
        <v>107145</v>
      </c>
      <c r="BT37" s="12" t="s">
        <v>448</v>
      </c>
      <c r="BU37" s="7" t="s">
        <v>455</v>
      </c>
      <c r="BV37" s="7">
        <v>840</v>
      </c>
      <c r="BW37" s="7">
        <v>4500</v>
      </c>
      <c r="BX37" s="7">
        <v>630</v>
      </c>
      <c r="BY37" s="7">
        <v>0</v>
      </c>
      <c r="BZ37" s="5">
        <v>15</v>
      </c>
      <c r="CA37" s="5">
        <v>25</v>
      </c>
      <c r="CB37" s="6">
        <f t="shared" si="0"/>
        <v>3780000</v>
      </c>
      <c r="CC37" s="6">
        <v>3780000</v>
      </c>
      <c r="CD37" s="6">
        <f t="shared" si="1"/>
        <v>3402000</v>
      </c>
      <c r="CE37" s="6">
        <f t="shared" si="2"/>
        <v>3024000</v>
      </c>
      <c r="CF37" s="6">
        <v>2341080</v>
      </c>
      <c r="CG37" s="8"/>
      <c r="CH37" s="8">
        <f t="shared" si="7"/>
        <v>0.33288253968253967</v>
      </c>
      <c r="CI37" s="8" t="s">
        <v>3775</v>
      </c>
      <c r="CJ37" s="5" t="s">
        <v>436</v>
      </c>
      <c r="CK37" s="5" t="s">
        <v>326</v>
      </c>
      <c r="CL37" s="5">
        <v>577001</v>
      </c>
      <c r="CM37" s="5">
        <v>0</v>
      </c>
      <c r="CN37" s="5" t="s">
        <v>195</v>
      </c>
      <c r="CO37" s="5" t="s">
        <v>335</v>
      </c>
      <c r="CP37" s="5" t="s">
        <v>335</v>
      </c>
      <c r="CQ37" s="9" t="s">
        <v>153</v>
      </c>
      <c r="CR37" s="9" t="s">
        <v>154</v>
      </c>
      <c r="CS37" s="9" t="s">
        <v>90</v>
      </c>
      <c r="CT37" s="9" t="s">
        <v>456</v>
      </c>
      <c r="CU37" s="9" t="s">
        <v>273</v>
      </c>
      <c r="CV37" s="10" t="s">
        <v>457</v>
      </c>
      <c r="CW37" s="9">
        <v>200291124332</v>
      </c>
      <c r="CX37" s="9">
        <v>0</v>
      </c>
      <c r="CY37" s="9">
        <v>0</v>
      </c>
      <c r="CZ37" s="9">
        <v>0</v>
      </c>
      <c r="DA37" s="9">
        <v>0</v>
      </c>
      <c r="DB37" s="9">
        <v>0</v>
      </c>
      <c r="DC37" s="9">
        <v>0</v>
      </c>
      <c r="DD37" s="9">
        <v>0</v>
      </c>
      <c r="DE37" s="9">
        <v>0</v>
      </c>
      <c r="DF37" s="9">
        <v>400076117223</v>
      </c>
      <c r="DG37" s="9">
        <v>0</v>
      </c>
      <c r="DH37" s="9">
        <v>0</v>
      </c>
      <c r="DI37" s="9">
        <v>0</v>
      </c>
      <c r="DJ37" s="9">
        <v>0</v>
      </c>
      <c r="DK37" s="9">
        <v>0</v>
      </c>
      <c r="DL37" s="9">
        <v>0</v>
      </c>
      <c r="DM37" s="9">
        <v>0</v>
      </c>
      <c r="DN37" s="9">
        <v>0</v>
      </c>
      <c r="DO37" s="9">
        <v>200077676922</v>
      </c>
      <c r="DP37" s="9">
        <v>0</v>
      </c>
      <c r="DQ37" s="9">
        <v>0</v>
      </c>
      <c r="DR37" s="9">
        <v>0</v>
      </c>
      <c r="DS37" s="9">
        <v>0</v>
      </c>
      <c r="DT37" s="9">
        <v>0</v>
      </c>
      <c r="DU37" s="9">
        <v>0</v>
      </c>
      <c r="DV37" s="9">
        <v>0</v>
      </c>
      <c r="DW37" s="9">
        <v>0</v>
      </c>
    </row>
    <row r="38" spans="1:127" ht="90" x14ac:dyDescent="0.25">
      <c r="A38" s="44">
        <v>37</v>
      </c>
      <c r="B38" s="45">
        <v>45627</v>
      </c>
      <c r="C38" s="46">
        <v>267120911567706</v>
      </c>
      <c r="D38" s="4">
        <v>267120911567706</v>
      </c>
      <c r="E38" s="4" t="s">
        <v>121</v>
      </c>
      <c r="F38" s="5" t="s">
        <v>178</v>
      </c>
      <c r="G38" s="3">
        <v>45304</v>
      </c>
      <c r="H38" s="6">
        <v>11.766666666666699</v>
      </c>
      <c r="I38" s="5" t="s">
        <v>123</v>
      </c>
      <c r="J38" s="47">
        <v>4202492</v>
      </c>
      <c r="K38" s="5" t="s">
        <v>124</v>
      </c>
      <c r="L38" s="5" t="s">
        <v>458</v>
      </c>
      <c r="M38" s="5">
        <v>4024666</v>
      </c>
      <c r="N38" s="5" t="s">
        <v>126</v>
      </c>
      <c r="O38" s="5">
        <v>735</v>
      </c>
      <c r="P38" s="5" t="s">
        <v>127</v>
      </c>
      <c r="Q38" s="5">
        <v>12</v>
      </c>
      <c r="R38" s="5" t="s">
        <v>128</v>
      </c>
      <c r="S38" s="6">
        <v>14.41</v>
      </c>
      <c r="T38" s="5" t="s">
        <v>129</v>
      </c>
      <c r="U38" s="6">
        <v>14.01</v>
      </c>
      <c r="V38" s="5">
        <v>120</v>
      </c>
      <c r="W38" s="5" t="s">
        <v>130</v>
      </c>
      <c r="X38" s="5" t="s">
        <v>459</v>
      </c>
      <c r="Y38" s="5" t="s">
        <v>132</v>
      </c>
      <c r="Z38" s="5" t="s">
        <v>133</v>
      </c>
      <c r="AA38" s="5" t="s">
        <v>368</v>
      </c>
      <c r="AB38" s="5" t="s">
        <v>135</v>
      </c>
      <c r="AC38" s="5" t="s">
        <v>136</v>
      </c>
      <c r="AD38" s="5">
        <v>854803075718</v>
      </c>
      <c r="AE38" s="5" t="s">
        <v>326</v>
      </c>
      <c r="AF38" s="5" t="s">
        <v>138</v>
      </c>
      <c r="AG38" s="5">
        <v>113</v>
      </c>
      <c r="AH38" s="5" t="s">
        <v>139</v>
      </c>
      <c r="AI38" s="5">
        <v>125</v>
      </c>
      <c r="AJ38" s="5" t="s">
        <v>266</v>
      </c>
      <c r="AK38" s="5">
        <v>4202492</v>
      </c>
      <c r="AL38" s="5" t="s">
        <v>140</v>
      </c>
      <c r="AM38" s="5" t="s">
        <v>141</v>
      </c>
      <c r="AN38" s="6">
        <v>47.523643100000001</v>
      </c>
      <c r="AO38" s="5" t="s">
        <v>142</v>
      </c>
      <c r="AP38" s="5">
        <v>0</v>
      </c>
      <c r="AQ38" s="5">
        <v>65276</v>
      </c>
      <c r="AR38" s="3">
        <v>45295</v>
      </c>
      <c r="AS38" s="5">
        <v>120</v>
      </c>
      <c r="AT38" s="5" t="s">
        <v>433</v>
      </c>
      <c r="AU38" s="5" t="s">
        <v>144</v>
      </c>
      <c r="AV38" s="5">
        <v>0</v>
      </c>
      <c r="AW38" s="5">
        <v>0</v>
      </c>
      <c r="AX38" s="5">
        <v>0</v>
      </c>
      <c r="AY38" s="5">
        <v>0</v>
      </c>
      <c r="AZ38" s="5">
        <v>0</v>
      </c>
      <c r="BA38" s="5">
        <v>0</v>
      </c>
      <c r="BB38" s="5">
        <v>0</v>
      </c>
      <c r="BC38" s="5">
        <v>0</v>
      </c>
      <c r="BD38" s="5">
        <v>0</v>
      </c>
      <c r="BE38" s="5" t="s">
        <v>145</v>
      </c>
      <c r="BF38" s="5" t="s">
        <v>145</v>
      </c>
      <c r="BG38" s="5">
        <v>0</v>
      </c>
      <c r="BH38" s="5">
        <v>12</v>
      </c>
      <c r="BI38" s="5" t="s">
        <v>123</v>
      </c>
      <c r="BJ38" s="3">
        <v>45280</v>
      </c>
      <c r="BK38" s="3">
        <v>45280</v>
      </c>
      <c r="BL38" s="6">
        <v>12.5666666666667</v>
      </c>
      <c r="BM38" s="5" t="s">
        <v>123</v>
      </c>
      <c r="BN38" s="3">
        <v>49068</v>
      </c>
      <c r="BO38" s="5" t="s">
        <v>146</v>
      </c>
      <c r="BP38" s="5">
        <v>0</v>
      </c>
      <c r="BQ38" s="5"/>
      <c r="BR38" s="3">
        <v>45274</v>
      </c>
      <c r="BS38" s="5">
        <v>6645886</v>
      </c>
      <c r="BT38" s="11" t="s">
        <v>341</v>
      </c>
      <c r="BU38" s="7" t="s">
        <v>460</v>
      </c>
      <c r="BV38" s="7">
        <v>16335</v>
      </c>
      <c r="BW38" s="13">
        <v>250</v>
      </c>
      <c r="BX38" s="7">
        <f>1322+1322</f>
        <v>2644</v>
      </c>
      <c r="BY38" s="7">
        <v>1800</v>
      </c>
      <c r="BZ38" s="5">
        <v>0</v>
      </c>
      <c r="CA38" s="5">
        <v>60</v>
      </c>
      <c r="CB38" s="48">
        <f t="shared" si="0"/>
        <v>8842950</v>
      </c>
      <c r="CC38" s="48">
        <v>8842950</v>
      </c>
      <c r="CD38" s="48">
        <f t="shared" si="1"/>
        <v>7958655</v>
      </c>
      <c r="CE38" s="48">
        <f t="shared" si="2"/>
        <v>7074360</v>
      </c>
      <c r="CF38" s="48" t="s">
        <v>461</v>
      </c>
      <c r="CG38" s="49" t="s">
        <v>363</v>
      </c>
      <c r="CH38" s="49"/>
      <c r="CI38" s="49" t="s">
        <v>3775</v>
      </c>
      <c r="CJ38" s="50" t="s">
        <v>462</v>
      </c>
      <c r="CK38" s="50" t="s">
        <v>326</v>
      </c>
      <c r="CL38" s="50">
        <v>577221</v>
      </c>
      <c r="CM38" s="5">
        <v>0</v>
      </c>
      <c r="CN38" s="5" t="s">
        <v>298</v>
      </c>
      <c r="CO38" s="50" t="s">
        <v>166</v>
      </c>
      <c r="CP38" s="50" t="s">
        <v>335</v>
      </c>
      <c r="CQ38" s="51" t="s">
        <v>153</v>
      </c>
      <c r="CR38" s="51" t="s">
        <v>154</v>
      </c>
      <c r="CS38" s="51" t="s">
        <v>90</v>
      </c>
      <c r="CT38" s="51" t="s">
        <v>463</v>
      </c>
      <c r="CU38" s="51" t="s">
        <v>273</v>
      </c>
      <c r="CV38" s="52" t="s">
        <v>464</v>
      </c>
      <c r="CW38" s="9">
        <v>200293466210</v>
      </c>
      <c r="CX38" s="9">
        <v>0</v>
      </c>
      <c r="CY38" s="9">
        <v>0</v>
      </c>
      <c r="CZ38" s="9">
        <v>0</v>
      </c>
      <c r="DA38" s="9">
        <v>0</v>
      </c>
      <c r="DB38" s="9">
        <v>0</v>
      </c>
      <c r="DC38" s="9">
        <v>0</v>
      </c>
      <c r="DD38" s="9">
        <v>0</v>
      </c>
      <c r="DE38" s="9">
        <v>0</v>
      </c>
      <c r="DF38" s="9">
        <v>400076731031</v>
      </c>
      <c r="DG38" s="9">
        <v>0</v>
      </c>
      <c r="DH38" s="9">
        <v>0</v>
      </c>
      <c r="DI38" s="9">
        <v>0</v>
      </c>
      <c r="DJ38" s="9">
        <v>0</v>
      </c>
      <c r="DK38" s="9">
        <v>0</v>
      </c>
      <c r="DL38" s="9">
        <v>0</v>
      </c>
      <c r="DM38" s="9">
        <v>0</v>
      </c>
      <c r="DN38" s="9">
        <v>0</v>
      </c>
      <c r="DO38" s="9">
        <v>200078316426</v>
      </c>
      <c r="DP38" s="9">
        <v>0</v>
      </c>
      <c r="DQ38" s="9">
        <v>0</v>
      </c>
      <c r="DR38" s="9">
        <v>0</v>
      </c>
      <c r="DS38" s="9">
        <v>0</v>
      </c>
      <c r="DT38" s="9">
        <v>0</v>
      </c>
      <c r="DU38" s="9">
        <v>0</v>
      </c>
      <c r="DV38" s="9">
        <v>0</v>
      </c>
      <c r="DW38" s="9">
        <v>0</v>
      </c>
    </row>
    <row r="39" spans="1:127" ht="90" x14ac:dyDescent="0.25">
      <c r="A39" s="44">
        <v>38</v>
      </c>
      <c r="B39" s="45">
        <v>45627</v>
      </c>
      <c r="C39" s="46">
        <v>267120911515272</v>
      </c>
      <c r="D39" s="4">
        <v>267120911515272</v>
      </c>
      <c r="E39" s="4" t="s">
        <v>121</v>
      </c>
      <c r="F39" s="5" t="s">
        <v>122</v>
      </c>
      <c r="G39" s="3">
        <v>45238</v>
      </c>
      <c r="H39" s="6">
        <v>13.966666666666701</v>
      </c>
      <c r="I39" s="5" t="s">
        <v>123</v>
      </c>
      <c r="J39" s="47">
        <v>2655941</v>
      </c>
      <c r="K39" s="5" t="s">
        <v>124</v>
      </c>
      <c r="L39" s="5" t="s">
        <v>465</v>
      </c>
      <c r="M39" s="5">
        <v>2525833</v>
      </c>
      <c r="N39" s="5" t="s">
        <v>126</v>
      </c>
      <c r="O39" s="5">
        <v>738</v>
      </c>
      <c r="P39" s="5" t="s">
        <v>127</v>
      </c>
      <c r="Q39" s="5">
        <v>14</v>
      </c>
      <c r="R39" s="5" t="s">
        <v>128</v>
      </c>
      <c r="S39" s="6">
        <v>15.15</v>
      </c>
      <c r="T39" s="5" t="s">
        <v>129</v>
      </c>
      <c r="U39" s="6">
        <v>14.75</v>
      </c>
      <c r="V39" s="5">
        <v>121</v>
      </c>
      <c r="W39" s="5" t="s">
        <v>130</v>
      </c>
      <c r="X39" s="5" t="s">
        <v>466</v>
      </c>
      <c r="Y39" s="5" t="s">
        <v>132</v>
      </c>
      <c r="Z39" s="5" t="s">
        <v>133</v>
      </c>
      <c r="AA39" s="5" t="s">
        <v>251</v>
      </c>
      <c r="AB39" s="5" t="s">
        <v>135</v>
      </c>
      <c r="AC39" s="5" t="s">
        <v>136</v>
      </c>
      <c r="AD39" s="5">
        <v>854801641237</v>
      </c>
      <c r="AE39" s="5" t="s">
        <v>326</v>
      </c>
      <c r="AF39" s="5" t="s">
        <v>138</v>
      </c>
      <c r="AG39" s="5">
        <v>111</v>
      </c>
      <c r="AH39" s="5" t="s">
        <v>139</v>
      </c>
      <c r="AI39" s="5">
        <v>125</v>
      </c>
      <c r="AJ39" s="5" t="s">
        <v>128</v>
      </c>
      <c r="AK39" s="5">
        <v>2655941</v>
      </c>
      <c r="AL39" s="5" t="s">
        <v>140</v>
      </c>
      <c r="AM39" s="5" t="s">
        <v>141</v>
      </c>
      <c r="AN39" s="6">
        <v>40.648010399999997</v>
      </c>
      <c r="AO39" s="5" t="s">
        <v>142</v>
      </c>
      <c r="AP39" s="5">
        <v>0</v>
      </c>
      <c r="AQ39" s="5">
        <v>42444</v>
      </c>
      <c r="AR39" s="3">
        <v>45234</v>
      </c>
      <c r="AS39" s="5">
        <v>120</v>
      </c>
      <c r="AT39" s="5" t="s">
        <v>433</v>
      </c>
      <c r="AU39" s="5" t="s">
        <v>144</v>
      </c>
      <c r="AV39" s="5">
        <v>0</v>
      </c>
      <c r="AW39" s="5">
        <v>0</v>
      </c>
      <c r="AX39" s="5">
        <v>0</v>
      </c>
      <c r="AY39" s="5">
        <v>0</v>
      </c>
      <c r="AZ39" s="5">
        <v>0</v>
      </c>
      <c r="BA39" s="5">
        <v>0</v>
      </c>
      <c r="BB39" s="5">
        <v>0</v>
      </c>
      <c r="BC39" s="5">
        <v>0</v>
      </c>
      <c r="BD39" s="5">
        <v>0</v>
      </c>
      <c r="BE39" s="5" t="s">
        <v>145</v>
      </c>
      <c r="BF39" s="5" t="s">
        <v>145</v>
      </c>
      <c r="BG39" s="5">
        <v>0</v>
      </c>
      <c r="BH39" s="5">
        <v>14</v>
      </c>
      <c r="BI39" s="5" t="s">
        <v>123</v>
      </c>
      <c r="BJ39" s="3">
        <v>45228</v>
      </c>
      <c r="BK39" s="3">
        <v>45228</v>
      </c>
      <c r="BL39" s="6">
        <v>14.3</v>
      </c>
      <c r="BM39" s="5" t="s">
        <v>123</v>
      </c>
      <c r="BN39" s="3">
        <v>49007</v>
      </c>
      <c r="BO39" s="5" t="s">
        <v>146</v>
      </c>
      <c r="BP39" s="5">
        <v>0</v>
      </c>
      <c r="BQ39" s="5"/>
      <c r="BR39" s="3">
        <v>45195</v>
      </c>
      <c r="BS39" s="5">
        <v>90078</v>
      </c>
      <c r="BT39" s="5" t="s">
        <v>448</v>
      </c>
      <c r="BU39" s="7" t="s">
        <v>467</v>
      </c>
      <c r="BV39" s="7">
        <v>26136</v>
      </c>
      <c r="BW39" s="7">
        <v>250</v>
      </c>
      <c r="BX39" s="7">
        <v>0</v>
      </c>
      <c r="BY39" s="7">
        <v>0</v>
      </c>
      <c r="BZ39" s="5" t="s">
        <v>422</v>
      </c>
      <c r="CA39" s="5" t="s">
        <v>422</v>
      </c>
      <c r="CB39" s="48">
        <f t="shared" si="0"/>
        <v>6534000</v>
      </c>
      <c r="CC39" s="48">
        <v>6534000</v>
      </c>
      <c r="CD39" s="48">
        <f t="shared" si="1"/>
        <v>5880600</v>
      </c>
      <c r="CE39" s="48">
        <f t="shared" si="2"/>
        <v>5227200</v>
      </c>
      <c r="CF39" s="48">
        <v>1934064</v>
      </c>
      <c r="CG39" s="49" t="s">
        <v>468</v>
      </c>
      <c r="CH39" s="49"/>
      <c r="CI39" s="49" t="s">
        <v>3775</v>
      </c>
      <c r="CJ39" s="50" t="s">
        <v>469</v>
      </c>
      <c r="CK39" s="50" t="s">
        <v>326</v>
      </c>
      <c r="CL39" s="50">
        <v>581123</v>
      </c>
      <c r="CM39" s="5">
        <v>0</v>
      </c>
      <c r="CN39" s="5" t="s">
        <v>195</v>
      </c>
      <c r="CO39" s="50" t="s">
        <v>470</v>
      </c>
      <c r="CP39" s="50" t="s">
        <v>470</v>
      </c>
      <c r="CQ39" s="51" t="s">
        <v>153</v>
      </c>
      <c r="CR39" s="51" t="s">
        <v>154</v>
      </c>
      <c r="CS39" s="51" t="s">
        <v>90</v>
      </c>
      <c r="CT39" s="51" t="s">
        <v>471</v>
      </c>
      <c r="CU39" s="51" t="s">
        <v>156</v>
      </c>
      <c r="CV39" s="52" t="s">
        <v>472</v>
      </c>
      <c r="CW39" s="9">
        <v>200286307556</v>
      </c>
      <c r="CX39" s="9">
        <v>0</v>
      </c>
      <c r="CY39" s="9">
        <v>0</v>
      </c>
      <c r="CZ39" s="9">
        <v>0</v>
      </c>
      <c r="DA39" s="9">
        <v>0</v>
      </c>
      <c r="DB39" s="9">
        <v>0</v>
      </c>
      <c r="DC39" s="9">
        <v>0</v>
      </c>
      <c r="DD39" s="9">
        <v>0</v>
      </c>
      <c r="DE39" s="9">
        <v>0</v>
      </c>
      <c r="DF39" s="9">
        <v>400075035804</v>
      </c>
      <c r="DG39" s="9">
        <v>0</v>
      </c>
      <c r="DH39" s="9">
        <v>0</v>
      </c>
      <c r="DI39" s="9">
        <v>0</v>
      </c>
      <c r="DJ39" s="9">
        <v>0</v>
      </c>
      <c r="DK39" s="9">
        <v>0</v>
      </c>
      <c r="DL39" s="9">
        <v>0</v>
      </c>
      <c r="DM39" s="9">
        <v>0</v>
      </c>
      <c r="DN39" s="9">
        <v>0</v>
      </c>
      <c r="DO39" s="9">
        <v>200076547110</v>
      </c>
      <c r="DP39" s="9">
        <v>0</v>
      </c>
      <c r="DQ39" s="9">
        <v>0</v>
      </c>
      <c r="DR39" s="9">
        <v>0</v>
      </c>
      <c r="DS39" s="9">
        <v>0</v>
      </c>
      <c r="DT39" s="9">
        <v>0</v>
      </c>
      <c r="DU39" s="9">
        <v>0</v>
      </c>
      <c r="DV39" s="9">
        <v>0</v>
      </c>
      <c r="DW39" s="9">
        <v>0</v>
      </c>
    </row>
    <row r="40" spans="1:127" ht="75" x14ac:dyDescent="0.25">
      <c r="A40" s="44">
        <v>39</v>
      </c>
      <c r="B40" s="45">
        <v>45627</v>
      </c>
      <c r="C40" s="46">
        <v>267120911458725</v>
      </c>
      <c r="D40" s="4">
        <v>267120911458725</v>
      </c>
      <c r="E40" s="4" t="s">
        <v>121</v>
      </c>
      <c r="F40" s="5" t="s">
        <v>122</v>
      </c>
      <c r="G40" s="3">
        <v>45184</v>
      </c>
      <c r="H40" s="6">
        <v>15.766666666666699</v>
      </c>
      <c r="I40" s="5" t="s">
        <v>123</v>
      </c>
      <c r="J40" s="47">
        <v>2953126</v>
      </c>
      <c r="K40" s="5" t="s">
        <v>124</v>
      </c>
      <c r="L40" s="5" t="s">
        <v>473</v>
      </c>
      <c r="M40" s="5">
        <v>2780322</v>
      </c>
      <c r="N40" s="5" t="s">
        <v>126</v>
      </c>
      <c r="O40" s="5">
        <v>738</v>
      </c>
      <c r="P40" s="5" t="s">
        <v>127</v>
      </c>
      <c r="Q40" s="5">
        <v>16</v>
      </c>
      <c r="R40" s="5" t="s">
        <v>128</v>
      </c>
      <c r="S40" s="6">
        <v>14.91</v>
      </c>
      <c r="T40" s="5" t="s">
        <v>129</v>
      </c>
      <c r="U40" s="6">
        <v>14.51</v>
      </c>
      <c r="V40" s="5">
        <v>121</v>
      </c>
      <c r="W40" s="5" t="s">
        <v>130</v>
      </c>
      <c r="X40" s="5" t="s">
        <v>474</v>
      </c>
      <c r="Y40" s="5" t="s">
        <v>132</v>
      </c>
      <c r="Z40" s="5" t="s">
        <v>133</v>
      </c>
      <c r="AA40" s="5" t="s">
        <v>277</v>
      </c>
      <c r="AB40" s="5" t="s">
        <v>135</v>
      </c>
      <c r="AC40" s="5" t="s">
        <v>136</v>
      </c>
      <c r="AD40" s="5">
        <v>854801363367</v>
      </c>
      <c r="AE40" s="5" t="s">
        <v>326</v>
      </c>
      <c r="AF40" s="5" t="s">
        <v>138</v>
      </c>
      <c r="AG40" s="5">
        <v>109</v>
      </c>
      <c r="AH40" s="5" t="s">
        <v>139</v>
      </c>
      <c r="AI40" s="5">
        <v>125</v>
      </c>
      <c r="AJ40" s="5" t="s">
        <v>128</v>
      </c>
      <c r="AK40" s="5">
        <v>2953126</v>
      </c>
      <c r="AL40" s="5" t="s">
        <v>140</v>
      </c>
      <c r="AM40" s="5" t="s">
        <v>161</v>
      </c>
      <c r="AN40" s="6">
        <v>51.033871400000002</v>
      </c>
      <c r="AO40" s="5" t="s">
        <v>142</v>
      </c>
      <c r="AP40" s="5">
        <v>0</v>
      </c>
      <c r="AQ40" s="5">
        <v>46763</v>
      </c>
      <c r="AR40" s="3">
        <v>45173</v>
      </c>
      <c r="AS40" s="5">
        <v>120</v>
      </c>
      <c r="AT40" s="5" t="s">
        <v>433</v>
      </c>
      <c r="AU40" s="5" t="s">
        <v>144</v>
      </c>
      <c r="AV40" s="5">
        <v>0</v>
      </c>
      <c r="AW40" s="5">
        <v>0</v>
      </c>
      <c r="AX40" s="5">
        <v>0</v>
      </c>
      <c r="AY40" s="5">
        <v>0</v>
      </c>
      <c r="AZ40" s="5">
        <v>0</v>
      </c>
      <c r="BA40" s="5">
        <v>0</v>
      </c>
      <c r="BB40" s="5">
        <v>0</v>
      </c>
      <c r="BC40" s="5">
        <v>0</v>
      </c>
      <c r="BD40" s="5">
        <v>0</v>
      </c>
      <c r="BE40" s="5" t="s">
        <v>145</v>
      </c>
      <c r="BF40" s="5" t="s">
        <v>145</v>
      </c>
      <c r="BG40" s="5">
        <v>0</v>
      </c>
      <c r="BH40" s="5">
        <v>16</v>
      </c>
      <c r="BI40" s="5" t="s">
        <v>123</v>
      </c>
      <c r="BJ40" s="3">
        <v>45169</v>
      </c>
      <c r="BK40" s="3">
        <v>45169</v>
      </c>
      <c r="BL40" s="6">
        <v>16.266666666666701</v>
      </c>
      <c r="BM40" s="5" t="s">
        <v>123</v>
      </c>
      <c r="BN40" s="3">
        <v>48948</v>
      </c>
      <c r="BO40" s="5" t="s">
        <v>162</v>
      </c>
      <c r="BP40" s="5">
        <v>0</v>
      </c>
      <c r="BQ40" s="5"/>
      <c r="BR40" s="3">
        <v>45163</v>
      </c>
      <c r="BS40" s="5">
        <v>2671</v>
      </c>
      <c r="BT40" s="5" t="s">
        <v>341</v>
      </c>
      <c r="BU40" s="7" t="s">
        <v>475</v>
      </c>
      <c r="BV40" s="7">
        <v>600</v>
      </c>
      <c r="BW40" s="7">
        <v>3000</v>
      </c>
      <c r="BX40" s="7">
        <v>900</v>
      </c>
      <c r="BY40" s="7">
        <v>1300</v>
      </c>
      <c r="BZ40" s="5">
        <v>10</v>
      </c>
      <c r="CA40" s="5" t="s">
        <v>476</v>
      </c>
      <c r="CB40" s="48">
        <f t="shared" si="0"/>
        <v>2970000</v>
      </c>
      <c r="CC40" s="48">
        <v>2970000</v>
      </c>
      <c r="CD40" s="48">
        <f t="shared" si="1"/>
        <v>2673000</v>
      </c>
      <c r="CE40" s="48">
        <f t="shared" si="2"/>
        <v>2376000</v>
      </c>
      <c r="CF40" s="48" t="s">
        <v>145</v>
      </c>
      <c r="CG40" s="49" t="s">
        <v>477</v>
      </c>
      <c r="CH40" s="49"/>
      <c r="CI40" s="49" t="s">
        <v>3775</v>
      </c>
      <c r="CJ40" s="50" t="s">
        <v>436</v>
      </c>
      <c r="CK40" s="50" t="s">
        <v>326</v>
      </c>
      <c r="CL40" s="50">
        <v>577005</v>
      </c>
      <c r="CM40" s="5">
        <v>0</v>
      </c>
      <c r="CN40" s="5" t="s">
        <v>195</v>
      </c>
      <c r="CO40" s="50" t="s">
        <v>355</v>
      </c>
      <c r="CP40" s="50" t="s">
        <v>355</v>
      </c>
      <c r="CQ40" s="51" t="s">
        <v>153</v>
      </c>
      <c r="CR40" s="51" t="s">
        <v>154</v>
      </c>
      <c r="CS40" s="51" t="s">
        <v>90</v>
      </c>
      <c r="CT40" s="51" t="s">
        <v>478</v>
      </c>
      <c r="CU40" s="51" t="s">
        <v>156</v>
      </c>
      <c r="CV40" s="52" t="s">
        <v>479</v>
      </c>
      <c r="CW40" s="9">
        <v>200280669408</v>
      </c>
      <c r="CX40" s="9">
        <v>200280669425</v>
      </c>
      <c r="CY40" s="9">
        <v>0</v>
      </c>
      <c r="CZ40" s="9">
        <v>0</v>
      </c>
      <c r="DA40" s="9">
        <v>0</v>
      </c>
      <c r="DB40" s="9">
        <v>0</v>
      </c>
      <c r="DC40" s="9">
        <v>0</v>
      </c>
      <c r="DD40" s="9">
        <v>0</v>
      </c>
      <c r="DE40" s="9">
        <v>0</v>
      </c>
      <c r="DF40" s="9">
        <v>400073675497</v>
      </c>
      <c r="DG40" s="9">
        <v>400073675504</v>
      </c>
      <c r="DH40" s="9">
        <v>0</v>
      </c>
      <c r="DI40" s="9">
        <v>0</v>
      </c>
      <c r="DJ40" s="9">
        <v>0</v>
      </c>
      <c r="DK40" s="9">
        <v>0</v>
      </c>
      <c r="DL40" s="9">
        <v>0</v>
      </c>
      <c r="DM40" s="9">
        <v>0</v>
      </c>
      <c r="DN40" s="9">
        <v>0</v>
      </c>
      <c r="DO40" s="9">
        <v>200075116392</v>
      </c>
      <c r="DP40" s="9">
        <v>200075116399</v>
      </c>
      <c r="DQ40" s="9">
        <v>0</v>
      </c>
      <c r="DR40" s="9">
        <v>0</v>
      </c>
      <c r="DS40" s="9">
        <v>0</v>
      </c>
      <c r="DT40" s="9">
        <v>0</v>
      </c>
      <c r="DU40" s="9">
        <v>0</v>
      </c>
      <c r="DV40" s="9">
        <v>0</v>
      </c>
      <c r="DW40" s="9">
        <v>0</v>
      </c>
    </row>
    <row r="41" spans="1:127" hidden="1" x14ac:dyDescent="0.25">
      <c r="A41" s="44">
        <v>40</v>
      </c>
      <c r="B41" s="45">
        <v>45627</v>
      </c>
      <c r="C41" s="46">
        <v>267120911458202</v>
      </c>
      <c r="D41" s="4">
        <v>267120911458202</v>
      </c>
      <c r="E41" s="4" t="s">
        <v>121</v>
      </c>
      <c r="F41" s="5" t="s">
        <v>178</v>
      </c>
      <c r="G41" s="3">
        <v>45227</v>
      </c>
      <c r="H41" s="6">
        <v>14.3333333333333</v>
      </c>
      <c r="I41" s="5" t="s">
        <v>123</v>
      </c>
      <c r="J41" s="47">
        <v>3559383</v>
      </c>
      <c r="K41" s="5" t="s">
        <v>124</v>
      </c>
      <c r="L41" s="5" t="s">
        <v>480</v>
      </c>
      <c r="M41" s="5">
        <v>3377300</v>
      </c>
      <c r="N41" s="5" t="s">
        <v>126</v>
      </c>
      <c r="O41" s="5">
        <v>723</v>
      </c>
      <c r="P41" s="5" t="s">
        <v>127</v>
      </c>
      <c r="Q41" s="5">
        <v>16</v>
      </c>
      <c r="R41" s="5" t="s">
        <v>128</v>
      </c>
      <c r="S41" s="6">
        <v>14.41</v>
      </c>
      <c r="T41" s="5" t="s">
        <v>129</v>
      </c>
      <c r="U41" s="6">
        <v>14.01</v>
      </c>
      <c r="V41" s="5">
        <v>120</v>
      </c>
      <c r="W41" s="5" t="s">
        <v>130</v>
      </c>
      <c r="X41" s="5" t="s">
        <v>481</v>
      </c>
      <c r="Y41" s="5" t="s">
        <v>132</v>
      </c>
      <c r="Z41" s="5" t="s">
        <v>133</v>
      </c>
      <c r="AA41" s="5" t="s">
        <v>134</v>
      </c>
      <c r="AB41" s="5" t="s">
        <v>135</v>
      </c>
      <c r="AC41" s="5" t="s">
        <v>136</v>
      </c>
      <c r="AD41" s="5">
        <v>854801259880</v>
      </c>
      <c r="AE41" s="5" t="s">
        <v>326</v>
      </c>
      <c r="AF41" s="5" t="s">
        <v>138</v>
      </c>
      <c r="AG41" s="5">
        <v>111</v>
      </c>
      <c r="AH41" s="5" t="s">
        <v>139</v>
      </c>
      <c r="AI41" s="5">
        <v>127</v>
      </c>
      <c r="AJ41" s="5" t="s">
        <v>128</v>
      </c>
      <c r="AK41" s="5">
        <v>3559383</v>
      </c>
      <c r="AL41" s="5" t="s">
        <v>140</v>
      </c>
      <c r="AM41" s="5" t="s">
        <v>161</v>
      </c>
      <c r="AN41" s="6">
        <v>50.488582999999998</v>
      </c>
      <c r="AO41" s="5" t="s">
        <v>142</v>
      </c>
      <c r="AP41" s="5">
        <v>0</v>
      </c>
      <c r="AQ41" s="5">
        <v>55287</v>
      </c>
      <c r="AR41" s="3">
        <v>45173</v>
      </c>
      <c r="AS41" s="5">
        <v>120</v>
      </c>
      <c r="AT41" s="5" t="s">
        <v>433</v>
      </c>
      <c r="AU41" s="5" t="s">
        <v>144</v>
      </c>
      <c r="AV41" s="5">
        <v>0</v>
      </c>
      <c r="AW41" s="5">
        <v>0</v>
      </c>
      <c r="AX41" s="5">
        <v>0</v>
      </c>
      <c r="AY41" s="5">
        <v>0</v>
      </c>
      <c r="AZ41" s="5">
        <v>0</v>
      </c>
      <c r="BA41" s="5">
        <v>0</v>
      </c>
      <c r="BB41" s="5">
        <v>0</v>
      </c>
      <c r="BC41" s="5">
        <v>0</v>
      </c>
      <c r="BD41" s="5">
        <v>0</v>
      </c>
      <c r="BE41" s="5" t="s">
        <v>145</v>
      </c>
      <c r="BF41" s="5" t="s">
        <v>145</v>
      </c>
      <c r="BG41" s="5">
        <v>0</v>
      </c>
      <c r="BH41" s="5">
        <v>16</v>
      </c>
      <c r="BI41" s="5" t="s">
        <v>123</v>
      </c>
      <c r="BJ41" s="3">
        <v>45169</v>
      </c>
      <c r="BK41" s="3">
        <v>45219</v>
      </c>
      <c r="BL41" s="6">
        <v>14.6</v>
      </c>
      <c r="BM41" s="5" t="s">
        <v>123</v>
      </c>
      <c r="BN41" s="3">
        <v>49007</v>
      </c>
      <c r="BO41" s="5" t="s">
        <v>162</v>
      </c>
      <c r="BP41" s="5">
        <v>12000</v>
      </c>
      <c r="BQ41" s="5"/>
      <c r="BR41" s="3"/>
      <c r="BS41" s="5"/>
      <c r="BT41" s="5"/>
      <c r="BU41" s="7"/>
      <c r="BV41" s="7"/>
      <c r="BW41" s="7"/>
      <c r="BX41" s="7"/>
      <c r="BY41" s="7"/>
      <c r="BZ41" s="5"/>
      <c r="CA41" s="5"/>
      <c r="CB41" s="48"/>
      <c r="CC41" s="48">
        <v>7049877</v>
      </c>
      <c r="CD41" s="48"/>
      <c r="CE41" s="48"/>
      <c r="CF41" s="48"/>
      <c r="CG41" s="49" t="s">
        <v>482</v>
      </c>
      <c r="CH41" s="49"/>
      <c r="CI41" s="49" t="s">
        <v>3776</v>
      </c>
      <c r="CJ41" s="50" t="s">
        <v>443</v>
      </c>
      <c r="CK41" s="50" t="s">
        <v>326</v>
      </c>
      <c r="CL41" s="50">
        <v>583131</v>
      </c>
      <c r="CM41" s="5">
        <v>0</v>
      </c>
      <c r="CN41" s="5" t="s">
        <v>195</v>
      </c>
      <c r="CO41" s="50" t="s">
        <v>408</v>
      </c>
      <c r="CP41" s="50" t="s">
        <v>355</v>
      </c>
      <c r="CQ41" s="51" t="s">
        <v>153</v>
      </c>
      <c r="CR41" s="51" t="s">
        <v>154</v>
      </c>
      <c r="CS41" s="51" t="s">
        <v>90</v>
      </c>
      <c r="CT41" s="51" t="s">
        <v>483</v>
      </c>
      <c r="CU41" s="51" t="s">
        <v>156</v>
      </c>
      <c r="CV41" s="52" t="s">
        <v>484</v>
      </c>
      <c r="CW41" s="9">
        <v>200285331510</v>
      </c>
      <c r="CX41" s="9">
        <v>0</v>
      </c>
      <c r="CY41" s="9">
        <v>0</v>
      </c>
      <c r="CZ41" s="9">
        <v>0</v>
      </c>
      <c r="DA41" s="9">
        <v>0</v>
      </c>
      <c r="DB41" s="9">
        <v>0</v>
      </c>
      <c r="DC41" s="9">
        <v>0</v>
      </c>
      <c r="DD41" s="9">
        <v>0</v>
      </c>
      <c r="DE41" s="9">
        <v>0</v>
      </c>
      <c r="DF41" s="9">
        <v>400074805488</v>
      </c>
      <c r="DG41" s="9">
        <v>0</v>
      </c>
      <c r="DH41" s="9">
        <v>0</v>
      </c>
      <c r="DI41" s="9">
        <v>0</v>
      </c>
      <c r="DJ41" s="9">
        <v>0</v>
      </c>
      <c r="DK41" s="9">
        <v>0</v>
      </c>
      <c r="DL41" s="9">
        <v>0</v>
      </c>
      <c r="DM41" s="9">
        <v>0</v>
      </c>
      <c r="DN41" s="9">
        <v>0</v>
      </c>
      <c r="DO41" s="9">
        <v>200076303279</v>
      </c>
      <c r="DP41" s="9">
        <v>0</v>
      </c>
      <c r="DQ41" s="9">
        <v>0</v>
      </c>
      <c r="DR41" s="9">
        <v>0</v>
      </c>
      <c r="DS41" s="9">
        <v>0</v>
      </c>
      <c r="DT41" s="9">
        <v>0</v>
      </c>
      <c r="DU41" s="9">
        <v>0</v>
      </c>
      <c r="DV41" s="9">
        <v>0</v>
      </c>
      <c r="DW41" s="9">
        <v>0</v>
      </c>
    </row>
    <row r="42" spans="1:127" ht="105" x14ac:dyDescent="0.25">
      <c r="A42" s="44">
        <v>41</v>
      </c>
      <c r="B42" s="45">
        <v>45627</v>
      </c>
      <c r="C42" s="46">
        <v>267120911372157</v>
      </c>
      <c r="D42" s="4">
        <v>267120911372157</v>
      </c>
      <c r="E42" s="4" t="s">
        <v>121</v>
      </c>
      <c r="F42" s="5" t="s">
        <v>122</v>
      </c>
      <c r="G42" s="3">
        <v>45082</v>
      </c>
      <c r="H42" s="6">
        <v>19.1666666666667</v>
      </c>
      <c r="I42" s="5" t="s">
        <v>123</v>
      </c>
      <c r="J42" s="47">
        <v>1727767</v>
      </c>
      <c r="K42" s="5" t="s">
        <v>124</v>
      </c>
      <c r="L42" s="5" t="s">
        <v>485</v>
      </c>
      <c r="M42" s="5">
        <v>1674353</v>
      </c>
      <c r="N42" s="5" t="s">
        <v>126</v>
      </c>
      <c r="O42" s="5">
        <v>646</v>
      </c>
      <c r="P42" s="5" t="s">
        <v>127</v>
      </c>
      <c r="Q42" s="5">
        <v>19</v>
      </c>
      <c r="R42" s="5" t="s">
        <v>128</v>
      </c>
      <c r="S42" s="6">
        <v>14.15</v>
      </c>
      <c r="T42" s="5" t="s">
        <v>129</v>
      </c>
      <c r="U42" s="6">
        <v>13.75</v>
      </c>
      <c r="V42" s="5">
        <v>181</v>
      </c>
      <c r="W42" s="5" t="s">
        <v>130</v>
      </c>
      <c r="X42" s="5" t="s">
        <v>486</v>
      </c>
      <c r="Y42" s="5" t="s">
        <v>132</v>
      </c>
      <c r="Z42" s="5" t="s">
        <v>133</v>
      </c>
      <c r="AA42" s="5" t="s">
        <v>235</v>
      </c>
      <c r="AB42" s="5" t="s">
        <v>135</v>
      </c>
      <c r="AC42" s="5" t="s">
        <v>136</v>
      </c>
      <c r="AD42" s="5">
        <v>808042683</v>
      </c>
      <c r="AE42" s="5" t="s">
        <v>326</v>
      </c>
      <c r="AF42" s="5" t="s">
        <v>138</v>
      </c>
      <c r="AG42" s="5">
        <v>174</v>
      </c>
      <c r="AH42" s="5" t="s">
        <v>139</v>
      </c>
      <c r="AI42" s="5">
        <v>193</v>
      </c>
      <c r="AJ42" s="5" t="s">
        <v>128</v>
      </c>
      <c r="AK42" s="5">
        <v>1727767</v>
      </c>
      <c r="AL42" s="5" t="s">
        <v>140</v>
      </c>
      <c r="AM42" s="5" t="s">
        <v>161</v>
      </c>
      <c r="AN42" s="6">
        <v>60.580890599999996</v>
      </c>
      <c r="AO42" s="5" t="s">
        <v>142</v>
      </c>
      <c r="AP42" s="5">
        <v>0</v>
      </c>
      <c r="AQ42" s="5">
        <v>22720</v>
      </c>
      <c r="AR42" s="3">
        <v>45081</v>
      </c>
      <c r="AS42" s="5">
        <v>180</v>
      </c>
      <c r="AT42" s="5" t="s">
        <v>433</v>
      </c>
      <c r="AU42" s="5" t="s">
        <v>144</v>
      </c>
      <c r="AV42" s="5">
        <v>0</v>
      </c>
      <c r="AW42" s="5">
        <v>0</v>
      </c>
      <c r="AX42" s="5">
        <v>0</v>
      </c>
      <c r="AY42" s="5">
        <v>0</v>
      </c>
      <c r="AZ42" s="5">
        <v>0</v>
      </c>
      <c r="BA42" s="5">
        <v>0</v>
      </c>
      <c r="BB42" s="5">
        <v>0</v>
      </c>
      <c r="BC42" s="5">
        <v>0</v>
      </c>
      <c r="BD42" s="5">
        <v>0</v>
      </c>
      <c r="BE42" s="5" t="s">
        <v>145</v>
      </c>
      <c r="BF42" s="5" t="s">
        <v>145</v>
      </c>
      <c r="BG42" s="5">
        <v>0</v>
      </c>
      <c r="BH42" s="5">
        <v>19</v>
      </c>
      <c r="BI42" s="5" t="s">
        <v>123</v>
      </c>
      <c r="BJ42" s="3">
        <v>45062</v>
      </c>
      <c r="BK42" s="3">
        <v>45062</v>
      </c>
      <c r="BL42" s="6">
        <v>19.8333333333333</v>
      </c>
      <c r="BM42" s="5" t="s">
        <v>123</v>
      </c>
      <c r="BN42" s="3">
        <v>50925</v>
      </c>
      <c r="BO42" s="5" t="s">
        <v>162</v>
      </c>
      <c r="BP42" s="5">
        <v>0</v>
      </c>
      <c r="BQ42" s="5"/>
      <c r="BR42" s="3">
        <v>45050</v>
      </c>
      <c r="BS42" s="5">
        <v>17889758</v>
      </c>
      <c r="BT42" s="5" t="s">
        <v>487</v>
      </c>
      <c r="BU42" s="7" t="s">
        <v>488</v>
      </c>
      <c r="BV42" s="7">
        <v>1240</v>
      </c>
      <c r="BW42" s="7">
        <v>500</v>
      </c>
      <c r="BX42" s="7">
        <v>1066</v>
      </c>
      <c r="BY42" s="7">
        <v>2000</v>
      </c>
      <c r="BZ42" s="5">
        <v>0</v>
      </c>
      <c r="CA42" s="5">
        <v>70</v>
      </c>
      <c r="CB42" s="48">
        <f>(BV42*BW42)+(BX42*BY42)+100000</f>
        <v>2852000</v>
      </c>
      <c r="CC42" s="48">
        <v>2852000</v>
      </c>
      <c r="CD42" s="48">
        <f t="shared" ref="CD42:CD105" si="8">ROUND(CB42*0.9,0)</f>
        <v>2566800</v>
      </c>
      <c r="CE42" s="48">
        <f t="shared" ref="CE42:CE105" si="9">ROUND(CB42*0.8,0)</f>
        <v>2281600</v>
      </c>
      <c r="CF42" s="48" t="s">
        <v>489</v>
      </c>
      <c r="CG42" s="49" t="s">
        <v>490</v>
      </c>
      <c r="CH42" s="49"/>
      <c r="CI42" s="49" t="s">
        <v>3775</v>
      </c>
      <c r="CJ42" s="50" t="s">
        <v>462</v>
      </c>
      <c r="CK42" s="50" t="s">
        <v>326</v>
      </c>
      <c r="CL42" s="50">
        <v>577213</v>
      </c>
      <c r="CM42" s="5">
        <v>0</v>
      </c>
      <c r="CN42" s="5" t="s">
        <v>491</v>
      </c>
      <c r="CO42" s="50" t="s">
        <v>492</v>
      </c>
      <c r="CP42" s="50" t="s">
        <v>492</v>
      </c>
      <c r="CQ42" s="51" t="s">
        <v>185</v>
      </c>
      <c r="CR42" s="51" t="s">
        <v>154</v>
      </c>
      <c r="CS42" s="51" t="s">
        <v>90</v>
      </c>
      <c r="CT42" s="51" t="s">
        <v>493</v>
      </c>
      <c r="CU42" s="51" t="s">
        <v>156</v>
      </c>
      <c r="CV42" s="52" t="s">
        <v>494</v>
      </c>
      <c r="CW42" s="9">
        <v>200270580325</v>
      </c>
      <c r="CX42" s="9">
        <v>0</v>
      </c>
      <c r="CY42" s="9">
        <v>0</v>
      </c>
      <c r="CZ42" s="9">
        <v>0</v>
      </c>
      <c r="DA42" s="9">
        <v>0</v>
      </c>
      <c r="DB42" s="9">
        <v>0</v>
      </c>
      <c r="DC42" s="9">
        <v>0</v>
      </c>
      <c r="DD42" s="9">
        <v>0</v>
      </c>
      <c r="DE42" s="9">
        <v>0</v>
      </c>
      <c r="DF42" s="9">
        <v>400071081345</v>
      </c>
      <c r="DG42" s="9">
        <v>0</v>
      </c>
      <c r="DH42" s="9">
        <v>0</v>
      </c>
      <c r="DI42" s="9">
        <v>0</v>
      </c>
      <c r="DJ42" s="9">
        <v>0</v>
      </c>
      <c r="DK42" s="9">
        <v>0</v>
      </c>
      <c r="DL42" s="9">
        <v>0</v>
      </c>
      <c r="DM42" s="9">
        <v>0</v>
      </c>
      <c r="DN42" s="9">
        <v>0</v>
      </c>
      <c r="DO42" s="9">
        <v>200072364002</v>
      </c>
      <c r="DP42" s="9">
        <v>0</v>
      </c>
      <c r="DQ42" s="9">
        <v>0</v>
      </c>
      <c r="DR42" s="9">
        <v>0</v>
      </c>
      <c r="DS42" s="9">
        <v>0</v>
      </c>
      <c r="DT42" s="9">
        <v>0</v>
      </c>
      <c r="DU42" s="9">
        <v>0</v>
      </c>
      <c r="DV42" s="9">
        <v>0</v>
      </c>
      <c r="DW42" s="9">
        <v>0</v>
      </c>
    </row>
    <row r="43" spans="1:127" ht="60" x14ac:dyDescent="0.25">
      <c r="A43" s="44">
        <v>42</v>
      </c>
      <c r="B43" s="45">
        <v>45627</v>
      </c>
      <c r="C43" s="46">
        <v>267120911339582</v>
      </c>
      <c r="D43" s="4">
        <v>267120911339582</v>
      </c>
      <c r="E43" s="4" t="s">
        <v>121</v>
      </c>
      <c r="F43" s="5" t="s">
        <v>232</v>
      </c>
      <c r="G43" s="3">
        <v>45045</v>
      </c>
      <c r="H43" s="6">
        <v>20.399999999999999</v>
      </c>
      <c r="I43" s="5" t="s">
        <v>123</v>
      </c>
      <c r="J43" s="47">
        <v>3868022</v>
      </c>
      <c r="K43" s="5" t="s">
        <v>124</v>
      </c>
      <c r="L43" s="5" t="s">
        <v>495</v>
      </c>
      <c r="M43" s="5">
        <v>3743820</v>
      </c>
      <c r="N43" s="5" t="s">
        <v>126</v>
      </c>
      <c r="O43" s="5">
        <v>707</v>
      </c>
      <c r="P43" s="5" t="s">
        <v>127</v>
      </c>
      <c r="Q43" s="5">
        <v>22</v>
      </c>
      <c r="R43" s="5" t="s">
        <v>128</v>
      </c>
      <c r="S43" s="6">
        <v>14.43</v>
      </c>
      <c r="T43" s="5" t="s">
        <v>129</v>
      </c>
      <c r="U43" s="6">
        <v>14.03</v>
      </c>
      <c r="V43" s="5">
        <v>180</v>
      </c>
      <c r="W43" s="5" t="s">
        <v>130</v>
      </c>
      <c r="X43" s="5" t="s">
        <v>496</v>
      </c>
      <c r="Y43" s="5" t="s">
        <v>132</v>
      </c>
      <c r="Z43" s="5" t="s">
        <v>133</v>
      </c>
      <c r="AA43" s="5" t="s">
        <v>251</v>
      </c>
      <c r="AB43" s="5" t="s">
        <v>135</v>
      </c>
      <c r="AC43" s="5" t="s">
        <v>136</v>
      </c>
      <c r="AD43" s="5">
        <v>807584626</v>
      </c>
      <c r="AE43" s="5" t="s">
        <v>326</v>
      </c>
      <c r="AF43" s="5" t="s">
        <v>138</v>
      </c>
      <c r="AG43" s="5">
        <v>173</v>
      </c>
      <c r="AH43" s="5" t="s">
        <v>139</v>
      </c>
      <c r="AI43" s="5">
        <v>195</v>
      </c>
      <c r="AJ43" s="5" t="s">
        <v>128</v>
      </c>
      <c r="AK43" s="5">
        <v>3868022</v>
      </c>
      <c r="AL43" s="5" t="s">
        <v>140</v>
      </c>
      <c r="AM43" s="5" t="s">
        <v>278</v>
      </c>
      <c r="AN43" s="6">
        <v>60.047534800000001</v>
      </c>
      <c r="AO43" s="5" t="s">
        <v>142</v>
      </c>
      <c r="AP43" s="5">
        <v>0</v>
      </c>
      <c r="AQ43" s="5">
        <v>51591</v>
      </c>
      <c r="AR43" s="3">
        <v>44989</v>
      </c>
      <c r="AS43" s="5">
        <v>180</v>
      </c>
      <c r="AT43" s="5" t="s">
        <v>433</v>
      </c>
      <c r="AU43" s="5" t="s">
        <v>144</v>
      </c>
      <c r="AV43" s="5">
        <v>0</v>
      </c>
      <c r="AW43" s="5">
        <v>0</v>
      </c>
      <c r="AX43" s="5">
        <v>0</v>
      </c>
      <c r="AY43" s="5">
        <v>0</v>
      </c>
      <c r="AZ43" s="5">
        <v>0</v>
      </c>
      <c r="BA43" s="5">
        <v>0</v>
      </c>
      <c r="BB43" s="5">
        <v>0</v>
      </c>
      <c r="BC43" s="5">
        <v>0</v>
      </c>
      <c r="BD43" s="5">
        <v>0</v>
      </c>
      <c r="BE43" s="5" t="s">
        <v>145</v>
      </c>
      <c r="BF43" s="5" t="s">
        <v>145</v>
      </c>
      <c r="BG43" s="5">
        <v>0</v>
      </c>
      <c r="BH43" s="5">
        <v>22</v>
      </c>
      <c r="BI43" s="5" t="s">
        <v>123</v>
      </c>
      <c r="BJ43" s="3">
        <v>44977</v>
      </c>
      <c r="BK43" s="3">
        <v>45045</v>
      </c>
      <c r="BL43" s="6">
        <v>20.399999999999999</v>
      </c>
      <c r="BM43" s="5" t="s">
        <v>123</v>
      </c>
      <c r="BN43" s="3">
        <v>50894</v>
      </c>
      <c r="BO43" s="5" t="s">
        <v>315</v>
      </c>
      <c r="BP43" s="5">
        <v>0</v>
      </c>
      <c r="BQ43" s="5"/>
      <c r="BR43" s="3">
        <v>44966</v>
      </c>
      <c r="BS43" s="5" t="s">
        <v>422</v>
      </c>
      <c r="BT43" s="5" t="s">
        <v>341</v>
      </c>
      <c r="BU43" s="7" t="s">
        <v>497</v>
      </c>
      <c r="BV43" s="7">
        <v>1546</v>
      </c>
      <c r="BW43" s="7">
        <v>1600</v>
      </c>
      <c r="BX43" s="7">
        <v>2512</v>
      </c>
      <c r="BY43" s="7">
        <v>1500</v>
      </c>
      <c r="BZ43" s="5">
        <v>10</v>
      </c>
      <c r="CA43" s="5">
        <v>50</v>
      </c>
      <c r="CB43" s="48">
        <f>(BV43*BW43)+(BX43*BY43)+200000</f>
        <v>6441600</v>
      </c>
      <c r="CC43" s="48">
        <v>6441600</v>
      </c>
      <c r="CD43" s="48">
        <f t="shared" si="8"/>
        <v>5797440</v>
      </c>
      <c r="CE43" s="48">
        <f t="shared" si="9"/>
        <v>5153280</v>
      </c>
      <c r="CF43" s="48" t="s">
        <v>145</v>
      </c>
      <c r="CG43" s="49" t="s">
        <v>498</v>
      </c>
      <c r="CH43" s="49"/>
      <c r="CI43" s="49" t="s">
        <v>3775</v>
      </c>
      <c r="CJ43" s="50" t="s">
        <v>499</v>
      </c>
      <c r="CK43" s="50" t="s">
        <v>326</v>
      </c>
      <c r="CL43" s="50">
        <v>581115</v>
      </c>
      <c r="CM43" s="5">
        <v>0</v>
      </c>
      <c r="CN43" s="5" t="s">
        <v>491</v>
      </c>
      <c r="CO43" s="50" t="s">
        <v>492</v>
      </c>
      <c r="CP43" s="50" t="s">
        <v>492</v>
      </c>
      <c r="CQ43" s="51" t="s">
        <v>153</v>
      </c>
      <c r="CR43" s="51" t="s">
        <v>154</v>
      </c>
      <c r="CS43" s="51" t="s">
        <v>90</v>
      </c>
      <c r="CT43" s="51" t="s">
        <v>500</v>
      </c>
      <c r="CU43" s="51" t="s">
        <v>156</v>
      </c>
      <c r="CV43" s="52" t="s">
        <v>501</v>
      </c>
      <c r="CW43" s="9">
        <v>200268241505</v>
      </c>
      <c r="CX43" s="9">
        <v>0</v>
      </c>
      <c r="CY43" s="9">
        <v>0</v>
      </c>
      <c r="CZ43" s="9">
        <v>0</v>
      </c>
      <c r="DA43" s="9">
        <v>0</v>
      </c>
      <c r="DB43" s="9">
        <v>0</v>
      </c>
      <c r="DC43" s="9">
        <v>0</v>
      </c>
      <c r="DD43" s="9">
        <v>0</v>
      </c>
      <c r="DE43" s="9">
        <v>0</v>
      </c>
      <c r="DF43" s="9">
        <v>400070480739</v>
      </c>
      <c r="DG43" s="9">
        <v>0</v>
      </c>
      <c r="DH43" s="9">
        <v>0</v>
      </c>
      <c r="DI43" s="9">
        <v>0</v>
      </c>
      <c r="DJ43" s="9">
        <v>0</v>
      </c>
      <c r="DK43" s="9">
        <v>0</v>
      </c>
      <c r="DL43" s="9">
        <v>0</v>
      </c>
      <c r="DM43" s="9">
        <v>0</v>
      </c>
      <c r="DN43" s="9">
        <v>0</v>
      </c>
      <c r="DO43" s="9">
        <v>200071724911</v>
      </c>
      <c r="DP43" s="9">
        <v>0</v>
      </c>
      <c r="DQ43" s="9">
        <v>0</v>
      </c>
      <c r="DR43" s="9">
        <v>0</v>
      </c>
      <c r="DS43" s="9">
        <v>0</v>
      </c>
      <c r="DT43" s="9">
        <v>0</v>
      </c>
      <c r="DU43" s="9">
        <v>0</v>
      </c>
      <c r="DV43" s="9">
        <v>0</v>
      </c>
      <c r="DW43" s="9">
        <v>0</v>
      </c>
    </row>
    <row r="44" spans="1:127" customFormat="1" ht="105" x14ac:dyDescent="0.25">
      <c r="A44">
        <v>43</v>
      </c>
      <c r="B44" s="3">
        <v>45627</v>
      </c>
      <c r="C44" s="4">
        <v>266920911689689</v>
      </c>
      <c r="D44" s="4">
        <v>266920911689689</v>
      </c>
      <c r="E44" s="4" t="s">
        <v>121</v>
      </c>
      <c r="F44" s="5" t="s">
        <v>122</v>
      </c>
      <c r="G44" s="3">
        <v>45397</v>
      </c>
      <c r="H44" s="6">
        <v>8.6666666666666696</v>
      </c>
      <c r="I44" s="5" t="s">
        <v>123</v>
      </c>
      <c r="J44" s="5">
        <v>3108855</v>
      </c>
      <c r="K44" s="5" t="s">
        <v>124</v>
      </c>
      <c r="L44" s="5" t="s">
        <v>502</v>
      </c>
      <c r="M44" s="5">
        <v>3040997</v>
      </c>
      <c r="N44" s="5" t="s">
        <v>126</v>
      </c>
      <c r="O44" s="5">
        <v>0</v>
      </c>
      <c r="P44" s="5" t="s">
        <v>127</v>
      </c>
      <c r="Q44" s="5">
        <v>8</v>
      </c>
      <c r="R44" s="5" t="s">
        <v>263</v>
      </c>
      <c r="S44" s="6">
        <v>12.5</v>
      </c>
      <c r="T44" s="5" t="s">
        <v>129</v>
      </c>
      <c r="U44" s="6">
        <v>12.5</v>
      </c>
      <c r="V44" s="5">
        <v>145</v>
      </c>
      <c r="W44" s="5" t="s">
        <v>130</v>
      </c>
      <c r="X44" s="5" t="s">
        <v>503</v>
      </c>
      <c r="Y44" s="5" t="s">
        <v>132</v>
      </c>
      <c r="Z44" s="5" t="s">
        <v>133</v>
      </c>
      <c r="AA44" s="5" t="s">
        <v>134</v>
      </c>
      <c r="AB44" s="5" t="s">
        <v>135</v>
      </c>
      <c r="AC44" s="5" t="s">
        <v>136</v>
      </c>
      <c r="AD44" s="5">
        <v>854803869786</v>
      </c>
      <c r="AE44" s="5" t="s">
        <v>504</v>
      </c>
      <c r="AF44" s="5" t="s">
        <v>243</v>
      </c>
      <c r="AG44" s="5">
        <v>137</v>
      </c>
      <c r="AH44" s="5" t="s">
        <v>139</v>
      </c>
      <c r="AI44" s="5">
        <v>145</v>
      </c>
      <c r="AJ44" s="5" t="s">
        <v>266</v>
      </c>
      <c r="AK44" s="5">
        <v>3108855</v>
      </c>
      <c r="AL44" s="5" t="s">
        <v>140</v>
      </c>
      <c r="AM44" s="5" t="s">
        <v>161</v>
      </c>
      <c r="AN44" s="6">
        <v>48.780126199999998</v>
      </c>
      <c r="AO44" s="5" t="s">
        <v>142</v>
      </c>
      <c r="AP44" s="5">
        <v>0</v>
      </c>
      <c r="AQ44" s="5">
        <v>41779</v>
      </c>
      <c r="AR44" s="3">
        <v>45416</v>
      </c>
      <c r="AS44" s="5">
        <v>144</v>
      </c>
      <c r="AT44" s="5" t="s">
        <v>505</v>
      </c>
      <c r="AU44" s="5" t="s">
        <v>144</v>
      </c>
      <c r="AV44" s="5">
        <v>0</v>
      </c>
      <c r="AW44" s="5">
        <v>0</v>
      </c>
      <c r="AX44" s="5">
        <v>0</v>
      </c>
      <c r="AY44" s="5">
        <v>0</v>
      </c>
      <c r="AZ44" s="5">
        <v>0</v>
      </c>
      <c r="BA44" s="5">
        <v>0</v>
      </c>
      <c r="BB44" s="5">
        <v>0</v>
      </c>
      <c r="BC44" s="5">
        <v>0</v>
      </c>
      <c r="BD44" s="5">
        <v>0</v>
      </c>
      <c r="BE44" s="5" t="s">
        <v>145</v>
      </c>
      <c r="BF44" s="5" t="s">
        <v>145</v>
      </c>
      <c r="BG44" s="5">
        <v>0</v>
      </c>
      <c r="BH44" s="5">
        <v>8</v>
      </c>
      <c r="BI44" s="5" t="s">
        <v>123</v>
      </c>
      <c r="BJ44" s="3">
        <v>45394</v>
      </c>
      <c r="BK44" s="3">
        <v>45394</v>
      </c>
      <c r="BL44" s="6">
        <v>8.7666666666666693</v>
      </c>
      <c r="BM44" s="5" t="s">
        <v>123</v>
      </c>
      <c r="BN44" s="3">
        <v>49799</v>
      </c>
      <c r="BO44" s="5" t="s">
        <v>162</v>
      </c>
      <c r="BP44" s="5">
        <v>0</v>
      </c>
      <c r="BQ44" s="5"/>
      <c r="BR44" s="3">
        <v>45375</v>
      </c>
      <c r="BS44" s="5">
        <v>7037830</v>
      </c>
      <c r="BT44" s="5" t="s">
        <v>506</v>
      </c>
      <c r="BU44" s="7" t="s">
        <v>507</v>
      </c>
      <c r="BV44" s="7">
        <v>1650</v>
      </c>
      <c r="BW44" s="7">
        <v>2600</v>
      </c>
      <c r="BX44" s="7">
        <v>1488</v>
      </c>
      <c r="BY44" s="7">
        <v>1400</v>
      </c>
      <c r="BZ44" s="5">
        <v>12</v>
      </c>
      <c r="CA44" s="5">
        <v>48</v>
      </c>
      <c r="CB44" s="6">
        <f t="shared" si="0"/>
        <v>6373200</v>
      </c>
      <c r="CC44" s="6">
        <v>6373200</v>
      </c>
      <c r="CD44" s="6">
        <f t="shared" si="8"/>
        <v>5735880</v>
      </c>
      <c r="CE44" s="6">
        <f t="shared" si="9"/>
        <v>5098560</v>
      </c>
      <c r="CF44" s="6" t="s">
        <v>145</v>
      </c>
      <c r="CG44" s="8"/>
      <c r="CH44" s="8">
        <f>J44/CB44</f>
        <v>0.48780126153266806</v>
      </c>
      <c r="CI44" s="8" t="s">
        <v>3775</v>
      </c>
      <c r="CJ44" s="5" t="s">
        <v>508</v>
      </c>
      <c r="CK44" s="5" t="s">
        <v>504</v>
      </c>
      <c r="CL44" s="5">
        <v>831012</v>
      </c>
      <c r="CM44" s="5">
        <v>0</v>
      </c>
      <c r="CN44" s="5" t="s">
        <v>195</v>
      </c>
      <c r="CO44" s="5" t="s">
        <v>509</v>
      </c>
      <c r="CP44" s="5" t="s">
        <v>509</v>
      </c>
      <c r="CQ44" s="9" t="s">
        <v>185</v>
      </c>
      <c r="CR44" s="9" t="s">
        <v>154</v>
      </c>
      <c r="CS44" s="9" t="s">
        <v>90</v>
      </c>
      <c r="CT44" s="9" t="s">
        <v>510</v>
      </c>
      <c r="CU44" s="9" t="s">
        <v>187</v>
      </c>
      <c r="CV44" s="10" t="s">
        <v>511</v>
      </c>
      <c r="CW44" s="9">
        <v>200303921826</v>
      </c>
      <c r="CX44" s="9">
        <v>0</v>
      </c>
      <c r="CY44" s="9">
        <v>0</v>
      </c>
      <c r="CZ44" s="9">
        <v>0</v>
      </c>
      <c r="DA44" s="9">
        <v>0</v>
      </c>
      <c r="DB44" s="9">
        <v>0</v>
      </c>
      <c r="DC44" s="9">
        <v>0</v>
      </c>
      <c r="DD44" s="9">
        <v>0</v>
      </c>
      <c r="DE44" s="9">
        <v>0</v>
      </c>
      <c r="DF44" s="9">
        <v>400079315508</v>
      </c>
      <c r="DG44" s="9">
        <v>0</v>
      </c>
      <c r="DH44" s="9">
        <v>0</v>
      </c>
      <c r="DI44" s="9">
        <v>0</v>
      </c>
      <c r="DJ44" s="9">
        <v>0</v>
      </c>
      <c r="DK44" s="9">
        <v>0</v>
      </c>
      <c r="DL44" s="9">
        <v>0</v>
      </c>
      <c r="DM44" s="9">
        <v>0</v>
      </c>
      <c r="DN44" s="9">
        <v>0</v>
      </c>
      <c r="DO44" s="9">
        <v>200081011115</v>
      </c>
      <c r="DP44" s="9">
        <v>0</v>
      </c>
      <c r="DQ44" s="9">
        <v>0</v>
      </c>
      <c r="DR44" s="9">
        <v>0</v>
      </c>
      <c r="DS44" s="9">
        <v>0</v>
      </c>
      <c r="DT44" s="9">
        <v>0</v>
      </c>
      <c r="DU44" s="9">
        <v>0</v>
      </c>
      <c r="DV44" s="9">
        <v>0</v>
      </c>
      <c r="DW44" s="9">
        <v>0</v>
      </c>
    </row>
    <row r="45" spans="1:127" ht="90" x14ac:dyDescent="0.25">
      <c r="A45" s="44">
        <v>44</v>
      </c>
      <c r="B45" s="45">
        <v>45627</v>
      </c>
      <c r="C45" s="46">
        <v>266820911765603</v>
      </c>
      <c r="D45" s="4">
        <v>266820911765603</v>
      </c>
      <c r="E45" s="4" t="s">
        <v>121</v>
      </c>
      <c r="F45" s="5" t="s">
        <v>122</v>
      </c>
      <c r="G45" s="3">
        <v>45480</v>
      </c>
      <c r="H45" s="75">
        <v>5.9</v>
      </c>
      <c r="I45" s="5" t="s">
        <v>123</v>
      </c>
      <c r="J45" s="83">
        <v>2509900</v>
      </c>
      <c r="K45" s="5" t="s">
        <v>124</v>
      </c>
      <c r="L45" s="5" t="s">
        <v>512</v>
      </c>
      <c r="M45" s="5">
        <v>2487333</v>
      </c>
      <c r="N45" s="5" t="s">
        <v>126</v>
      </c>
      <c r="O45" s="5">
        <v>751</v>
      </c>
      <c r="P45" s="5" t="s">
        <v>127</v>
      </c>
      <c r="Q45" s="5">
        <v>6</v>
      </c>
      <c r="R45" s="5" t="s">
        <v>128</v>
      </c>
      <c r="S45" s="75">
        <v>13.35</v>
      </c>
      <c r="T45" s="5" t="s">
        <v>129</v>
      </c>
      <c r="U45" s="75">
        <v>13.35</v>
      </c>
      <c r="V45" s="5">
        <v>181</v>
      </c>
      <c r="W45" s="5" t="s">
        <v>130</v>
      </c>
      <c r="X45" s="5" t="s">
        <v>513</v>
      </c>
      <c r="Y45" s="5" t="s">
        <v>132</v>
      </c>
      <c r="Z45" s="5" t="s">
        <v>133</v>
      </c>
      <c r="AA45" s="5" t="s">
        <v>514</v>
      </c>
      <c r="AB45" s="5" t="s">
        <v>135</v>
      </c>
      <c r="AC45" s="5" t="s">
        <v>136</v>
      </c>
      <c r="AD45" s="5">
        <v>854802183795</v>
      </c>
      <c r="AE45" s="5" t="s">
        <v>515</v>
      </c>
      <c r="AF45" s="5" t="s">
        <v>138</v>
      </c>
      <c r="AG45" s="5">
        <v>175</v>
      </c>
      <c r="AH45" s="5" t="s">
        <v>139</v>
      </c>
      <c r="AI45" s="5">
        <v>181</v>
      </c>
      <c r="AJ45" s="5" t="s">
        <v>128</v>
      </c>
      <c r="AK45" s="5">
        <v>2509900</v>
      </c>
      <c r="AL45" s="5" t="s">
        <v>140</v>
      </c>
      <c r="AM45" s="5" t="s">
        <v>161</v>
      </c>
      <c r="AN45" s="75">
        <v>62.491285699999999</v>
      </c>
      <c r="AO45" s="5" t="s">
        <v>142</v>
      </c>
      <c r="AP45" s="5">
        <v>0</v>
      </c>
      <c r="AQ45" s="5">
        <v>32337</v>
      </c>
      <c r="AR45" s="3">
        <v>45477</v>
      </c>
      <c r="AS45" s="5">
        <v>180</v>
      </c>
      <c r="AT45" s="5" t="s">
        <v>516</v>
      </c>
      <c r="AU45" s="5" t="s">
        <v>144</v>
      </c>
      <c r="AV45" s="5">
        <v>0</v>
      </c>
      <c r="AW45" s="5">
        <v>0</v>
      </c>
      <c r="AX45" s="5">
        <v>0</v>
      </c>
      <c r="AY45" s="5">
        <v>0</v>
      </c>
      <c r="AZ45" s="5">
        <v>0</v>
      </c>
      <c r="BA45" s="5">
        <v>0</v>
      </c>
      <c r="BB45" s="5">
        <v>0</v>
      </c>
      <c r="BC45" s="5">
        <v>0</v>
      </c>
      <c r="BD45" s="5">
        <v>0</v>
      </c>
      <c r="BE45" s="5" t="s">
        <v>145</v>
      </c>
      <c r="BF45" s="5" t="s">
        <v>145</v>
      </c>
      <c r="BG45" s="5">
        <v>0</v>
      </c>
      <c r="BH45" s="5">
        <v>6</v>
      </c>
      <c r="BI45" s="5" t="s">
        <v>123</v>
      </c>
      <c r="BJ45" s="3">
        <v>45473</v>
      </c>
      <c r="BK45" s="3">
        <v>45473</v>
      </c>
      <c r="BL45" s="75">
        <v>6.1333333333333302</v>
      </c>
      <c r="BM45" s="5" t="s">
        <v>123</v>
      </c>
      <c r="BN45" s="3">
        <v>50955</v>
      </c>
      <c r="BO45" s="5" t="s">
        <v>162</v>
      </c>
      <c r="BP45" s="5">
        <v>775008</v>
      </c>
      <c r="BQ45" s="5"/>
      <c r="BR45" s="3">
        <v>45471</v>
      </c>
      <c r="BS45" s="20">
        <v>45444</v>
      </c>
      <c r="BT45" s="5" t="s">
        <v>147</v>
      </c>
      <c r="BU45" s="7" t="s">
        <v>517</v>
      </c>
      <c r="BV45" s="7">
        <v>66</v>
      </c>
      <c r="BW45" s="7">
        <v>41000</v>
      </c>
      <c r="BX45" s="7">
        <v>1008</v>
      </c>
      <c r="BY45" s="7">
        <v>1300</v>
      </c>
      <c r="BZ45" s="5">
        <v>15</v>
      </c>
      <c r="CA45" s="5">
        <v>35</v>
      </c>
      <c r="CB45" s="84">
        <f t="shared" si="0"/>
        <v>4016400</v>
      </c>
      <c r="CC45" s="84">
        <v>4016400</v>
      </c>
      <c r="CD45" s="84">
        <f t="shared" si="8"/>
        <v>3614760</v>
      </c>
      <c r="CE45" s="84">
        <f t="shared" si="9"/>
        <v>3213120</v>
      </c>
      <c r="CF45" s="84" t="s">
        <v>145</v>
      </c>
      <c r="CG45" s="77" t="s">
        <v>518</v>
      </c>
      <c r="CH45" s="77"/>
      <c r="CI45" s="77" t="s">
        <v>3775</v>
      </c>
      <c r="CJ45" s="50" t="s">
        <v>519</v>
      </c>
      <c r="CK45" s="50" t="s">
        <v>515</v>
      </c>
      <c r="CL45" s="50">
        <v>124103</v>
      </c>
      <c r="CM45" s="5">
        <v>0</v>
      </c>
      <c r="CN45" s="5" t="s">
        <v>165</v>
      </c>
      <c r="CO45" s="50" t="s">
        <v>166</v>
      </c>
      <c r="CP45" s="50" t="s">
        <v>167</v>
      </c>
      <c r="CQ45" s="51" t="s">
        <v>153</v>
      </c>
      <c r="CR45" s="51" t="s">
        <v>154</v>
      </c>
      <c r="CS45" s="51" t="s">
        <v>90</v>
      </c>
      <c r="CT45" s="51" t="s">
        <v>520</v>
      </c>
      <c r="CU45" s="51" t="s">
        <v>156</v>
      </c>
      <c r="CV45" s="52" t="s">
        <v>521</v>
      </c>
      <c r="CW45" s="9">
        <v>200312876900</v>
      </c>
      <c r="CX45" s="9">
        <v>0</v>
      </c>
      <c r="CY45" s="9">
        <v>0</v>
      </c>
      <c r="CZ45" s="9">
        <v>0</v>
      </c>
      <c r="DA45" s="9">
        <v>0</v>
      </c>
      <c r="DB45" s="9">
        <v>0</v>
      </c>
      <c r="DC45" s="9">
        <v>0</v>
      </c>
      <c r="DD45" s="9">
        <v>0</v>
      </c>
      <c r="DE45" s="9">
        <v>0</v>
      </c>
      <c r="DF45" s="9">
        <v>400081692942</v>
      </c>
      <c r="DG45" s="9">
        <v>0</v>
      </c>
      <c r="DH45" s="9">
        <v>0</v>
      </c>
      <c r="DI45" s="9">
        <v>0</v>
      </c>
      <c r="DJ45" s="9">
        <v>0</v>
      </c>
      <c r="DK45" s="9">
        <v>0</v>
      </c>
      <c r="DL45" s="9">
        <v>0</v>
      </c>
      <c r="DM45" s="9">
        <v>0</v>
      </c>
      <c r="DN45" s="9">
        <v>0</v>
      </c>
      <c r="DO45" s="9">
        <v>200083463108</v>
      </c>
      <c r="DP45" s="9">
        <v>0</v>
      </c>
      <c r="DQ45" s="9">
        <v>0</v>
      </c>
      <c r="DR45" s="9">
        <v>0</v>
      </c>
      <c r="DS45" s="9">
        <v>0</v>
      </c>
      <c r="DT45" s="9">
        <v>0</v>
      </c>
      <c r="DU45" s="9">
        <v>0</v>
      </c>
      <c r="DV45" s="9">
        <v>0</v>
      </c>
      <c r="DW45" s="9">
        <v>0</v>
      </c>
    </row>
    <row r="46" spans="1:127" customFormat="1" ht="75" x14ac:dyDescent="0.25">
      <c r="A46">
        <v>45</v>
      </c>
      <c r="B46" s="3">
        <v>45627</v>
      </c>
      <c r="C46" s="4">
        <v>266820911648808</v>
      </c>
      <c r="D46" s="4">
        <v>266820911648808</v>
      </c>
      <c r="E46" s="4" t="s">
        <v>121</v>
      </c>
      <c r="F46" s="5" t="s">
        <v>122</v>
      </c>
      <c r="G46" s="3">
        <v>45357</v>
      </c>
      <c r="H46" s="6">
        <v>10</v>
      </c>
      <c r="I46" s="5" t="s">
        <v>123</v>
      </c>
      <c r="J46" s="5">
        <v>2543105</v>
      </c>
      <c r="K46" s="5" t="s">
        <v>124</v>
      </c>
      <c r="L46" s="5" t="s">
        <v>522</v>
      </c>
      <c r="M46" s="5">
        <v>2499614</v>
      </c>
      <c r="N46" s="5" t="s">
        <v>126</v>
      </c>
      <c r="O46" s="5">
        <v>770</v>
      </c>
      <c r="P46" s="5" t="s">
        <v>127</v>
      </c>
      <c r="Q46" s="5">
        <v>10</v>
      </c>
      <c r="R46" s="5" t="s">
        <v>128</v>
      </c>
      <c r="S46" s="6">
        <v>13</v>
      </c>
      <c r="T46" s="5" t="s">
        <v>129</v>
      </c>
      <c r="U46" s="6">
        <v>13</v>
      </c>
      <c r="V46" s="5">
        <v>181</v>
      </c>
      <c r="W46" s="5" t="s">
        <v>130</v>
      </c>
      <c r="X46" s="5" t="s">
        <v>523</v>
      </c>
      <c r="Y46" s="5" t="s">
        <v>132</v>
      </c>
      <c r="Z46" s="5" t="s">
        <v>133</v>
      </c>
      <c r="AA46" s="5" t="s">
        <v>524</v>
      </c>
      <c r="AB46" s="5" t="s">
        <v>135</v>
      </c>
      <c r="AC46" s="5" t="s">
        <v>136</v>
      </c>
      <c r="AD46" s="5">
        <v>854803734104</v>
      </c>
      <c r="AE46" s="5" t="s">
        <v>515</v>
      </c>
      <c r="AF46" s="5" t="s">
        <v>138</v>
      </c>
      <c r="AG46" s="5">
        <v>171</v>
      </c>
      <c r="AH46" s="5" t="s">
        <v>139</v>
      </c>
      <c r="AI46" s="5">
        <v>181</v>
      </c>
      <c r="AJ46" s="5" t="s">
        <v>128</v>
      </c>
      <c r="AK46" s="5">
        <v>2543105</v>
      </c>
      <c r="AL46" s="5" t="s">
        <v>140</v>
      </c>
      <c r="AM46" s="5" t="s">
        <v>161</v>
      </c>
      <c r="AN46" s="6">
        <v>44.6246455</v>
      </c>
      <c r="AO46" s="5" t="s">
        <v>142</v>
      </c>
      <c r="AP46" s="5">
        <v>0</v>
      </c>
      <c r="AQ46" s="5">
        <v>32177</v>
      </c>
      <c r="AR46" s="3">
        <v>45355</v>
      </c>
      <c r="AS46" s="5">
        <v>180</v>
      </c>
      <c r="AT46" s="5" t="s">
        <v>516</v>
      </c>
      <c r="AU46" s="5" t="s">
        <v>144</v>
      </c>
      <c r="AV46" s="5">
        <v>0</v>
      </c>
      <c r="AW46" s="5">
        <v>0</v>
      </c>
      <c r="AX46" s="5">
        <v>0</v>
      </c>
      <c r="AY46" s="5">
        <v>0</v>
      </c>
      <c r="AZ46" s="5">
        <v>0</v>
      </c>
      <c r="BA46" s="5">
        <v>0</v>
      </c>
      <c r="BB46" s="5">
        <v>0</v>
      </c>
      <c r="BC46" s="5">
        <v>0</v>
      </c>
      <c r="BD46" s="5">
        <v>0</v>
      </c>
      <c r="BE46" s="5" t="s">
        <v>145</v>
      </c>
      <c r="BF46" s="5" t="s">
        <v>145</v>
      </c>
      <c r="BG46" s="5">
        <v>0</v>
      </c>
      <c r="BH46" s="5">
        <v>10</v>
      </c>
      <c r="BI46" s="5" t="s">
        <v>123</v>
      </c>
      <c r="BJ46" s="3">
        <v>45351</v>
      </c>
      <c r="BK46" s="3">
        <v>45351</v>
      </c>
      <c r="BL46" s="6">
        <v>10.199999999999999</v>
      </c>
      <c r="BM46" s="5" t="s">
        <v>123</v>
      </c>
      <c r="BN46" s="3">
        <v>50833</v>
      </c>
      <c r="BO46" s="5" t="s">
        <v>162</v>
      </c>
      <c r="BP46" s="5">
        <v>1400004</v>
      </c>
      <c r="BQ46" s="5"/>
      <c r="BR46" s="3">
        <v>45330</v>
      </c>
      <c r="BS46" s="5" t="s">
        <v>145</v>
      </c>
      <c r="BT46" s="16" t="s">
        <v>147</v>
      </c>
      <c r="BU46" s="7" t="s">
        <v>525</v>
      </c>
      <c r="BV46" s="7">
        <v>1010.16</v>
      </c>
      <c r="BW46" s="7">
        <v>5500</v>
      </c>
      <c r="BX46" s="7">
        <v>286</v>
      </c>
      <c r="BY46" s="7">
        <v>500</v>
      </c>
      <c r="BZ46" s="5">
        <v>17</v>
      </c>
      <c r="CA46" s="5">
        <v>33</v>
      </c>
      <c r="CB46" s="6">
        <f t="shared" si="0"/>
        <v>5698880</v>
      </c>
      <c r="CC46" s="6">
        <v>5698880</v>
      </c>
      <c r="CD46" s="6">
        <f t="shared" si="8"/>
        <v>5128992</v>
      </c>
      <c r="CE46" s="6">
        <f t="shared" si="9"/>
        <v>4559104</v>
      </c>
      <c r="CF46" s="6"/>
      <c r="CG46" s="8"/>
      <c r="CH46" s="8">
        <f>J46/CB46</f>
        <v>0.4462464554438767</v>
      </c>
      <c r="CI46" s="8" t="s">
        <v>3775</v>
      </c>
      <c r="CJ46" s="5" t="s">
        <v>526</v>
      </c>
      <c r="CK46" s="5" t="s">
        <v>515</v>
      </c>
      <c r="CL46" s="5">
        <v>124501</v>
      </c>
      <c r="CM46" s="5">
        <v>0</v>
      </c>
      <c r="CN46" s="5" t="s">
        <v>195</v>
      </c>
      <c r="CO46" s="5" t="s">
        <v>166</v>
      </c>
      <c r="CP46" s="5" t="s">
        <v>167</v>
      </c>
      <c r="CQ46" s="9" t="s">
        <v>185</v>
      </c>
      <c r="CR46" s="9" t="s">
        <v>154</v>
      </c>
      <c r="CS46" s="9" t="s">
        <v>90</v>
      </c>
      <c r="CT46" s="9" t="s">
        <v>527</v>
      </c>
      <c r="CU46" s="9" t="s">
        <v>187</v>
      </c>
      <c r="CV46" s="10" t="s">
        <v>528</v>
      </c>
      <c r="CW46" s="9">
        <v>200299509646</v>
      </c>
      <c r="CX46" s="9">
        <v>0</v>
      </c>
      <c r="CY46" s="9">
        <v>0</v>
      </c>
      <c r="CZ46" s="9">
        <v>0</v>
      </c>
      <c r="DA46" s="9">
        <v>0</v>
      </c>
      <c r="DB46" s="9">
        <v>0</v>
      </c>
      <c r="DC46" s="9">
        <v>0</v>
      </c>
      <c r="DD46" s="9">
        <v>0</v>
      </c>
      <c r="DE46" s="9">
        <v>0</v>
      </c>
      <c r="DF46" s="9">
        <v>400078255856</v>
      </c>
      <c r="DG46" s="9">
        <v>0</v>
      </c>
      <c r="DH46" s="9">
        <v>0</v>
      </c>
      <c r="DI46" s="9">
        <v>0</v>
      </c>
      <c r="DJ46" s="9">
        <v>0</v>
      </c>
      <c r="DK46" s="9">
        <v>0</v>
      </c>
      <c r="DL46" s="9">
        <v>0</v>
      </c>
      <c r="DM46" s="9">
        <v>0</v>
      </c>
      <c r="DN46" s="9">
        <v>0</v>
      </c>
      <c r="DO46" s="9">
        <v>200079907338</v>
      </c>
      <c r="DP46" s="9">
        <v>0</v>
      </c>
      <c r="DQ46" s="9">
        <v>0</v>
      </c>
      <c r="DR46" s="9">
        <v>0</v>
      </c>
      <c r="DS46" s="9">
        <v>0</v>
      </c>
      <c r="DT46" s="9">
        <v>0</v>
      </c>
      <c r="DU46" s="9">
        <v>0</v>
      </c>
      <c r="DV46" s="9">
        <v>0</v>
      </c>
      <c r="DW46" s="9">
        <v>0</v>
      </c>
    </row>
    <row r="47" spans="1:127" ht="105" x14ac:dyDescent="0.25">
      <c r="A47" s="44">
        <v>46</v>
      </c>
      <c r="B47" s="45">
        <v>45627</v>
      </c>
      <c r="C47" s="46">
        <v>266820911457675</v>
      </c>
      <c r="D47" s="4">
        <v>266820911457675</v>
      </c>
      <c r="E47" s="4" t="s">
        <v>121</v>
      </c>
      <c r="F47" s="5" t="s">
        <v>122</v>
      </c>
      <c r="G47" s="3">
        <v>45184</v>
      </c>
      <c r="H47" s="6">
        <v>15.766666666666699</v>
      </c>
      <c r="I47" s="5" t="s">
        <v>123</v>
      </c>
      <c r="J47" s="47">
        <v>2878025</v>
      </c>
      <c r="K47" s="5" t="s">
        <v>124</v>
      </c>
      <c r="L47" s="5" t="s">
        <v>529</v>
      </c>
      <c r="M47" s="5">
        <v>2770194</v>
      </c>
      <c r="N47" s="5" t="s">
        <v>126</v>
      </c>
      <c r="O47" s="5">
        <v>705</v>
      </c>
      <c r="P47" s="5" t="s">
        <v>127</v>
      </c>
      <c r="Q47" s="5">
        <v>16</v>
      </c>
      <c r="R47" s="5" t="s">
        <v>128</v>
      </c>
      <c r="S47" s="6">
        <v>13.4</v>
      </c>
      <c r="T47" s="5" t="s">
        <v>129</v>
      </c>
      <c r="U47" s="6">
        <v>13</v>
      </c>
      <c r="V47" s="5">
        <v>157</v>
      </c>
      <c r="W47" s="5" t="s">
        <v>130</v>
      </c>
      <c r="X47" s="5" t="s">
        <v>530</v>
      </c>
      <c r="Y47" s="5" t="s">
        <v>132</v>
      </c>
      <c r="Z47" s="5" t="s">
        <v>133</v>
      </c>
      <c r="AA47" s="5" t="s">
        <v>398</v>
      </c>
      <c r="AB47" s="5" t="s">
        <v>135</v>
      </c>
      <c r="AC47" s="5" t="s">
        <v>136</v>
      </c>
      <c r="AD47" s="5">
        <v>854801344272</v>
      </c>
      <c r="AE47" s="5" t="s">
        <v>515</v>
      </c>
      <c r="AF47" s="5" t="s">
        <v>138</v>
      </c>
      <c r="AG47" s="5">
        <v>149</v>
      </c>
      <c r="AH47" s="5" t="s">
        <v>139</v>
      </c>
      <c r="AI47" s="5">
        <v>165</v>
      </c>
      <c r="AJ47" s="5" t="s">
        <v>128</v>
      </c>
      <c r="AK47" s="5">
        <v>2878025</v>
      </c>
      <c r="AL47" s="5" t="s">
        <v>140</v>
      </c>
      <c r="AM47" s="5" t="s">
        <v>161</v>
      </c>
      <c r="AN47" s="6">
        <v>61.483123300000003</v>
      </c>
      <c r="AO47" s="5" t="s">
        <v>142</v>
      </c>
      <c r="AP47" s="5">
        <v>0</v>
      </c>
      <c r="AQ47" s="5">
        <v>38313</v>
      </c>
      <c r="AR47" s="3">
        <v>45173</v>
      </c>
      <c r="AS47" s="5">
        <v>156</v>
      </c>
      <c r="AT47" s="5" t="s">
        <v>516</v>
      </c>
      <c r="AU47" s="5" t="s">
        <v>144</v>
      </c>
      <c r="AV47" s="5">
        <v>0</v>
      </c>
      <c r="AW47" s="5">
        <v>0</v>
      </c>
      <c r="AX47" s="5">
        <v>0</v>
      </c>
      <c r="AY47" s="5">
        <v>0</v>
      </c>
      <c r="AZ47" s="5">
        <v>0</v>
      </c>
      <c r="BA47" s="5">
        <v>0</v>
      </c>
      <c r="BB47" s="5">
        <v>0</v>
      </c>
      <c r="BC47" s="5">
        <v>0</v>
      </c>
      <c r="BD47" s="5">
        <v>0</v>
      </c>
      <c r="BE47" s="5" t="s">
        <v>145</v>
      </c>
      <c r="BF47" s="5" t="s">
        <v>145</v>
      </c>
      <c r="BG47" s="5">
        <v>0</v>
      </c>
      <c r="BH47" s="5">
        <v>16</v>
      </c>
      <c r="BI47" s="5" t="s">
        <v>123</v>
      </c>
      <c r="BJ47" s="3">
        <v>45169</v>
      </c>
      <c r="BK47" s="3">
        <v>45169</v>
      </c>
      <c r="BL47" s="6">
        <v>16.266666666666701</v>
      </c>
      <c r="BM47" s="5" t="s">
        <v>123</v>
      </c>
      <c r="BN47" s="3">
        <v>50164</v>
      </c>
      <c r="BO47" s="5" t="s">
        <v>162</v>
      </c>
      <c r="BP47" s="5">
        <v>1327944</v>
      </c>
      <c r="BQ47" s="5"/>
      <c r="BR47" s="3">
        <v>45154</v>
      </c>
      <c r="BS47" s="5" t="s">
        <v>531</v>
      </c>
      <c r="BT47" s="5" t="s">
        <v>487</v>
      </c>
      <c r="BU47" s="7" t="s">
        <v>532</v>
      </c>
      <c r="BV47" s="7">
        <v>233</v>
      </c>
      <c r="BW47" s="7">
        <v>17000</v>
      </c>
      <c r="BX47" s="7">
        <v>900</v>
      </c>
      <c r="BY47" s="7">
        <v>800</v>
      </c>
      <c r="BZ47" s="5">
        <v>4</v>
      </c>
      <c r="CA47" s="5">
        <v>46</v>
      </c>
      <c r="CB47" s="48">
        <f t="shared" si="0"/>
        <v>4681000</v>
      </c>
      <c r="CC47" s="48">
        <v>4681000</v>
      </c>
      <c r="CD47" s="48">
        <f t="shared" si="8"/>
        <v>4212900</v>
      </c>
      <c r="CE47" s="48">
        <f t="shared" si="9"/>
        <v>3744800</v>
      </c>
      <c r="CF47" s="48"/>
      <c r="CG47" s="49" t="s">
        <v>533</v>
      </c>
      <c r="CH47" s="49"/>
      <c r="CI47" s="49" t="s">
        <v>3775</v>
      </c>
      <c r="CJ47" s="50" t="s">
        <v>519</v>
      </c>
      <c r="CK47" s="50" t="s">
        <v>515</v>
      </c>
      <c r="CL47" s="50">
        <v>124105</v>
      </c>
      <c r="CM47" s="5">
        <v>0</v>
      </c>
      <c r="CN47" s="5" t="s">
        <v>195</v>
      </c>
      <c r="CO47" s="50" t="s">
        <v>166</v>
      </c>
      <c r="CP47" s="50" t="s">
        <v>167</v>
      </c>
      <c r="CQ47" s="51" t="s">
        <v>153</v>
      </c>
      <c r="CR47" s="51" t="s">
        <v>154</v>
      </c>
      <c r="CS47" s="51" t="s">
        <v>90</v>
      </c>
      <c r="CT47" s="51" t="s">
        <v>534</v>
      </c>
      <c r="CU47" s="51" t="s">
        <v>156</v>
      </c>
      <c r="CV47" s="52" t="s">
        <v>535</v>
      </c>
      <c r="CW47" s="9">
        <v>200280666201</v>
      </c>
      <c r="CX47" s="9">
        <v>0</v>
      </c>
      <c r="CY47" s="9">
        <v>0</v>
      </c>
      <c r="CZ47" s="9">
        <v>0</v>
      </c>
      <c r="DA47" s="9">
        <v>0</v>
      </c>
      <c r="DB47" s="9">
        <v>0</v>
      </c>
      <c r="DC47" s="9">
        <v>0</v>
      </c>
      <c r="DD47" s="9">
        <v>0</v>
      </c>
      <c r="DE47" s="9">
        <v>0</v>
      </c>
      <c r="DF47" s="9">
        <v>400073674084</v>
      </c>
      <c r="DG47" s="9">
        <v>0</v>
      </c>
      <c r="DH47" s="9">
        <v>0</v>
      </c>
      <c r="DI47" s="9">
        <v>0</v>
      </c>
      <c r="DJ47" s="9">
        <v>0</v>
      </c>
      <c r="DK47" s="9">
        <v>0</v>
      </c>
      <c r="DL47" s="9">
        <v>0</v>
      </c>
      <c r="DM47" s="9">
        <v>0</v>
      </c>
      <c r="DN47" s="9">
        <v>0</v>
      </c>
      <c r="DO47" s="9">
        <v>200075114942</v>
      </c>
      <c r="DP47" s="9">
        <v>0</v>
      </c>
      <c r="DQ47" s="9">
        <v>0</v>
      </c>
      <c r="DR47" s="9">
        <v>0</v>
      </c>
      <c r="DS47" s="9">
        <v>0</v>
      </c>
      <c r="DT47" s="9">
        <v>0</v>
      </c>
      <c r="DU47" s="9">
        <v>0</v>
      </c>
      <c r="DV47" s="9">
        <v>0</v>
      </c>
      <c r="DW47" s="9">
        <v>0</v>
      </c>
    </row>
    <row r="48" spans="1:127" ht="75" x14ac:dyDescent="0.25">
      <c r="A48" s="44">
        <v>47</v>
      </c>
      <c r="B48" s="45">
        <v>45627</v>
      </c>
      <c r="C48" s="46">
        <v>266820911374623</v>
      </c>
      <c r="D48" s="4">
        <v>266820911374623</v>
      </c>
      <c r="E48" s="4" t="s">
        <v>121</v>
      </c>
      <c r="F48" s="5" t="s">
        <v>122</v>
      </c>
      <c r="G48" s="3">
        <v>45093</v>
      </c>
      <c r="H48" s="6">
        <v>18.8</v>
      </c>
      <c r="I48" s="5" t="s">
        <v>123</v>
      </c>
      <c r="J48" s="47">
        <v>1434655</v>
      </c>
      <c r="K48" s="5" t="s">
        <v>124</v>
      </c>
      <c r="L48" s="5" t="s">
        <v>536</v>
      </c>
      <c r="M48" s="5">
        <v>1391382</v>
      </c>
      <c r="N48" s="5" t="s">
        <v>126</v>
      </c>
      <c r="O48" s="5">
        <v>743</v>
      </c>
      <c r="P48" s="5" t="s">
        <v>127</v>
      </c>
      <c r="Q48" s="5">
        <v>19</v>
      </c>
      <c r="R48" s="5" t="s">
        <v>128</v>
      </c>
      <c r="S48" s="6">
        <v>14.4</v>
      </c>
      <c r="T48" s="5" t="s">
        <v>129</v>
      </c>
      <c r="U48" s="6">
        <v>14</v>
      </c>
      <c r="V48" s="5">
        <v>181</v>
      </c>
      <c r="W48" s="5" t="s">
        <v>130</v>
      </c>
      <c r="X48" s="5" t="s">
        <v>537</v>
      </c>
      <c r="Y48" s="5" t="s">
        <v>132</v>
      </c>
      <c r="Z48" s="5" t="s">
        <v>133</v>
      </c>
      <c r="AA48" s="5" t="s">
        <v>538</v>
      </c>
      <c r="AB48" s="5" t="s">
        <v>135</v>
      </c>
      <c r="AC48" s="5" t="s">
        <v>136</v>
      </c>
      <c r="AD48" s="5">
        <v>808280557</v>
      </c>
      <c r="AE48" s="5" t="s">
        <v>515</v>
      </c>
      <c r="AF48" s="5" t="s">
        <v>138</v>
      </c>
      <c r="AG48" s="5">
        <v>174</v>
      </c>
      <c r="AH48" s="5" t="s">
        <v>139</v>
      </c>
      <c r="AI48" s="5">
        <v>193</v>
      </c>
      <c r="AJ48" s="5" t="s">
        <v>128</v>
      </c>
      <c r="AK48" s="5">
        <v>1434655</v>
      </c>
      <c r="AL48" s="5" t="s">
        <v>140</v>
      </c>
      <c r="AM48" s="5" t="s">
        <v>161</v>
      </c>
      <c r="AN48" s="6">
        <v>45.458016499999999</v>
      </c>
      <c r="AO48" s="5" t="s">
        <v>142</v>
      </c>
      <c r="AP48" s="5">
        <v>0</v>
      </c>
      <c r="AQ48" s="5">
        <v>19106</v>
      </c>
      <c r="AR48" s="3">
        <v>45081</v>
      </c>
      <c r="AS48" s="5">
        <v>180</v>
      </c>
      <c r="AT48" s="5" t="s">
        <v>516</v>
      </c>
      <c r="AU48" s="5" t="s">
        <v>144</v>
      </c>
      <c r="AV48" s="5">
        <v>0</v>
      </c>
      <c r="AW48" s="5">
        <v>0</v>
      </c>
      <c r="AX48" s="5">
        <v>0</v>
      </c>
      <c r="AY48" s="5">
        <v>0</v>
      </c>
      <c r="AZ48" s="5">
        <v>0</v>
      </c>
      <c r="BA48" s="5">
        <v>0</v>
      </c>
      <c r="BB48" s="5">
        <v>0</v>
      </c>
      <c r="BC48" s="5">
        <v>0</v>
      </c>
      <c r="BD48" s="5">
        <v>0</v>
      </c>
      <c r="BE48" s="5" t="s">
        <v>145</v>
      </c>
      <c r="BF48" s="5" t="s">
        <v>145</v>
      </c>
      <c r="BG48" s="5">
        <v>0</v>
      </c>
      <c r="BH48" s="5">
        <v>19</v>
      </c>
      <c r="BI48" s="5" t="s">
        <v>123</v>
      </c>
      <c r="BJ48" s="3">
        <v>45076</v>
      </c>
      <c r="BK48" s="3">
        <v>45076</v>
      </c>
      <c r="BL48" s="6">
        <v>19.366666666666699</v>
      </c>
      <c r="BM48" s="5" t="s">
        <v>123</v>
      </c>
      <c r="BN48" s="3">
        <v>50925</v>
      </c>
      <c r="BO48" s="5" t="s">
        <v>162</v>
      </c>
      <c r="BP48" s="5">
        <v>999999.99959999998</v>
      </c>
      <c r="BQ48" s="5"/>
      <c r="BR48" s="3">
        <v>45050</v>
      </c>
      <c r="BS48" s="5">
        <v>5913043</v>
      </c>
      <c r="BT48" s="5" t="s">
        <v>487</v>
      </c>
      <c r="BU48" s="7" t="s">
        <v>539</v>
      </c>
      <c r="BV48" s="7">
        <v>100</v>
      </c>
      <c r="BW48" s="7">
        <v>30000</v>
      </c>
      <c r="BX48" s="7">
        <v>260</v>
      </c>
      <c r="BY48" s="7">
        <v>600</v>
      </c>
      <c r="BZ48" s="5">
        <v>22</v>
      </c>
      <c r="CA48" s="5">
        <v>28</v>
      </c>
      <c r="CB48" s="48">
        <f t="shared" si="0"/>
        <v>3156000</v>
      </c>
      <c r="CC48" s="48">
        <v>3156000</v>
      </c>
      <c r="CD48" s="48">
        <f t="shared" si="8"/>
        <v>2840400</v>
      </c>
      <c r="CE48" s="48">
        <f t="shared" si="9"/>
        <v>2524800</v>
      </c>
      <c r="CF48" s="48"/>
      <c r="CG48" s="49" t="s">
        <v>533</v>
      </c>
      <c r="CH48" s="49"/>
      <c r="CI48" s="49" t="s">
        <v>3775</v>
      </c>
      <c r="CJ48" s="50" t="s">
        <v>526</v>
      </c>
      <c r="CK48" s="50" t="s">
        <v>515</v>
      </c>
      <c r="CL48" s="50">
        <v>124001</v>
      </c>
      <c r="CM48" s="5">
        <v>0</v>
      </c>
      <c r="CN48" s="5" t="s">
        <v>195</v>
      </c>
      <c r="CO48" s="50" t="s">
        <v>166</v>
      </c>
      <c r="CP48" s="50" t="s">
        <v>167</v>
      </c>
      <c r="CQ48" s="51" t="s">
        <v>153</v>
      </c>
      <c r="CR48" s="51" t="s">
        <v>154</v>
      </c>
      <c r="CS48" s="51" t="s">
        <v>90</v>
      </c>
      <c r="CT48" s="51" t="s">
        <v>540</v>
      </c>
      <c r="CU48" s="51" t="s">
        <v>156</v>
      </c>
      <c r="CV48" s="52" t="s">
        <v>541</v>
      </c>
      <c r="CW48" s="9">
        <v>200271619281</v>
      </c>
      <c r="CX48" s="9">
        <v>0</v>
      </c>
      <c r="CY48" s="9">
        <v>0</v>
      </c>
      <c r="CZ48" s="9">
        <v>0</v>
      </c>
      <c r="DA48" s="9">
        <v>0</v>
      </c>
      <c r="DB48" s="9">
        <v>0</v>
      </c>
      <c r="DC48" s="9">
        <v>0</v>
      </c>
      <c r="DD48" s="9">
        <v>0</v>
      </c>
      <c r="DE48" s="9">
        <v>0</v>
      </c>
      <c r="DF48" s="9">
        <v>400071379394</v>
      </c>
      <c r="DG48" s="9">
        <v>0</v>
      </c>
      <c r="DH48" s="9">
        <v>0</v>
      </c>
      <c r="DI48" s="9">
        <v>0</v>
      </c>
      <c r="DJ48" s="9">
        <v>0</v>
      </c>
      <c r="DK48" s="9">
        <v>0</v>
      </c>
      <c r="DL48" s="9">
        <v>0</v>
      </c>
      <c r="DM48" s="9">
        <v>0</v>
      </c>
      <c r="DN48" s="9">
        <v>0</v>
      </c>
      <c r="DO48" s="9">
        <v>200072678166</v>
      </c>
      <c r="DP48" s="9">
        <v>0</v>
      </c>
      <c r="DQ48" s="9">
        <v>0</v>
      </c>
      <c r="DR48" s="9">
        <v>0</v>
      </c>
      <c r="DS48" s="9">
        <v>0</v>
      </c>
      <c r="DT48" s="9">
        <v>0</v>
      </c>
      <c r="DU48" s="9">
        <v>0</v>
      </c>
      <c r="DV48" s="9">
        <v>0</v>
      </c>
      <c r="DW48" s="9">
        <v>0</v>
      </c>
    </row>
    <row r="49" spans="1:127" ht="45" x14ac:dyDescent="0.25">
      <c r="A49" s="44">
        <v>48</v>
      </c>
      <c r="B49" s="45">
        <v>45627</v>
      </c>
      <c r="C49" s="46">
        <v>266720911749821</v>
      </c>
      <c r="D49" s="4">
        <v>266720911749821</v>
      </c>
      <c r="E49" s="4" t="s">
        <v>121</v>
      </c>
      <c r="F49" s="5" t="s">
        <v>122</v>
      </c>
      <c r="G49" s="3">
        <v>45463</v>
      </c>
      <c r="H49" s="6">
        <v>6.4666666666666703</v>
      </c>
      <c r="I49" s="5" t="s">
        <v>123</v>
      </c>
      <c r="J49" s="47">
        <v>4261980</v>
      </c>
      <c r="K49" s="5" t="s">
        <v>124</v>
      </c>
      <c r="L49" s="5" t="s">
        <v>542</v>
      </c>
      <c r="M49" s="5">
        <v>3960091</v>
      </c>
      <c r="N49" s="5" t="s">
        <v>126</v>
      </c>
      <c r="O49" s="5">
        <v>684</v>
      </c>
      <c r="P49" s="5" t="s">
        <v>127</v>
      </c>
      <c r="Q49" s="5">
        <v>6</v>
      </c>
      <c r="R49" s="5" t="s">
        <v>128</v>
      </c>
      <c r="S49" s="6">
        <v>13.5</v>
      </c>
      <c r="T49" s="5" t="s">
        <v>129</v>
      </c>
      <c r="U49" s="6">
        <v>13.5</v>
      </c>
      <c r="V49" s="5">
        <v>181</v>
      </c>
      <c r="W49" s="5" t="s">
        <v>130</v>
      </c>
      <c r="X49" s="5" t="s">
        <v>543</v>
      </c>
      <c r="Y49" s="5" t="s">
        <v>132</v>
      </c>
      <c r="Z49" s="5" t="s">
        <v>133</v>
      </c>
      <c r="AA49" s="5" t="s">
        <v>413</v>
      </c>
      <c r="AB49" s="5" t="s">
        <v>135</v>
      </c>
      <c r="AC49" s="5" t="s">
        <v>136</v>
      </c>
      <c r="AD49" s="5">
        <v>854804517018</v>
      </c>
      <c r="AE49" s="5" t="s">
        <v>515</v>
      </c>
      <c r="AF49" s="5" t="s">
        <v>138</v>
      </c>
      <c r="AG49" s="5">
        <v>147</v>
      </c>
      <c r="AH49" s="5" t="s">
        <v>139</v>
      </c>
      <c r="AI49" s="5">
        <v>153</v>
      </c>
      <c r="AJ49" s="5" t="s">
        <v>128</v>
      </c>
      <c r="AK49" s="5">
        <v>4261980</v>
      </c>
      <c r="AL49" s="5" t="s">
        <v>140</v>
      </c>
      <c r="AM49" s="5" t="s">
        <v>141</v>
      </c>
      <c r="AN49" s="6">
        <v>33.760931599999999</v>
      </c>
      <c r="AO49" s="5" t="s">
        <v>142</v>
      </c>
      <c r="AP49" s="5">
        <v>0</v>
      </c>
      <c r="AQ49" s="5">
        <v>55335</v>
      </c>
      <c r="AR49" s="3">
        <v>45477</v>
      </c>
      <c r="AS49" s="5">
        <v>180</v>
      </c>
      <c r="AT49" s="5" t="s">
        <v>544</v>
      </c>
      <c r="AU49" s="5" t="s">
        <v>144</v>
      </c>
      <c r="AV49" s="5">
        <v>0</v>
      </c>
      <c r="AW49" s="5">
        <v>0</v>
      </c>
      <c r="AX49" s="5">
        <v>0</v>
      </c>
      <c r="AY49" s="5">
        <v>0</v>
      </c>
      <c r="AZ49" s="5">
        <v>0</v>
      </c>
      <c r="BA49" s="5">
        <v>0</v>
      </c>
      <c r="BB49" s="5">
        <v>0</v>
      </c>
      <c r="BC49" s="5">
        <v>0</v>
      </c>
      <c r="BD49" s="5">
        <v>0</v>
      </c>
      <c r="BE49" s="5" t="s">
        <v>145</v>
      </c>
      <c r="BF49" s="5" t="s">
        <v>145</v>
      </c>
      <c r="BG49" s="5">
        <v>0</v>
      </c>
      <c r="BH49" s="5">
        <v>6</v>
      </c>
      <c r="BI49" s="5" t="s">
        <v>123</v>
      </c>
      <c r="BJ49" s="3">
        <v>45462</v>
      </c>
      <c r="BK49" s="3">
        <v>45462</v>
      </c>
      <c r="BL49" s="6">
        <v>6.5</v>
      </c>
      <c r="BM49" s="5" t="s">
        <v>123</v>
      </c>
      <c r="BN49" s="3">
        <v>50103</v>
      </c>
      <c r="BO49" s="5" t="s">
        <v>146</v>
      </c>
      <c r="BP49" s="5">
        <v>660504</v>
      </c>
      <c r="BQ49" s="5"/>
      <c r="BR49" s="3">
        <v>45450</v>
      </c>
      <c r="BS49" s="20">
        <v>45444</v>
      </c>
      <c r="BT49" s="5" t="s">
        <v>147</v>
      </c>
      <c r="BU49" s="7" t="s">
        <v>545</v>
      </c>
      <c r="BV49" s="7">
        <v>1089</v>
      </c>
      <c r="BW49" s="7">
        <v>9000</v>
      </c>
      <c r="BX49" s="7">
        <v>2823</v>
      </c>
      <c r="BY49" s="7">
        <v>1000</v>
      </c>
      <c r="BZ49" s="5">
        <v>11</v>
      </c>
      <c r="CA49" s="5">
        <v>39</v>
      </c>
      <c r="CB49" s="48">
        <f t="shared" si="0"/>
        <v>12624000</v>
      </c>
      <c r="CC49" s="48">
        <v>11393900</v>
      </c>
      <c r="CD49" s="48">
        <f t="shared" si="8"/>
        <v>11361600</v>
      </c>
      <c r="CE49" s="48">
        <f t="shared" si="9"/>
        <v>10099200</v>
      </c>
      <c r="CF49" s="48"/>
      <c r="CG49" s="49" t="s">
        <v>533</v>
      </c>
      <c r="CH49" s="49"/>
      <c r="CI49" s="49" t="s">
        <v>3775</v>
      </c>
      <c r="CJ49" s="50" t="s">
        <v>546</v>
      </c>
      <c r="CK49" s="50" t="s">
        <v>515</v>
      </c>
      <c r="CL49" s="50">
        <v>125044</v>
      </c>
      <c r="CM49" s="5">
        <v>0</v>
      </c>
      <c r="CN49" s="5" t="s">
        <v>151</v>
      </c>
      <c r="CO49" s="50" t="s">
        <v>166</v>
      </c>
      <c r="CP49" s="50" t="s">
        <v>167</v>
      </c>
      <c r="CQ49" s="51" t="s">
        <v>153</v>
      </c>
      <c r="CR49" s="51" t="s">
        <v>154</v>
      </c>
      <c r="CS49" s="51" t="s">
        <v>90</v>
      </c>
      <c r="CT49" s="51" t="s">
        <v>547</v>
      </c>
      <c r="CU49" s="51" t="s">
        <v>156</v>
      </c>
      <c r="CV49" s="52" t="s">
        <v>548</v>
      </c>
      <c r="CW49" s="9">
        <v>200310911949</v>
      </c>
      <c r="CX49" s="9">
        <v>0</v>
      </c>
      <c r="CY49" s="9">
        <v>0</v>
      </c>
      <c r="CZ49" s="9">
        <v>0</v>
      </c>
      <c r="DA49" s="9">
        <v>0</v>
      </c>
      <c r="DB49" s="9">
        <v>0</v>
      </c>
      <c r="DC49" s="9">
        <v>0</v>
      </c>
      <c r="DD49" s="9">
        <v>0</v>
      </c>
      <c r="DE49" s="9">
        <v>0</v>
      </c>
      <c r="DF49" s="9">
        <v>400081196701</v>
      </c>
      <c r="DG49" s="9">
        <v>0</v>
      </c>
      <c r="DH49" s="9">
        <v>0</v>
      </c>
      <c r="DI49" s="9">
        <v>0</v>
      </c>
      <c r="DJ49" s="9">
        <v>0</v>
      </c>
      <c r="DK49" s="9">
        <v>0</v>
      </c>
      <c r="DL49" s="9">
        <v>0</v>
      </c>
      <c r="DM49" s="9">
        <v>0</v>
      </c>
      <c r="DN49" s="9">
        <v>0</v>
      </c>
      <c r="DO49" s="9">
        <v>200082951873</v>
      </c>
      <c r="DP49" s="9">
        <v>0</v>
      </c>
      <c r="DQ49" s="9">
        <v>0</v>
      </c>
      <c r="DR49" s="9">
        <v>0</v>
      </c>
      <c r="DS49" s="9">
        <v>0</v>
      </c>
      <c r="DT49" s="9">
        <v>0</v>
      </c>
      <c r="DU49" s="9">
        <v>0</v>
      </c>
      <c r="DV49" s="9">
        <v>0</v>
      </c>
      <c r="DW49" s="9">
        <v>0</v>
      </c>
    </row>
    <row r="50" spans="1:127" ht="105" x14ac:dyDescent="0.25">
      <c r="A50" s="44">
        <v>49</v>
      </c>
      <c r="B50" s="45">
        <v>45627</v>
      </c>
      <c r="C50" s="46">
        <v>266720911683032</v>
      </c>
      <c r="D50" s="4">
        <v>266720911683032</v>
      </c>
      <c r="E50" s="4" t="s">
        <v>121</v>
      </c>
      <c r="F50" s="5" t="s">
        <v>122</v>
      </c>
      <c r="G50" s="3">
        <v>45388</v>
      </c>
      <c r="H50" s="6">
        <v>8.9666666666666703</v>
      </c>
      <c r="I50" s="5" t="s">
        <v>123</v>
      </c>
      <c r="J50" s="47">
        <v>1605550</v>
      </c>
      <c r="K50" s="5" t="s">
        <v>124</v>
      </c>
      <c r="L50" s="5" t="s">
        <v>549</v>
      </c>
      <c r="M50" s="5">
        <v>1582383</v>
      </c>
      <c r="N50" s="5" t="s">
        <v>126</v>
      </c>
      <c r="O50" s="5">
        <v>691</v>
      </c>
      <c r="P50" s="5" t="s">
        <v>127</v>
      </c>
      <c r="Q50" s="5">
        <v>9</v>
      </c>
      <c r="R50" s="5" t="s">
        <v>128</v>
      </c>
      <c r="S50" s="6">
        <v>13.5</v>
      </c>
      <c r="T50" s="5" t="s">
        <v>129</v>
      </c>
      <c r="U50" s="6">
        <v>13.5</v>
      </c>
      <c r="V50" s="5">
        <v>181</v>
      </c>
      <c r="W50" s="5" t="s">
        <v>130</v>
      </c>
      <c r="X50" s="5" t="s">
        <v>550</v>
      </c>
      <c r="Y50" s="5" t="s">
        <v>132</v>
      </c>
      <c r="Z50" s="5" t="s">
        <v>133</v>
      </c>
      <c r="AA50" s="5" t="s">
        <v>191</v>
      </c>
      <c r="AB50" s="5" t="s">
        <v>135</v>
      </c>
      <c r="AC50" s="5" t="s">
        <v>136</v>
      </c>
      <c r="AD50" s="5">
        <v>854803952370</v>
      </c>
      <c r="AE50" s="5" t="s">
        <v>515</v>
      </c>
      <c r="AF50" s="5" t="s">
        <v>138</v>
      </c>
      <c r="AG50" s="5">
        <v>172</v>
      </c>
      <c r="AH50" s="5" t="s">
        <v>139</v>
      </c>
      <c r="AI50" s="5">
        <v>181</v>
      </c>
      <c r="AJ50" s="5" t="s">
        <v>128</v>
      </c>
      <c r="AK50" s="5">
        <v>1605550</v>
      </c>
      <c r="AL50" s="5" t="s">
        <v>140</v>
      </c>
      <c r="AM50" s="5" t="s">
        <v>161</v>
      </c>
      <c r="AN50" s="6">
        <v>46.645845399999999</v>
      </c>
      <c r="AO50" s="5" t="s">
        <v>142</v>
      </c>
      <c r="AP50" s="5">
        <v>0</v>
      </c>
      <c r="AQ50" s="5">
        <v>20846</v>
      </c>
      <c r="AR50" s="3">
        <v>45386</v>
      </c>
      <c r="AS50" s="5">
        <v>180</v>
      </c>
      <c r="AT50" s="5" t="s">
        <v>544</v>
      </c>
      <c r="AU50" s="5" t="s">
        <v>144</v>
      </c>
      <c r="AV50" s="5">
        <v>0</v>
      </c>
      <c r="AW50" s="5">
        <v>0</v>
      </c>
      <c r="AX50" s="5">
        <v>0</v>
      </c>
      <c r="AY50" s="5">
        <v>0</v>
      </c>
      <c r="AZ50" s="5">
        <v>0</v>
      </c>
      <c r="BA50" s="5">
        <v>0</v>
      </c>
      <c r="BB50" s="5">
        <v>0</v>
      </c>
      <c r="BC50" s="5">
        <v>0</v>
      </c>
      <c r="BD50" s="5">
        <v>0</v>
      </c>
      <c r="BE50" s="5" t="s">
        <v>145</v>
      </c>
      <c r="BF50" s="5" t="s">
        <v>145</v>
      </c>
      <c r="BG50" s="5">
        <v>0</v>
      </c>
      <c r="BH50" s="5">
        <v>9</v>
      </c>
      <c r="BI50" s="5" t="s">
        <v>123</v>
      </c>
      <c r="BJ50" s="3">
        <v>45382</v>
      </c>
      <c r="BK50" s="3">
        <v>45382</v>
      </c>
      <c r="BL50" s="6">
        <v>9.1666666666666696</v>
      </c>
      <c r="BM50" s="5" t="s">
        <v>123</v>
      </c>
      <c r="BN50" s="3">
        <v>50864</v>
      </c>
      <c r="BO50" s="5" t="s">
        <v>162</v>
      </c>
      <c r="BP50" s="5">
        <v>1920000</v>
      </c>
      <c r="BQ50" s="5"/>
      <c r="BR50" s="3">
        <v>45371</v>
      </c>
      <c r="BS50" s="5"/>
      <c r="BT50" s="5" t="s">
        <v>551</v>
      </c>
      <c r="BU50" s="7" t="s">
        <v>552</v>
      </c>
      <c r="BV50" s="7">
        <v>47</v>
      </c>
      <c r="BW50" s="7">
        <v>66000</v>
      </c>
      <c r="BX50" s="7">
        <v>425</v>
      </c>
      <c r="BY50" s="7">
        <v>800</v>
      </c>
      <c r="BZ50" s="5">
        <v>12</v>
      </c>
      <c r="CA50" s="5">
        <v>38</v>
      </c>
      <c r="CB50" s="48">
        <f t="shared" si="0"/>
        <v>3442000</v>
      </c>
      <c r="CC50" s="48">
        <v>3442000</v>
      </c>
      <c r="CD50" s="48">
        <f t="shared" si="8"/>
        <v>3097800</v>
      </c>
      <c r="CE50" s="48">
        <f t="shared" si="9"/>
        <v>2753600</v>
      </c>
      <c r="CF50" s="48"/>
      <c r="CG50" s="49" t="s">
        <v>533</v>
      </c>
      <c r="CH50" s="49"/>
      <c r="CI50" s="49" t="s">
        <v>3775</v>
      </c>
      <c r="CJ50" s="50" t="s">
        <v>553</v>
      </c>
      <c r="CK50" s="50" t="s">
        <v>515</v>
      </c>
      <c r="CL50" s="50">
        <v>127046</v>
      </c>
      <c r="CM50" s="5">
        <v>0</v>
      </c>
      <c r="CN50" s="5" t="s">
        <v>195</v>
      </c>
      <c r="CO50" s="50" t="s">
        <v>152</v>
      </c>
      <c r="CP50" s="50" t="s">
        <v>152</v>
      </c>
      <c r="CQ50" s="51" t="s">
        <v>153</v>
      </c>
      <c r="CR50" s="51" t="s">
        <v>154</v>
      </c>
      <c r="CS50" s="51" t="s">
        <v>90</v>
      </c>
      <c r="CT50" s="51" t="s">
        <v>554</v>
      </c>
      <c r="CU50" s="51" t="s">
        <v>187</v>
      </c>
      <c r="CV50" s="52" t="s">
        <v>555</v>
      </c>
      <c r="CW50" s="9">
        <v>200303325434</v>
      </c>
      <c r="CX50" s="9">
        <v>0</v>
      </c>
      <c r="CY50" s="9">
        <v>0</v>
      </c>
      <c r="CZ50" s="9">
        <v>0</v>
      </c>
      <c r="DA50" s="9">
        <v>0</v>
      </c>
      <c r="DB50" s="9">
        <v>0</v>
      </c>
      <c r="DC50" s="9">
        <v>0</v>
      </c>
      <c r="DD50" s="9">
        <v>0</v>
      </c>
      <c r="DE50" s="9">
        <v>0</v>
      </c>
      <c r="DF50" s="9">
        <v>400079153455</v>
      </c>
      <c r="DG50" s="9">
        <v>0</v>
      </c>
      <c r="DH50" s="9">
        <v>0</v>
      </c>
      <c r="DI50" s="9">
        <v>0</v>
      </c>
      <c r="DJ50" s="9">
        <v>0</v>
      </c>
      <c r="DK50" s="9">
        <v>0</v>
      </c>
      <c r="DL50" s="9">
        <v>0</v>
      </c>
      <c r="DM50" s="9">
        <v>0</v>
      </c>
      <c r="DN50" s="9">
        <v>0</v>
      </c>
      <c r="DO50" s="9">
        <v>200080842535</v>
      </c>
      <c r="DP50" s="9">
        <v>0</v>
      </c>
      <c r="DQ50" s="9">
        <v>0</v>
      </c>
      <c r="DR50" s="9">
        <v>0</v>
      </c>
      <c r="DS50" s="9">
        <v>0</v>
      </c>
      <c r="DT50" s="9">
        <v>0</v>
      </c>
      <c r="DU50" s="9">
        <v>0</v>
      </c>
      <c r="DV50" s="9">
        <v>0</v>
      </c>
      <c r="DW50" s="9">
        <v>0</v>
      </c>
    </row>
    <row r="51" spans="1:127" ht="60" x14ac:dyDescent="0.25">
      <c r="A51" s="44">
        <v>50</v>
      </c>
      <c r="B51" s="45">
        <v>45627</v>
      </c>
      <c r="C51" s="46">
        <v>266720911456892</v>
      </c>
      <c r="D51" s="4">
        <v>266720911456892</v>
      </c>
      <c r="E51" s="4" t="s">
        <v>121</v>
      </c>
      <c r="F51" s="5" t="s">
        <v>122</v>
      </c>
      <c r="G51" s="3">
        <v>45184</v>
      </c>
      <c r="H51" s="6">
        <v>15.766666666666699</v>
      </c>
      <c r="I51" s="5" t="s">
        <v>123</v>
      </c>
      <c r="J51" s="47">
        <v>2302873</v>
      </c>
      <c r="K51" s="5" t="s">
        <v>124</v>
      </c>
      <c r="L51" s="5" t="s">
        <v>556</v>
      </c>
      <c r="M51" s="5">
        <v>2240937</v>
      </c>
      <c r="N51" s="5" t="s">
        <v>126</v>
      </c>
      <c r="O51" s="5">
        <v>704</v>
      </c>
      <c r="P51" s="5" t="s">
        <v>127</v>
      </c>
      <c r="Q51" s="5">
        <v>16</v>
      </c>
      <c r="R51" s="5" t="s">
        <v>128</v>
      </c>
      <c r="S51" s="6">
        <v>14</v>
      </c>
      <c r="T51" s="5" t="s">
        <v>129</v>
      </c>
      <c r="U51" s="6">
        <v>14</v>
      </c>
      <c r="V51" s="5">
        <v>181</v>
      </c>
      <c r="W51" s="5" t="s">
        <v>130</v>
      </c>
      <c r="X51" s="5" t="s">
        <v>550</v>
      </c>
      <c r="Y51" s="5" t="s">
        <v>132</v>
      </c>
      <c r="Z51" s="5" t="s">
        <v>133</v>
      </c>
      <c r="AA51" s="5" t="s">
        <v>398</v>
      </c>
      <c r="AB51" s="5" t="s">
        <v>135</v>
      </c>
      <c r="AC51" s="5" t="s">
        <v>136</v>
      </c>
      <c r="AD51" s="5">
        <v>854801303962</v>
      </c>
      <c r="AE51" s="5" t="s">
        <v>515</v>
      </c>
      <c r="AF51" s="5" t="s">
        <v>138</v>
      </c>
      <c r="AG51" s="5">
        <v>165</v>
      </c>
      <c r="AH51" s="5" t="s">
        <v>139</v>
      </c>
      <c r="AI51" s="5">
        <v>181</v>
      </c>
      <c r="AJ51" s="5" t="s">
        <v>128</v>
      </c>
      <c r="AK51" s="5">
        <v>2302873</v>
      </c>
      <c r="AL51" s="5" t="s">
        <v>140</v>
      </c>
      <c r="AM51" s="5" t="s">
        <v>161</v>
      </c>
      <c r="AN51" s="6">
        <v>56.346293099999997</v>
      </c>
      <c r="AO51" s="5" t="s">
        <v>142</v>
      </c>
      <c r="AP51" s="5">
        <v>0</v>
      </c>
      <c r="AQ51" s="5">
        <v>30669</v>
      </c>
      <c r="AR51" s="3">
        <v>45173</v>
      </c>
      <c r="AS51" s="5">
        <v>180</v>
      </c>
      <c r="AT51" s="5" t="s">
        <v>544</v>
      </c>
      <c r="AU51" s="5" t="s">
        <v>144</v>
      </c>
      <c r="AV51" s="5">
        <v>0</v>
      </c>
      <c r="AW51" s="5">
        <v>0</v>
      </c>
      <c r="AX51" s="5">
        <v>0</v>
      </c>
      <c r="AY51" s="5">
        <v>0</v>
      </c>
      <c r="AZ51" s="5">
        <v>0</v>
      </c>
      <c r="BA51" s="5">
        <v>0</v>
      </c>
      <c r="BB51" s="5">
        <v>0</v>
      </c>
      <c r="BC51" s="5">
        <v>0</v>
      </c>
      <c r="BD51" s="5">
        <v>0</v>
      </c>
      <c r="BE51" s="5" t="s">
        <v>145</v>
      </c>
      <c r="BF51" s="5" t="s">
        <v>145</v>
      </c>
      <c r="BG51" s="5">
        <v>0</v>
      </c>
      <c r="BH51" s="5">
        <v>16</v>
      </c>
      <c r="BI51" s="5" t="s">
        <v>123</v>
      </c>
      <c r="BJ51" s="3">
        <v>45169</v>
      </c>
      <c r="BK51" s="3">
        <v>45169</v>
      </c>
      <c r="BL51" s="6">
        <v>16.266666666666701</v>
      </c>
      <c r="BM51" s="5" t="s">
        <v>123</v>
      </c>
      <c r="BN51" s="3">
        <v>50652</v>
      </c>
      <c r="BO51" s="5" t="s">
        <v>162</v>
      </c>
      <c r="BP51" s="5">
        <v>1788000</v>
      </c>
      <c r="BQ51" s="5"/>
      <c r="BR51" s="3">
        <v>45106</v>
      </c>
      <c r="BS51" s="5"/>
      <c r="BT51" s="5" t="s">
        <v>147</v>
      </c>
      <c r="BU51" s="7" t="s">
        <v>557</v>
      </c>
      <c r="BV51" s="7">
        <v>242</v>
      </c>
      <c r="BW51" s="7">
        <v>9000</v>
      </c>
      <c r="BX51" s="7">
        <v>1909</v>
      </c>
      <c r="BY51" s="7">
        <v>1000</v>
      </c>
      <c r="BZ51" s="5">
        <v>23</v>
      </c>
      <c r="CA51" s="5">
        <v>37</v>
      </c>
      <c r="CB51" s="48">
        <f t="shared" si="0"/>
        <v>4087000</v>
      </c>
      <c r="CC51" s="48">
        <v>4087000</v>
      </c>
      <c r="CD51" s="48">
        <f t="shared" si="8"/>
        <v>3678300</v>
      </c>
      <c r="CE51" s="48">
        <f t="shared" si="9"/>
        <v>3269600</v>
      </c>
      <c r="CF51" s="48"/>
      <c r="CG51" s="49" t="s">
        <v>533</v>
      </c>
      <c r="CH51" s="49"/>
      <c r="CI51" s="49" t="s">
        <v>3775</v>
      </c>
      <c r="CJ51" s="50" t="s">
        <v>546</v>
      </c>
      <c r="CK51" s="50" t="s">
        <v>515</v>
      </c>
      <c r="CL51" s="50">
        <v>125111</v>
      </c>
      <c r="CM51" s="5">
        <v>0</v>
      </c>
      <c r="CN51" s="5" t="s">
        <v>195</v>
      </c>
      <c r="CO51" s="50" t="s">
        <v>166</v>
      </c>
      <c r="CP51" s="50" t="s">
        <v>167</v>
      </c>
      <c r="CQ51" s="51" t="s">
        <v>153</v>
      </c>
      <c r="CR51" s="51" t="s">
        <v>154</v>
      </c>
      <c r="CS51" s="51" t="s">
        <v>90</v>
      </c>
      <c r="CT51" s="51" t="s">
        <v>558</v>
      </c>
      <c r="CU51" s="51" t="s">
        <v>156</v>
      </c>
      <c r="CV51" s="52" t="s">
        <v>559</v>
      </c>
      <c r="CW51" s="9">
        <v>200280652938</v>
      </c>
      <c r="CX51" s="9">
        <v>0</v>
      </c>
      <c r="CY51" s="9">
        <v>0</v>
      </c>
      <c r="CZ51" s="9">
        <v>0</v>
      </c>
      <c r="DA51" s="9">
        <v>0</v>
      </c>
      <c r="DB51" s="9">
        <v>0</v>
      </c>
      <c r="DC51" s="9">
        <v>0</v>
      </c>
      <c r="DD51" s="9">
        <v>0</v>
      </c>
      <c r="DE51" s="9">
        <v>0</v>
      </c>
      <c r="DF51" s="9">
        <v>400073671614</v>
      </c>
      <c r="DG51" s="9">
        <v>0</v>
      </c>
      <c r="DH51" s="9">
        <v>0</v>
      </c>
      <c r="DI51" s="9">
        <v>0</v>
      </c>
      <c r="DJ51" s="9">
        <v>0</v>
      </c>
      <c r="DK51" s="9">
        <v>0</v>
      </c>
      <c r="DL51" s="9">
        <v>0</v>
      </c>
      <c r="DM51" s="9">
        <v>0</v>
      </c>
      <c r="DN51" s="9">
        <v>0</v>
      </c>
      <c r="DO51" s="9">
        <v>200075112457</v>
      </c>
      <c r="DP51" s="9">
        <v>0</v>
      </c>
      <c r="DQ51" s="9">
        <v>0</v>
      </c>
      <c r="DR51" s="9">
        <v>0</v>
      </c>
      <c r="DS51" s="9">
        <v>0</v>
      </c>
      <c r="DT51" s="9">
        <v>0</v>
      </c>
      <c r="DU51" s="9">
        <v>0</v>
      </c>
      <c r="DV51" s="9">
        <v>0</v>
      </c>
      <c r="DW51" s="9">
        <v>0</v>
      </c>
    </row>
    <row r="52" spans="1:127" ht="60" x14ac:dyDescent="0.25">
      <c r="A52" s="44">
        <v>51</v>
      </c>
      <c r="B52" s="45">
        <v>45627</v>
      </c>
      <c r="C52" s="46">
        <v>266720911312038</v>
      </c>
      <c r="D52" s="4">
        <v>266720911312038</v>
      </c>
      <c r="E52" s="4" t="s">
        <v>121</v>
      </c>
      <c r="F52" s="5" t="s">
        <v>232</v>
      </c>
      <c r="G52" s="3">
        <v>45090</v>
      </c>
      <c r="H52" s="6">
        <v>18.899999999999999</v>
      </c>
      <c r="I52" s="5" t="s">
        <v>123</v>
      </c>
      <c r="J52" s="47">
        <v>2297901</v>
      </c>
      <c r="K52" s="5" t="s">
        <v>124</v>
      </c>
      <c r="L52" s="5" t="s">
        <v>560</v>
      </c>
      <c r="M52" s="5">
        <v>2215865.5</v>
      </c>
      <c r="N52" s="5" t="s">
        <v>126</v>
      </c>
      <c r="O52" s="5">
        <v>774</v>
      </c>
      <c r="P52" s="5" t="s">
        <v>127</v>
      </c>
      <c r="Q52" s="5">
        <v>23</v>
      </c>
      <c r="R52" s="5" t="s">
        <v>128</v>
      </c>
      <c r="S52" s="6">
        <v>14.05</v>
      </c>
      <c r="T52" s="5" t="s">
        <v>129</v>
      </c>
      <c r="U52" s="6">
        <v>13.65</v>
      </c>
      <c r="V52" s="5">
        <v>180</v>
      </c>
      <c r="W52" s="5" t="s">
        <v>130</v>
      </c>
      <c r="X52" s="5" t="s">
        <v>561</v>
      </c>
      <c r="Y52" s="5" t="s">
        <v>132</v>
      </c>
      <c r="Z52" s="5" t="s">
        <v>133</v>
      </c>
      <c r="AA52" s="5" t="s">
        <v>235</v>
      </c>
      <c r="AB52" s="5" t="s">
        <v>135</v>
      </c>
      <c r="AC52" s="5" t="s">
        <v>136</v>
      </c>
      <c r="AD52" s="5">
        <v>807147355</v>
      </c>
      <c r="AE52" s="5" t="s">
        <v>515</v>
      </c>
      <c r="AF52" s="5" t="s">
        <v>138</v>
      </c>
      <c r="AG52" s="5">
        <v>171</v>
      </c>
      <c r="AH52" s="5" t="s">
        <v>139</v>
      </c>
      <c r="AI52" s="5">
        <v>194</v>
      </c>
      <c r="AJ52" s="5" t="s">
        <v>128</v>
      </c>
      <c r="AK52" s="5">
        <v>2297901</v>
      </c>
      <c r="AL52" s="5" t="s">
        <v>140</v>
      </c>
      <c r="AM52" s="5" t="s">
        <v>161</v>
      </c>
      <c r="AN52" s="6">
        <v>56.183398500000003</v>
      </c>
      <c r="AO52" s="5" t="s">
        <v>142</v>
      </c>
      <c r="AP52" s="5">
        <v>0</v>
      </c>
      <c r="AQ52" s="5">
        <v>30096</v>
      </c>
      <c r="AR52" s="3">
        <v>44961</v>
      </c>
      <c r="AS52" s="5">
        <v>180</v>
      </c>
      <c r="AT52" s="5" t="s">
        <v>544</v>
      </c>
      <c r="AU52" s="5" t="s">
        <v>144</v>
      </c>
      <c r="AV52" s="5">
        <v>0</v>
      </c>
      <c r="AW52" s="5">
        <v>0</v>
      </c>
      <c r="AX52" s="5">
        <v>0</v>
      </c>
      <c r="AY52" s="5">
        <v>0</v>
      </c>
      <c r="AZ52" s="5">
        <v>0</v>
      </c>
      <c r="BA52" s="5">
        <v>0</v>
      </c>
      <c r="BB52" s="5">
        <v>0</v>
      </c>
      <c r="BC52" s="5">
        <v>0</v>
      </c>
      <c r="BD52" s="5">
        <v>0</v>
      </c>
      <c r="BE52" s="5" t="s">
        <v>145</v>
      </c>
      <c r="BF52" s="5" t="s">
        <v>145</v>
      </c>
      <c r="BG52" s="5">
        <v>0</v>
      </c>
      <c r="BH52" s="5">
        <v>23</v>
      </c>
      <c r="BI52" s="5" t="s">
        <v>123</v>
      </c>
      <c r="BJ52" s="3">
        <v>44951</v>
      </c>
      <c r="BK52" s="3">
        <v>45090</v>
      </c>
      <c r="BL52" s="6">
        <v>18.899999999999999</v>
      </c>
      <c r="BM52" s="5" t="s">
        <v>123</v>
      </c>
      <c r="BN52" s="3">
        <v>50833</v>
      </c>
      <c r="BO52" s="5" t="s">
        <v>162</v>
      </c>
      <c r="BP52" s="5">
        <v>2044896</v>
      </c>
      <c r="BQ52" s="5"/>
      <c r="BR52" s="3">
        <v>44904</v>
      </c>
      <c r="BS52" s="5" t="s">
        <v>562</v>
      </c>
      <c r="BT52" s="5" t="s">
        <v>563</v>
      </c>
      <c r="BU52" s="7" t="s">
        <v>564</v>
      </c>
      <c r="BV52" s="7">
        <v>45.44</v>
      </c>
      <c r="BW52" s="7">
        <v>0</v>
      </c>
      <c r="BX52" s="7">
        <v>409</v>
      </c>
      <c r="BY52" s="7">
        <v>10000</v>
      </c>
      <c r="BZ52" s="5">
        <v>2</v>
      </c>
      <c r="CA52" s="5">
        <v>58</v>
      </c>
      <c r="CB52" s="48">
        <f t="shared" si="0"/>
        <v>4090000</v>
      </c>
      <c r="CC52" s="48">
        <v>4090000</v>
      </c>
      <c r="CD52" s="48">
        <f t="shared" si="8"/>
        <v>3681000</v>
      </c>
      <c r="CE52" s="48">
        <f t="shared" si="9"/>
        <v>3272000</v>
      </c>
      <c r="CF52" s="48"/>
      <c r="CG52" s="49" t="s">
        <v>565</v>
      </c>
      <c r="CH52" s="49"/>
      <c r="CI52" s="49" t="s">
        <v>3775</v>
      </c>
      <c r="CJ52" s="50" t="s">
        <v>546</v>
      </c>
      <c r="CK52" s="50" t="s">
        <v>515</v>
      </c>
      <c r="CL52" s="50">
        <v>125001</v>
      </c>
      <c r="CM52" s="5">
        <v>28</v>
      </c>
      <c r="CN52" s="5" t="s">
        <v>195</v>
      </c>
      <c r="CO52" s="50" t="s">
        <v>566</v>
      </c>
      <c r="CP52" s="50" t="s">
        <v>566</v>
      </c>
      <c r="CQ52" s="51" t="s">
        <v>185</v>
      </c>
      <c r="CR52" s="51" t="s">
        <v>154</v>
      </c>
      <c r="CS52" s="51" t="s">
        <v>90</v>
      </c>
      <c r="CT52" s="51" t="s">
        <v>567</v>
      </c>
      <c r="CU52" s="51" t="s">
        <v>156</v>
      </c>
      <c r="CV52" s="52" t="s">
        <v>568</v>
      </c>
      <c r="CW52" s="9">
        <v>200272458956</v>
      </c>
      <c r="CX52" s="9">
        <v>0</v>
      </c>
      <c r="CY52" s="9">
        <v>0</v>
      </c>
      <c r="CZ52" s="9">
        <v>0</v>
      </c>
      <c r="DA52" s="9">
        <v>0</v>
      </c>
      <c r="DB52" s="9">
        <v>0</v>
      </c>
      <c r="DC52" s="9">
        <v>0</v>
      </c>
      <c r="DD52" s="9">
        <v>0</v>
      </c>
      <c r="DE52" s="9">
        <v>0</v>
      </c>
      <c r="DF52" s="9">
        <v>400071603327</v>
      </c>
      <c r="DG52" s="9">
        <v>0</v>
      </c>
      <c r="DH52" s="9">
        <v>0</v>
      </c>
      <c r="DI52" s="9">
        <v>0</v>
      </c>
      <c r="DJ52" s="9">
        <v>0</v>
      </c>
      <c r="DK52" s="9">
        <v>0</v>
      </c>
      <c r="DL52" s="9">
        <v>0</v>
      </c>
      <c r="DM52" s="9">
        <v>0</v>
      </c>
      <c r="DN52" s="9">
        <v>0</v>
      </c>
      <c r="DO52" s="9">
        <v>200072915247</v>
      </c>
      <c r="DP52" s="9">
        <v>0</v>
      </c>
      <c r="DQ52" s="9">
        <v>0</v>
      </c>
      <c r="DR52" s="9">
        <v>0</v>
      </c>
      <c r="DS52" s="9">
        <v>0</v>
      </c>
      <c r="DT52" s="9">
        <v>0</v>
      </c>
      <c r="DU52" s="9">
        <v>0</v>
      </c>
      <c r="DV52" s="9">
        <v>0</v>
      </c>
      <c r="DW52" s="9">
        <v>0</v>
      </c>
    </row>
    <row r="53" spans="1:127" ht="75" x14ac:dyDescent="0.25">
      <c r="A53" s="44">
        <v>52</v>
      </c>
      <c r="B53" s="45">
        <v>45627</v>
      </c>
      <c r="C53" s="46">
        <v>266701311767377</v>
      </c>
      <c r="D53" s="4">
        <v>266701311767377</v>
      </c>
      <c r="E53" s="4" t="s">
        <v>121</v>
      </c>
      <c r="F53" s="5" t="s">
        <v>122</v>
      </c>
      <c r="G53" s="3">
        <v>45481</v>
      </c>
      <c r="H53" s="6">
        <v>5.8666666666666698</v>
      </c>
      <c r="I53" s="5" t="s">
        <v>123</v>
      </c>
      <c r="J53" s="47">
        <v>9797332</v>
      </c>
      <c r="K53" s="5" t="s">
        <v>124</v>
      </c>
      <c r="L53" s="5" t="s">
        <v>569</v>
      </c>
      <c r="M53" s="5">
        <v>8751347</v>
      </c>
      <c r="N53" s="5" t="s">
        <v>126</v>
      </c>
      <c r="O53" s="5">
        <v>780</v>
      </c>
      <c r="P53" s="5" t="s">
        <v>127</v>
      </c>
      <c r="Q53" s="5">
        <v>6</v>
      </c>
      <c r="R53" s="5" t="s">
        <v>128</v>
      </c>
      <c r="S53" s="6">
        <v>11.2</v>
      </c>
      <c r="T53" s="5" t="s">
        <v>129</v>
      </c>
      <c r="U53" s="6">
        <v>11.2</v>
      </c>
      <c r="V53" s="5">
        <v>181</v>
      </c>
      <c r="W53" s="5" t="s">
        <v>130</v>
      </c>
      <c r="X53" s="5" t="s">
        <v>570</v>
      </c>
      <c r="Y53" s="5" t="s">
        <v>132</v>
      </c>
      <c r="Z53" s="5" t="s">
        <v>133</v>
      </c>
      <c r="AA53" s="5" t="s">
        <v>277</v>
      </c>
      <c r="AB53" s="5" t="s">
        <v>135</v>
      </c>
      <c r="AC53" s="5" t="s">
        <v>136</v>
      </c>
      <c r="AD53" s="5">
        <v>805343910</v>
      </c>
      <c r="AE53" s="5" t="s">
        <v>515</v>
      </c>
      <c r="AF53" s="5" t="s">
        <v>138</v>
      </c>
      <c r="AG53" s="5">
        <v>155</v>
      </c>
      <c r="AH53" s="5" t="s">
        <v>139</v>
      </c>
      <c r="AI53" s="5">
        <v>161</v>
      </c>
      <c r="AJ53" s="5" t="s">
        <v>128</v>
      </c>
      <c r="AK53" s="5">
        <v>9797332</v>
      </c>
      <c r="AL53" s="5" t="s">
        <v>140</v>
      </c>
      <c r="AM53" s="5" t="s">
        <v>141</v>
      </c>
      <c r="AN53" s="6">
        <v>60.858569299999999</v>
      </c>
      <c r="AO53" s="5" t="s">
        <v>142</v>
      </c>
      <c r="AP53" s="5">
        <v>0</v>
      </c>
      <c r="AQ53" s="5">
        <v>107042</v>
      </c>
      <c r="AR53" s="3">
        <v>45477</v>
      </c>
      <c r="AS53" s="5">
        <v>180</v>
      </c>
      <c r="AT53" s="5" t="s">
        <v>544</v>
      </c>
      <c r="AU53" s="5" t="s">
        <v>144</v>
      </c>
      <c r="AV53" s="5">
        <v>0</v>
      </c>
      <c r="AW53" s="5">
        <v>0</v>
      </c>
      <c r="AX53" s="5">
        <v>0</v>
      </c>
      <c r="AY53" s="5">
        <v>0</v>
      </c>
      <c r="AZ53" s="5">
        <v>0</v>
      </c>
      <c r="BA53" s="5">
        <v>0</v>
      </c>
      <c r="BB53" s="5">
        <v>0</v>
      </c>
      <c r="BC53" s="5">
        <v>0</v>
      </c>
      <c r="BD53" s="5">
        <v>0</v>
      </c>
      <c r="BE53" s="5" t="s">
        <v>145</v>
      </c>
      <c r="BF53" s="5" t="s">
        <v>145</v>
      </c>
      <c r="BG53" s="5">
        <v>0</v>
      </c>
      <c r="BH53" s="5">
        <v>6</v>
      </c>
      <c r="BI53" s="5" t="s">
        <v>123</v>
      </c>
      <c r="BJ53" s="3">
        <v>45473</v>
      </c>
      <c r="BK53" s="3">
        <v>45473</v>
      </c>
      <c r="BL53" s="6">
        <v>6.1333333333333302</v>
      </c>
      <c r="BM53" s="5" t="s">
        <v>123</v>
      </c>
      <c r="BN53" s="3">
        <v>50348</v>
      </c>
      <c r="BO53" s="5" t="s">
        <v>146</v>
      </c>
      <c r="BP53" s="5">
        <v>1324920</v>
      </c>
      <c r="BQ53" s="5">
        <v>2</v>
      </c>
      <c r="BR53" s="3">
        <v>45472</v>
      </c>
      <c r="BS53" s="5">
        <v>7413761</v>
      </c>
      <c r="BT53" s="5" t="s">
        <v>571</v>
      </c>
      <c r="BU53" s="7" t="s">
        <v>572</v>
      </c>
      <c r="BV53" s="7">
        <v>2999.25</v>
      </c>
      <c r="BW53" s="7">
        <v>5000</v>
      </c>
      <c r="BX53" s="7">
        <v>2449.5</v>
      </c>
      <c r="BY53" s="7">
        <v>450</v>
      </c>
      <c r="BZ53" s="5">
        <v>14</v>
      </c>
      <c r="CA53" s="5">
        <v>46</v>
      </c>
      <c r="CB53" s="48">
        <f t="shared" si="0"/>
        <v>16098525</v>
      </c>
      <c r="CC53" s="48">
        <v>16098525</v>
      </c>
      <c r="CD53" s="48">
        <f t="shared" si="8"/>
        <v>14488673</v>
      </c>
      <c r="CE53" s="48">
        <f t="shared" si="9"/>
        <v>12878820</v>
      </c>
      <c r="CF53" s="48" t="s">
        <v>573</v>
      </c>
      <c r="CG53" s="49" t="s">
        <v>533</v>
      </c>
      <c r="CH53" s="49"/>
      <c r="CI53" s="49" t="s">
        <v>3775</v>
      </c>
      <c r="CJ53" s="50" t="s">
        <v>546</v>
      </c>
      <c r="CK53" s="50" t="s">
        <v>515</v>
      </c>
      <c r="CL53" s="50">
        <v>125001</v>
      </c>
      <c r="CM53" s="5">
        <v>0</v>
      </c>
      <c r="CN53" s="5" t="s">
        <v>151</v>
      </c>
      <c r="CO53" s="50" t="s">
        <v>166</v>
      </c>
      <c r="CP53" s="50" t="s">
        <v>167</v>
      </c>
      <c r="CQ53" s="51" t="s">
        <v>153</v>
      </c>
      <c r="CR53" s="51" t="s">
        <v>154</v>
      </c>
      <c r="CS53" s="51" t="s">
        <v>90</v>
      </c>
      <c r="CT53" s="51" t="s">
        <v>574</v>
      </c>
      <c r="CU53" s="51" t="s">
        <v>156</v>
      </c>
      <c r="CV53" s="52" t="s">
        <v>575</v>
      </c>
      <c r="CW53" s="9">
        <v>200312996498</v>
      </c>
      <c r="CX53" s="9">
        <v>0</v>
      </c>
      <c r="CY53" s="9">
        <v>0</v>
      </c>
      <c r="CZ53" s="9">
        <v>0</v>
      </c>
      <c r="DA53" s="9">
        <v>0</v>
      </c>
      <c r="DB53" s="9">
        <v>0</v>
      </c>
      <c r="DC53" s="9">
        <v>0</v>
      </c>
      <c r="DD53" s="9">
        <v>0</v>
      </c>
      <c r="DE53" s="9">
        <v>0</v>
      </c>
      <c r="DF53" s="9">
        <v>400081730998</v>
      </c>
      <c r="DG53" s="9">
        <v>0</v>
      </c>
      <c r="DH53" s="9">
        <v>0</v>
      </c>
      <c r="DI53" s="9">
        <v>0</v>
      </c>
      <c r="DJ53" s="9">
        <v>0</v>
      </c>
      <c r="DK53" s="9">
        <v>0</v>
      </c>
      <c r="DL53" s="9">
        <v>0</v>
      </c>
      <c r="DM53" s="9">
        <v>0</v>
      </c>
      <c r="DN53" s="9">
        <v>0</v>
      </c>
      <c r="DO53" s="9">
        <v>200083501967</v>
      </c>
      <c r="DP53" s="9">
        <v>0</v>
      </c>
      <c r="DQ53" s="9">
        <v>0</v>
      </c>
      <c r="DR53" s="9">
        <v>0</v>
      </c>
      <c r="DS53" s="9">
        <v>0</v>
      </c>
      <c r="DT53" s="9">
        <v>0</v>
      </c>
      <c r="DU53" s="9">
        <v>0</v>
      </c>
      <c r="DV53" s="9">
        <v>0</v>
      </c>
      <c r="DW53" s="9">
        <v>0</v>
      </c>
    </row>
    <row r="54" spans="1:127" ht="90" x14ac:dyDescent="0.25">
      <c r="A54" s="44">
        <v>53</v>
      </c>
      <c r="B54" s="45">
        <v>45627</v>
      </c>
      <c r="C54" s="46">
        <v>266620911684312</v>
      </c>
      <c r="D54" s="4">
        <v>266620911684312</v>
      </c>
      <c r="E54" s="4" t="s">
        <v>121</v>
      </c>
      <c r="F54" s="5" t="s">
        <v>178</v>
      </c>
      <c r="G54" s="3">
        <v>45454</v>
      </c>
      <c r="H54" s="6">
        <v>6.7666666666666702</v>
      </c>
      <c r="I54" s="5" t="s">
        <v>123</v>
      </c>
      <c r="J54" s="47">
        <v>2283184</v>
      </c>
      <c r="K54" s="5" t="s">
        <v>124</v>
      </c>
      <c r="L54" s="5" t="s">
        <v>576</v>
      </c>
      <c r="M54" s="5">
        <v>2248668</v>
      </c>
      <c r="N54" s="5" t="s">
        <v>126</v>
      </c>
      <c r="O54" s="5">
        <v>746</v>
      </c>
      <c r="P54" s="5" t="s">
        <v>127</v>
      </c>
      <c r="Q54" s="5">
        <v>9</v>
      </c>
      <c r="R54" s="5" t="s">
        <v>128</v>
      </c>
      <c r="S54" s="6">
        <v>13</v>
      </c>
      <c r="T54" s="5" t="s">
        <v>129</v>
      </c>
      <c r="U54" s="6">
        <v>13</v>
      </c>
      <c r="V54" s="5">
        <v>181</v>
      </c>
      <c r="W54" s="5" t="s">
        <v>130</v>
      </c>
      <c r="X54" s="5" t="s">
        <v>577</v>
      </c>
      <c r="Y54" s="5" t="s">
        <v>132</v>
      </c>
      <c r="Z54" s="5" t="s">
        <v>133</v>
      </c>
      <c r="AA54" s="5" t="s">
        <v>578</v>
      </c>
      <c r="AB54" s="5" t="s">
        <v>135</v>
      </c>
      <c r="AC54" s="5" t="s">
        <v>136</v>
      </c>
      <c r="AD54" s="5">
        <v>854803995051</v>
      </c>
      <c r="AE54" s="5" t="s">
        <v>515</v>
      </c>
      <c r="AF54" s="5" t="s">
        <v>138</v>
      </c>
      <c r="AG54" s="5">
        <v>172</v>
      </c>
      <c r="AH54" s="5" t="s">
        <v>139</v>
      </c>
      <c r="AI54" s="5">
        <v>181</v>
      </c>
      <c r="AJ54" s="5" t="s">
        <v>128</v>
      </c>
      <c r="AK54" s="5">
        <v>2283184</v>
      </c>
      <c r="AL54" s="5" t="s">
        <v>140</v>
      </c>
      <c r="AM54" s="5" t="s">
        <v>141</v>
      </c>
      <c r="AN54" s="6">
        <v>61.707675700000003</v>
      </c>
      <c r="AO54" s="5" t="s">
        <v>142</v>
      </c>
      <c r="AP54" s="5">
        <v>0</v>
      </c>
      <c r="AQ54" s="5">
        <v>28888</v>
      </c>
      <c r="AR54" s="3">
        <v>45386</v>
      </c>
      <c r="AS54" s="5">
        <v>180</v>
      </c>
      <c r="AT54" s="5" t="s">
        <v>579</v>
      </c>
      <c r="AU54" s="5" t="s">
        <v>144</v>
      </c>
      <c r="AV54" s="5">
        <v>0</v>
      </c>
      <c r="AW54" s="5">
        <v>0</v>
      </c>
      <c r="AX54" s="5">
        <v>0</v>
      </c>
      <c r="AY54" s="5">
        <v>0</v>
      </c>
      <c r="AZ54" s="5">
        <v>0</v>
      </c>
      <c r="BA54" s="5">
        <v>0</v>
      </c>
      <c r="BB54" s="5">
        <v>0</v>
      </c>
      <c r="BC54" s="5">
        <v>0</v>
      </c>
      <c r="BD54" s="5">
        <v>0</v>
      </c>
      <c r="BE54" s="5" t="s">
        <v>145</v>
      </c>
      <c r="BF54" s="5" t="s">
        <v>145</v>
      </c>
      <c r="BG54" s="5">
        <v>0</v>
      </c>
      <c r="BH54" s="5">
        <v>9</v>
      </c>
      <c r="BI54" s="5" t="s">
        <v>123</v>
      </c>
      <c r="BJ54" s="3">
        <v>45382</v>
      </c>
      <c r="BK54" s="3">
        <v>45382</v>
      </c>
      <c r="BL54" s="6">
        <v>9.1666666666666696</v>
      </c>
      <c r="BM54" s="5" t="s">
        <v>123</v>
      </c>
      <c r="BN54" s="3">
        <v>50864</v>
      </c>
      <c r="BO54" s="5" t="s">
        <v>146</v>
      </c>
      <c r="BP54" s="5">
        <v>359304</v>
      </c>
      <c r="BQ54" s="5"/>
      <c r="BR54" s="3">
        <v>45381</v>
      </c>
      <c r="BS54" s="5"/>
      <c r="BT54" s="5" t="s">
        <v>551</v>
      </c>
      <c r="BU54" s="7" t="s">
        <v>580</v>
      </c>
      <c r="BV54" s="7">
        <v>100</v>
      </c>
      <c r="BW54" s="7">
        <v>35500</v>
      </c>
      <c r="BX54" s="7">
        <v>300</v>
      </c>
      <c r="BY54" s="7">
        <v>500</v>
      </c>
      <c r="BZ54" s="5">
        <v>24</v>
      </c>
      <c r="CA54" s="5">
        <v>26</v>
      </c>
      <c r="CB54" s="48">
        <f t="shared" si="0"/>
        <v>3700000</v>
      </c>
      <c r="CC54" s="48">
        <v>3700000</v>
      </c>
      <c r="CD54" s="48">
        <f t="shared" si="8"/>
        <v>3330000</v>
      </c>
      <c r="CE54" s="48">
        <f t="shared" si="9"/>
        <v>2960000</v>
      </c>
      <c r="CF54" s="48"/>
      <c r="CG54" s="49" t="s">
        <v>533</v>
      </c>
      <c r="CH54" s="49"/>
      <c r="CI54" s="49" t="s">
        <v>3775</v>
      </c>
      <c r="CJ54" s="50" t="s">
        <v>553</v>
      </c>
      <c r="CK54" s="50" t="s">
        <v>515</v>
      </c>
      <c r="CL54" s="50">
        <v>127021</v>
      </c>
      <c r="CM54" s="5">
        <v>0</v>
      </c>
      <c r="CN54" s="5" t="s">
        <v>195</v>
      </c>
      <c r="CO54" s="50" t="s">
        <v>166</v>
      </c>
      <c r="CP54" s="50" t="s">
        <v>167</v>
      </c>
      <c r="CQ54" s="51" t="s">
        <v>153</v>
      </c>
      <c r="CR54" s="51" t="s">
        <v>154</v>
      </c>
      <c r="CS54" s="51" t="s">
        <v>90</v>
      </c>
      <c r="CT54" s="51" t="s">
        <v>581</v>
      </c>
      <c r="CU54" s="51" t="s">
        <v>187</v>
      </c>
      <c r="CV54" s="52" t="s">
        <v>582</v>
      </c>
      <c r="CW54" s="9">
        <v>200309934577</v>
      </c>
      <c r="CX54" s="9">
        <v>0</v>
      </c>
      <c r="CY54" s="9">
        <v>0</v>
      </c>
      <c r="CZ54" s="9">
        <v>0</v>
      </c>
      <c r="DA54" s="9">
        <v>0</v>
      </c>
      <c r="DB54" s="9">
        <v>0</v>
      </c>
      <c r="DC54" s="9">
        <v>0</v>
      </c>
      <c r="DD54" s="9">
        <v>0</v>
      </c>
      <c r="DE54" s="9">
        <v>0</v>
      </c>
      <c r="DF54" s="9">
        <v>400080962971</v>
      </c>
      <c r="DG54" s="9">
        <v>0</v>
      </c>
      <c r="DH54" s="9">
        <v>0</v>
      </c>
      <c r="DI54" s="9">
        <v>0</v>
      </c>
      <c r="DJ54" s="9">
        <v>0</v>
      </c>
      <c r="DK54" s="9">
        <v>0</v>
      </c>
      <c r="DL54" s="9">
        <v>0</v>
      </c>
      <c r="DM54" s="9">
        <v>0</v>
      </c>
      <c r="DN54" s="9">
        <v>0</v>
      </c>
      <c r="DO54" s="9">
        <v>200082710000</v>
      </c>
      <c r="DP54" s="9">
        <v>0</v>
      </c>
      <c r="DQ54" s="9">
        <v>0</v>
      </c>
      <c r="DR54" s="9">
        <v>0</v>
      </c>
      <c r="DS54" s="9">
        <v>0</v>
      </c>
      <c r="DT54" s="9">
        <v>0</v>
      </c>
      <c r="DU54" s="9">
        <v>0</v>
      </c>
      <c r="DV54" s="9">
        <v>0</v>
      </c>
      <c r="DW54" s="9">
        <v>0</v>
      </c>
    </row>
    <row r="55" spans="1:127" ht="105" x14ac:dyDescent="0.25">
      <c r="A55" s="44">
        <v>54</v>
      </c>
      <c r="B55" s="45">
        <v>45627</v>
      </c>
      <c r="C55" s="46">
        <v>266620911583111</v>
      </c>
      <c r="D55" s="4">
        <v>266620911583111</v>
      </c>
      <c r="E55" s="4" t="s">
        <v>121</v>
      </c>
      <c r="F55" s="5" t="s">
        <v>178</v>
      </c>
      <c r="G55" s="3">
        <v>45357</v>
      </c>
      <c r="H55" s="6">
        <v>10</v>
      </c>
      <c r="I55" s="5" t="s">
        <v>123</v>
      </c>
      <c r="J55" s="47">
        <v>1292108</v>
      </c>
      <c r="K55" s="5" t="s">
        <v>124</v>
      </c>
      <c r="L55" s="5" t="s">
        <v>583</v>
      </c>
      <c r="M55" s="5">
        <v>1235730</v>
      </c>
      <c r="N55" s="5" t="s">
        <v>126</v>
      </c>
      <c r="O55" s="5">
        <v>776</v>
      </c>
      <c r="P55" s="5" t="s">
        <v>127</v>
      </c>
      <c r="Q55" s="5">
        <v>12</v>
      </c>
      <c r="R55" s="5" t="s">
        <v>128</v>
      </c>
      <c r="S55" s="6">
        <v>13.6</v>
      </c>
      <c r="T55" s="5" t="s">
        <v>129</v>
      </c>
      <c r="U55" s="6">
        <v>13.2</v>
      </c>
      <c r="V55" s="5">
        <v>108</v>
      </c>
      <c r="W55" s="5" t="s">
        <v>130</v>
      </c>
      <c r="X55" s="5" t="s">
        <v>584</v>
      </c>
      <c r="Y55" s="5" t="s">
        <v>132</v>
      </c>
      <c r="Z55" s="5" t="s">
        <v>133</v>
      </c>
      <c r="AA55" s="5" t="s">
        <v>398</v>
      </c>
      <c r="AB55" s="5" t="s">
        <v>135</v>
      </c>
      <c r="AC55" s="5" t="s">
        <v>136</v>
      </c>
      <c r="AD55" s="5">
        <v>854803231890</v>
      </c>
      <c r="AE55" s="5" t="s">
        <v>515</v>
      </c>
      <c r="AF55" s="5" t="s">
        <v>138</v>
      </c>
      <c r="AG55" s="5">
        <v>105</v>
      </c>
      <c r="AH55" s="5" t="s">
        <v>139</v>
      </c>
      <c r="AI55" s="5">
        <v>117</v>
      </c>
      <c r="AJ55" s="5" t="s">
        <v>128</v>
      </c>
      <c r="AK55" s="5">
        <v>1292108</v>
      </c>
      <c r="AL55" s="5" t="s">
        <v>140</v>
      </c>
      <c r="AM55" s="5" t="s">
        <v>141</v>
      </c>
      <c r="AN55" s="6">
        <v>56.011062600000002</v>
      </c>
      <c r="AO55" s="5" t="s">
        <v>142</v>
      </c>
      <c r="AP55" s="5">
        <v>0</v>
      </c>
      <c r="AQ55" s="5">
        <v>20216</v>
      </c>
      <c r="AR55" s="3">
        <v>45295</v>
      </c>
      <c r="AS55" s="5">
        <v>108</v>
      </c>
      <c r="AT55" s="5" t="s">
        <v>579</v>
      </c>
      <c r="AU55" s="5" t="s">
        <v>144</v>
      </c>
      <c r="AV55" s="5">
        <v>0</v>
      </c>
      <c r="AW55" s="5">
        <v>0</v>
      </c>
      <c r="AX55" s="5">
        <v>0</v>
      </c>
      <c r="AY55" s="5">
        <v>0</v>
      </c>
      <c r="AZ55" s="5">
        <v>0</v>
      </c>
      <c r="BA55" s="5">
        <v>0</v>
      </c>
      <c r="BB55" s="5">
        <v>0</v>
      </c>
      <c r="BC55" s="5">
        <v>0</v>
      </c>
      <c r="BD55" s="5">
        <v>0</v>
      </c>
      <c r="BE55" s="5" t="s">
        <v>145</v>
      </c>
      <c r="BF55" s="5" t="s">
        <v>145</v>
      </c>
      <c r="BG55" s="5">
        <v>0</v>
      </c>
      <c r="BH55" s="5">
        <v>12</v>
      </c>
      <c r="BI55" s="5" t="s">
        <v>123</v>
      </c>
      <c r="BJ55" s="3">
        <v>45291</v>
      </c>
      <c r="BK55" s="3">
        <v>45382</v>
      </c>
      <c r="BL55" s="6">
        <v>9.1666666666666696</v>
      </c>
      <c r="BM55" s="5" t="s">
        <v>123</v>
      </c>
      <c r="BN55" s="3">
        <v>48826</v>
      </c>
      <c r="BO55" s="5" t="s">
        <v>585</v>
      </c>
      <c r="BP55" s="5">
        <v>0</v>
      </c>
      <c r="BQ55" s="5"/>
      <c r="BR55" s="3">
        <v>45243</v>
      </c>
      <c r="BS55" s="5"/>
      <c r="BT55" s="5" t="s">
        <v>147</v>
      </c>
      <c r="BU55" s="7" t="s">
        <v>586</v>
      </c>
      <c r="BV55" s="7">
        <v>88.92</v>
      </c>
      <c r="BW55" s="7">
        <v>24000</v>
      </c>
      <c r="BX55" s="7">
        <v>288</v>
      </c>
      <c r="BY55" s="7">
        <v>600</v>
      </c>
      <c r="BZ55" s="5">
        <v>24</v>
      </c>
      <c r="CA55" s="5">
        <v>26</v>
      </c>
      <c r="CB55" s="48">
        <f t="shared" si="0"/>
        <v>2306880</v>
      </c>
      <c r="CC55" s="48">
        <v>2306880</v>
      </c>
      <c r="CD55" s="48">
        <f t="shared" si="8"/>
        <v>2076192</v>
      </c>
      <c r="CE55" s="48">
        <f t="shared" si="9"/>
        <v>1845504</v>
      </c>
      <c r="CF55" s="48"/>
      <c r="CG55" s="49" t="s">
        <v>533</v>
      </c>
      <c r="CH55" s="49"/>
      <c r="CI55" s="49" t="s">
        <v>3775</v>
      </c>
      <c r="CJ55" s="50" t="s">
        <v>553</v>
      </c>
      <c r="CK55" s="50" t="s">
        <v>515</v>
      </c>
      <c r="CL55" s="50">
        <v>127306</v>
      </c>
      <c r="CM55" s="5">
        <v>0</v>
      </c>
      <c r="CN55" s="5" t="s">
        <v>298</v>
      </c>
      <c r="CO55" s="50" t="s">
        <v>166</v>
      </c>
      <c r="CP55" s="50" t="s">
        <v>167</v>
      </c>
      <c r="CQ55" s="51" t="s">
        <v>153</v>
      </c>
      <c r="CR55" s="51" t="s">
        <v>154</v>
      </c>
      <c r="CS55" s="51" t="s">
        <v>90</v>
      </c>
      <c r="CT55" s="51" t="s">
        <v>587</v>
      </c>
      <c r="CU55" s="51" t="s">
        <v>273</v>
      </c>
      <c r="CV55" s="52" t="s">
        <v>588</v>
      </c>
      <c r="CW55" s="9">
        <v>200299512765</v>
      </c>
      <c r="CX55" s="9">
        <v>0</v>
      </c>
      <c r="CY55" s="9">
        <v>0</v>
      </c>
      <c r="CZ55" s="9">
        <v>0</v>
      </c>
      <c r="DA55" s="9">
        <v>0</v>
      </c>
      <c r="DB55" s="9">
        <v>0</v>
      </c>
      <c r="DC55" s="9">
        <v>0</v>
      </c>
      <c r="DD55" s="9">
        <v>0</v>
      </c>
      <c r="DE55" s="9">
        <v>0</v>
      </c>
      <c r="DF55" s="9">
        <v>400078258151</v>
      </c>
      <c r="DG55" s="9">
        <v>0</v>
      </c>
      <c r="DH55" s="9">
        <v>0</v>
      </c>
      <c r="DI55" s="9">
        <v>0</v>
      </c>
      <c r="DJ55" s="9">
        <v>0</v>
      </c>
      <c r="DK55" s="9">
        <v>0</v>
      </c>
      <c r="DL55" s="9">
        <v>0</v>
      </c>
      <c r="DM55" s="9">
        <v>0</v>
      </c>
      <c r="DN55" s="9">
        <v>0</v>
      </c>
      <c r="DO55" s="9">
        <v>200079909639</v>
      </c>
      <c r="DP55" s="9">
        <v>0</v>
      </c>
      <c r="DQ55" s="9">
        <v>0</v>
      </c>
      <c r="DR55" s="9">
        <v>0</v>
      </c>
      <c r="DS55" s="9">
        <v>0</v>
      </c>
      <c r="DT55" s="9">
        <v>0</v>
      </c>
      <c r="DU55" s="9">
        <v>0</v>
      </c>
      <c r="DV55" s="9">
        <v>0</v>
      </c>
      <c r="DW55" s="9">
        <v>0</v>
      </c>
    </row>
    <row r="56" spans="1:127" ht="150" x14ac:dyDescent="0.25">
      <c r="A56" s="44">
        <v>55</v>
      </c>
      <c r="B56" s="45">
        <v>45627</v>
      </c>
      <c r="C56" s="46">
        <v>266620911262902</v>
      </c>
      <c r="D56" s="4">
        <v>266620911262902</v>
      </c>
      <c r="E56" s="4" t="s">
        <v>121</v>
      </c>
      <c r="F56" s="5" t="s">
        <v>232</v>
      </c>
      <c r="G56" s="3">
        <v>45036</v>
      </c>
      <c r="H56" s="6">
        <v>20.7</v>
      </c>
      <c r="I56" s="5" t="s">
        <v>123</v>
      </c>
      <c r="J56" s="47">
        <v>3626903</v>
      </c>
      <c r="K56" s="5" t="s">
        <v>124</v>
      </c>
      <c r="L56" s="5" t="s">
        <v>589</v>
      </c>
      <c r="M56" s="5">
        <v>3475580.5</v>
      </c>
      <c r="N56" s="5" t="s">
        <v>126</v>
      </c>
      <c r="O56" s="5">
        <v>744</v>
      </c>
      <c r="P56" s="5" t="s">
        <v>127</v>
      </c>
      <c r="Q56" s="5">
        <v>25</v>
      </c>
      <c r="R56" s="5" t="s">
        <v>128</v>
      </c>
      <c r="S56" s="6">
        <v>14.15</v>
      </c>
      <c r="T56" s="5" t="s">
        <v>129</v>
      </c>
      <c r="U56" s="6">
        <v>13.25</v>
      </c>
      <c r="V56" s="5">
        <v>180</v>
      </c>
      <c r="W56" s="5" t="s">
        <v>130</v>
      </c>
      <c r="X56" s="5" t="s">
        <v>590</v>
      </c>
      <c r="Y56" s="5" t="s">
        <v>132</v>
      </c>
      <c r="Z56" s="5" t="s">
        <v>133</v>
      </c>
      <c r="AA56" s="5" t="s">
        <v>591</v>
      </c>
      <c r="AB56" s="5" t="s">
        <v>135</v>
      </c>
      <c r="AC56" s="5" t="s">
        <v>136</v>
      </c>
      <c r="AD56" s="5">
        <v>806036626</v>
      </c>
      <c r="AE56" s="5" t="s">
        <v>515</v>
      </c>
      <c r="AF56" s="5" t="s">
        <v>138</v>
      </c>
      <c r="AG56" s="5">
        <v>167</v>
      </c>
      <c r="AH56" s="5" t="s">
        <v>139</v>
      </c>
      <c r="AI56" s="5">
        <v>192</v>
      </c>
      <c r="AJ56" s="5" t="s">
        <v>128</v>
      </c>
      <c r="AK56" s="5">
        <v>3626903</v>
      </c>
      <c r="AL56" s="5" t="s">
        <v>140</v>
      </c>
      <c r="AM56" s="5" t="s">
        <v>161</v>
      </c>
      <c r="AN56" s="6">
        <v>59.509619100000002</v>
      </c>
      <c r="AO56" s="5" t="s">
        <v>142</v>
      </c>
      <c r="AP56" s="5">
        <v>0</v>
      </c>
      <c r="AQ56" s="5">
        <v>47738</v>
      </c>
      <c r="AR56" s="3">
        <v>44899</v>
      </c>
      <c r="AS56" s="5">
        <v>180</v>
      </c>
      <c r="AT56" s="5" t="s">
        <v>579</v>
      </c>
      <c r="AU56" s="5" t="s">
        <v>144</v>
      </c>
      <c r="AV56" s="5">
        <v>0</v>
      </c>
      <c r="AW56" s="5">
        <v>0</v>
      </c>
      <c r="AX56" s="5">
        <v>0</v>
      </c>
      <c r="AY56" s="5">
        <v>0</v>
      </c>
      <c r="AZ56" s="5">
        <v>0</v>
      </c>
      <c r="BA56" s="5">
        <v>0</v>
      </c>
      <c r="BB56" s="5">
        <v>0</v>
      </c>
      <c r="BC56" s="5">
        <v>0</v>
      </c>
      <c r="BD56" s="5">
        <v>0</v>
      </c>
      <c r="BE56" s="5" t="s">
        <v>145</v>
      </c>
      <c r="BF56" s="5" t="s">
        <v>145</v>
      </c>
      <c r="BG56" s="5">
        <v>0</v>
      </c>
      <c r="BH56" s="5">
        <v>25</v>
      </c>
      <c r="BI56" s="5" t="s">
        <v>123</v>
      </c>
      <c r="BJ56" s="3">
        <v>44895</v>
      </c>
      <c r="BK56" s="3">
        <v>45045</v>
      </c>
      <c r="BL56" s="6">
        <v>20.399999999999999</v>
      </c>
      <c r="BM56" s="5" t="s">
        <v>123</v>
      </c>
      <c r="BN56" s="3">
        <v>50713</v>
      </c>
      <c r="BO56" s="5" t="s">
        <v>162</v>
      </c>
      <c r="BP56" s="5">
        <v>1408608</v>
      </c>
      <c r="BQ56" s="5"/>
      <c r="BR56" s="3">
        <v>44865</v>
      </c>
      <c r="BS56" s="5" t="s">
        <v>592</v>
      </c>
      <c r="BT56" s="5" t="s">
        <v>563</v>
      </c>
      <c r="BU56" s="7" t="s">
        <v>593</v>
      </c>
      <c r="BV56" s="7">
        <v>411.6</v>
      </c>
      <c r="BW56" s="7">
        <v>14000</v>
      </c>
      <c r="BX56" s="7">
        <v>465</v>
      </c>
      <c r="BY56" s="7">
        <v>714.52</v>
      </c>
      <c r="BZ56" s="5">
        <v>15</v>
      </c>
      <c r="CA56" s="5">
        <v>45</v>
      </c>
      <c r="CB56" s="48">
        <f t="shared" si="0"/>
        <v>6094651.7999999998</v>
      </c>
      <c r="CC56" s="48">
        <v>6094650</v>
      </c>
      <c r="CD56" s="48">
        <f t="shared" si="8"/>
        <v>5485187</v>
      </c>
      <c r="CE56" s="48">
        <f t="shared" si="9"/>
        <v>4875721</v>
      </c>
      <c r="CF56" s="48"/>
      <c r="CG56" s="49" t="s">
        <v>594</v>
      </c>
      <c r="CH56" s="49"/>
      <c r="CI56" s="49" t="s">
        <v>3775</v>
      </c>
      <c r="CJ56" s="50" t="s">
        <v>553</v>
      </c>
      <c r="CK56" s="50" t="s">
        <v>515</v>
      </c>
      <c r="CL56" s="50">
        <v>127201</v>
      </c>
      <c r="CM56" s="5">
        <v>27</v>
      </c>
      <c r="CN56" s="5" t="s">
        <v>195</v>
      </c>
      <c r="CO56" s="50" t="s">
        <v>152</v>
      </c>
      <c r="CP56" s="50" t="s">
        <v>152</v>
      </c>
      <c r="CQ56" s="51" t="s">
        <v>185</v>
      </c>
      <c r="CR56" s="51" t="s">
        <v>154</v>
      </c>
      <c r="CS56" s="51" t="s">
        <v>90</v>
      </c>
      <c r="CT56" s="51" t="s">
        <v>595</v>
      </c>
      <c r="CU56" s="51" t="s">
        <v>156</v>
      </c>
      <c r="CV56" s="52" t="s">
        <v>596</v>
      </c>
      <c r="CW56" s="9">
        <v>200266721638</v>
      </c>
      <c r="CX56" s="9">
        <v>0</v>
      </c>
      <c r="CY56" s="9">
        <v>0</v>
      </c>
      <c r="CZ56" s="9">
        <v>0</v>
      </c>
      <c r="DA56" s="9">
        <v>0</v>
      </c>
      <c r="DB56" s="9">
        <v>0</v>
      </c>
      <c r="DC56" s="9">
        <v>0</v>
      </c>
      <c r="DD56" s="9">
        <v>0</v>
      </c>
      <c r="DE56" s="9">
        <v>0</v>
      </c>
      <c r="DF56" s="9">
        <v>400070103542</v>
      </c>
      <c r="DG56" s="9">
        <v>0</v>
      </c>
      <c r="DH56" s="9">
        <v>0</v>
      </c>
      <c r="DI56" s="9">
        <v>0</v>
      </c>
      <c r="DJ56" s="9">
        <v>0</v>
      </c>
      <c r="DK56" s="9">
        <v>0</v>
      </c>
      <c r="DL56" s="9">
        <v>0</v>
      </c>
      <c r="DM56" s="9">
        <v>0</v>
      </c>
      <c r="DN56" s="9">
        <v>0</v>
      </c>
      <c r="DO56" s="9">
        <v>200071320100</v>
      </c>
      <c r="DP56" s="9">
        <v>0</v>
      </c>
      <c r="DQ56" s="9">
        <v>0</v>
      </c>
      <c r="DR56" s="9">
        <v>0</v>
      </c>
      <c r="DS56" s="9">
        <v>0</v>
      </c>
      <c r="DT56" s="9">
        <v>0</v>
      </c>
      <c r="DU56" s="9">
        <v>0</v>
      </c>
      <c r="DV56" s="9">
        <v>0</v>
      </c>
      <c r="DW56" s="9">
        <v>0</v>
      </c>
    </row>
    <row r="57" spans="1:127" hidden="1" x14ac:dyDescent="0.25">
      <c r="A57" s="44">
        <v>56</v>
      </c>
      <c r="B57" s="45">
        <v>45627</v>
      </c>
      <c r="C57" s="46">
        <v>266601311739145</v>
      </c>
      <c r="D57" s="4">
        <v>266601311739145</v>
      </c>
      <c r="E57" s="4" t="s">
        <v>121</v>
      </c>
      <c r="F57" s="5" t="s">
        <v>122</v>
      </c>
      <c r="G57" s="3">
        <v>45448</v>
      </c>
      <c r="H57" s="6">
        <v>6.9666666666666703</v>
      </c>
      <c r="I57" s="5" t="s">
        <v>123</v>
      </c>
      <c r="J57" s="47">
        <v>7632788</v>
      </c>
      <c r="K57" s="5" t="s">
        <v>124</v>
      </c>
      <c r="L57" s="5" t="s">
        <v>597</v>
      </c>
      <c r="M57" s="5">
        <v>7532055</v>
      </c>
      <c r="N57" s="5" t="s">
        <v>126</v>
      </c>
      <c r="O57" s="5">
        <v>761</v>
      </c>
      <c r="P57" s="5" t="s">
        <v>127</v>
      </c>
      <c r="Q57" s="5">
        <v>7</v>
      </c>
      <c r="R57" s="5" t="s">
        <v>128</v>
      </c>
      <c r="S57" s="6">
        <v>11.25</v>
      </c>
      <c r="T57" s="5" t="s">
        <v>129</v>
      </c>
      <c r="U57" s="6">
        <v>11.25</v>
      </c>
      <c r="V57" s="5">
        <v>181</v>
      </c>
      <c r="W57" s="5" t="s">
        <v>130</v>
      </c>
      <c r="X57" s="5" t="s">
        <v>598</v>
      </c>
      <c r="Y57" s="5" t="s">
        <v>132</v>
      </c>
      <c r="Z57" s="5" t="s">
        <v>133</v>
      </c>
      <c r="AA57" s="5" t="s">
        <v>599</v>
      </c>
      <c r="AB57" s="5" t="s">
        <v>135</v>
      </c>
      <c r="AC57" s="5" t="s">
        <v>136</v>
      </c>
      <c r="AD57" s="5">
        <v>854804418900</v>
      </c>
      <c r="AE57" s="5" t="s">
        <v>515</v>
      </c>
      <c r="AF57" s="5" t="s">
        <v>138</v>
      </c>
      <c r="AG57" s="5">
        <v>174</v>
      </c>
      <c r="AH57" s="5" t="s">
        <v>139</v>
      </c>
      <c r="AI57" s="5">
        <v>181</v>
      </c>
      <c r="AJ57" s="5" t="s">
        <v>128</v>
      </c>
      <c r="AK57" s="5">
        <v>7632788</v>
      </c>
      <c r="AL57" s="5" t="s">
        <v>140</v>
      </c>
      <c r="AM57" s="5" t="s">
        <v>278</v>
      </c>
      <c r="AN57" s="6">
        <v>60.457726700000002</v>
      </c>
      <c r="AO57" s="5" t="s">
        <v>142</v>
      </c>
      <c r="AP57" s="5">
        <v>0</v>
      </c>
      <c r="AQ57" s="5">
        <v>87957</v>
      </c>
      <c r="AR57" s="3">
        <v>45447</v>
      </c>
      <c r="AS57" s="5">
        <v>180</v>
      </c>
      <c r="AT57" s="5" t="s">
        <v>579</v>
      </c>
      <c r="AU57" s="5" t="s">
        <v>144</v>
      </c>
      <c r="AV57" s="5">
        <v>0</v>
      </c>
      <c r="AW57" s="5">
        <v>0</v>
      </c>
      <c r="AX57" s="5">
        <v>0</v>
      </c>
      <c r="AY57" s="5">
        <v>0</v>
      </c>
      <c r="AZ57" s="5">
        <v>0</v>
      </c>
      <c r="BA57" s="5">
        <v>0</v>
      </c>
      <c r="BB57" s="5">
        <v>0</v>
      </c>
      <c r="BC57" s="5">
        <v>0</v>
      </c>
      <c r="BD57" s="5">
        <v>0</v>
      </c>
      <c r="BE57" s="5" t="s">
        <v>145</v>
      </c>
      <c r="BF57" s="5" t="s">
        <v>145</v>
      </c>
      <c r="BG57" s="5">
        <v>0</v>
      </c>
      <c r="BH57" s="5">
        <v>7</v>
      </c>
      <c r="BI57" s="5" t="s">
        <v>123</v>
      </c>
      <c r="BJ57" s="3">
        <v>45443</v>
      </c>
      <c r="BK57" s="3">
        <v>45443</v>
      </c>
      <c r="BL57" s="6">
        <v>7.1333333333333302</v>
      </c>
      <c r="BM57" s="5" t="s">
        <v>123</v>
      </c>
      <c r="BN57" s="3">
        <v>50925</v>
      </c>
      <c r="BO57" s="5" t="s">
        <v>315</v>
      </c>
      <c r="BP57" s="5">
        <v>480000</v>
      </c>
      <c r="BQ57" s="5">
        <v>2</v>
      </c>
      <c r="BR57" s="3">
        <v>45440</v>
      </c>
      <c r="BS57" s="5"/>
      <c r="BT57" s="5"/>
      <c r="BU57" s="7"/>
      <c r="BV57" s="7"/>
      <c r="BW57" s="7"/>
      <c r="BX57" s="7"/>
      <c r="BY57" s="7"/>
      <c r="BZ57" s="5"/>
      <c r="CA57" s="5"/>
      <c r="CB57" s="48">
        <f t="shared" si="0"/>
        <v>0</v>
      </c>
      <c r="CC57" s="48">
        <v>12625000</v>
      </c>
      <c r="CD57" s="48">
        <f t="shared" si="8"/>
        <v>0</v>
      </c>
      <c r="CE57" s="48">
        <f t="shared" si="9"/>
        <v>0</v>
      </c>
      <c r="CF57" s="48"/>
      <c r="CG57" s="49" t="s">
        <v>482</v>
      </c>
      <c r="CH57" s="49"/>
      <c r="CI57" s="49" t="s">
        <v>3776</v>
      </c>
      <c r="CJ57" s="50" t="s">
        <v>553</v>
      </c>
      <c r="CK57" s="50" t="s">
        <v>515</v>
      </c>
      <c r="CL57" s="50">
        <v>127310</v>
      </c>
      <c r="CM57" s="5">
        <v>0</v>
      </c>
      <c r="CN57" s="5" t="s">
        <v>165</v>
      </c>
      <c r="CO57" s="50" t="s">
        <v>166</v>
      </c>
      <c r="CP57" s="50" t="s">
        <v>167</v>
      </c>
      <c r="CQ57" s="51" t="s">
        <v>185</v>
      </c>
      <c r="CR57" s="51" t="s">
        <v>154</v>
      </c>
      <c r="CS57" s="51" t="s">
        <v>90</v>
      </c>
      <c r="CT57" s="51" t="s">
        <v>600</v>
      </c>
      <c r="CU57" s="51" t="s">
        <v>156</v>
      </c>
      <c r="CV57" s="52" t="s">
        <v>601</v>
      </c>
      <c r="CW57" s="9">
        <v>200309422918</v>
      </c>
      <c r="CX57" s="9">
        <v>0</v>
      </c>
      <c r="CY57" s="9">
        <v>0</v>
      </c>
      <c r="CZ57" s="9">
        <v>0</v>
      </c>
      <c r="DA57" s="9">
        <v>0</v>
      </c>
      <c r="DB57" s="9">
        <v>0</v>
      </c>
      <c r="DC57" s="9">
        <v>0</v>
      </c>
      <c r="DD57" s="9">
        <v>0</v>
      </c>
      <c r="DE57" s="9">
        <v>0</v>
      </c>
      <c r="DF57" s="9">
        <v>400080828044</v>
      </c>
      <c r="DG57" s="9">
        <v>0</v>
      </c>
      <c r="DH57" s="9">
        <v>0</v>
      </c>
      <c r="DI57" s="9">
        <v>0</v>
      </c>
      <c r="DJ57" s="9">
        <v>0</v>
      </c>
      <c r="DK57" s="9">
        <v>0</v>
      </c>
      <c r="DL57" s="9">
        <v>0</v>
      </c>
      <c r="DM57" s="9">
        <v>0</v>
      </c>
      <c r="DN57" s="9">
        <v>0</v>
      </c>
      <c r="DO57" s="9">
        <v>200082571512</v>
      </c>
      <c r="DP57" s="9">
        <v>0</v>
      </c>
      <c r="DQ57" s="9">
        <v>0</v>
      </c>
      <c r="DR57" s="9">
        <v>0</v>
      </c>
      <c r="DS57" s="9">
        <v>0</v>
      </c>
      <c r="DT57" s="9">
        <v>0</v>
      </c>
      <c r="DU57" s="9">
        <v>0</v>
      </c>
      <c r="DV57" s="9">
        <v>0</v>
      </c>
      <c r="DW57" s="9">
        <v>0</v>
      </c>
    </row>
    <row r="58" spans="1:127" ht="60" x14ac:dyDescent="0.25">
      <c r="A58" s="44">
        <v>57</v>
      </c>
      <c r="B58" s="45">
        <v>45627</v>
      </c>
      <c r="C58" s="46">
        <v>266520911615912</v>
      </c>
      <c r="D58" s="4">
        <v>266520911615912</v>
      </c>
      <c r="E58" s="4" t="s">
        <v>121</v>
      </c>
      <c r="F58" s="5" t="s">
        <v>122</v>
      </c>
      <c r="G58" s="3">
        <v>45328</v>
      </c>
      <c r="H58" s="6">
        <v>10.966666666666701</v>
      </c>
      <c r="I58" s="5" t="s">
        <v>123</v>
      </c>
      <c r="J58" s="47">
        <v>4018361</v>
      </c>
      <c r="K58" s="5" t="s">
        <v>124</v>
      </c>
      <c r="L58" s="5" t="s">
        <v>602</v>
      </c>
      <c r="M58" s="5">
        <v>3845440</v>
      </c>
      <c r="N58" s="5" t="s">
        <v>126</v>
      </c>
      <c r="O58" s="5">
        <v>701</v>
      </c>
      <c r="P58" s="5" t="s">
        <v>127</v>
      </c>
      <c r="Q58" s="5">
        <v>11</v>
      </c>
      <c r="R58" s="5" t="s">
        <v>128</v>
      </c>
      <c r="S58" s="6">
        <v>13</v>
      </c>
      <c r="T58" s="5" t="s">
        <v>129</v>
      </c>
      <c r="U58" s="6">
        <v>13</v>
      </c>
      <c r="V58" s="5">
        <v>121</v>
      </c>
      <c r="W58" s="5" t="s">
        <v>130</v>
      </c>
      <c r="X58" s="5" t="s">
        <v>603</v>
      </c>
      <c r="Y58" s="5" t="s">
        <v>132</v>
      </c>
      <c r="Z58" s="5" t="s">
        <v>133</v>
      </c>
      <c r="AA58" s="5" t="s">
        <v>313</v>
      </c>
      <c r="AB58" s="5" t="s">
        <v>135</v>
      </c>
      <c r="AC58" s="5" t="s">
        <v>136</v>
      </c>
      <c r="AD58" s="5">
        <v>854803495865</v>
      </c>
      <c r="AE58" s="5" t="s">
        <v>604</v>
      </c>
      <c r="AF58" s="5" t="s">
        <v>138</v>
      </c>
      <c r="AG58" s="5">
        <v>110</v>
      </c>
      <c r="AH58" s="5" t="s">
        <v>139</v>
      </c>
      <c r="AI58" s="5">
        <v>121</v>
      </c>
      <c r="AJ58" s="5" t="s">
        <v>128</v>
      </c>
      <c r="AK58" s="5">
        <v>4018361</v>
      </c>
      <c r="AL58" s="5" t="s">
        <v>140</v>
      </c>
      <c r="AM58" s="5" t="s">
        <v>161</v>
      </c>
      <c r="AN58" s="6">
        <v>48.857116099999999</v>
      </c>
      <c r="AO58" s="5" t="s">
        <v>142</v>
      </c>
      <c r="AP58" s="5">
        <v>0</v>
      </c>
      <c r="AQ58" s="5">
        <v>59998</v>
      </c>
      <c r="AR58" s="3">
        <v>45326</v>
      </c>
      <c r="AS58" s="5">
        <v>120</v>
      </c>
      <c r="AT58" s="5" t="s">
        <v>605</v>
      </c>
      <c r="AU58" s="5" t="s">
        <v>144</v>
      </c>
      <c r="AV58" s="5">
        <v>0</v>
      </c>
      <c r="AW58" s="5">
        <v>0</v>
      </c>
      <c r="AX58" s="5">
        <v>0</v>
      </c>
      <c r="AY58" s="5">
        <v>0</v>
      </c>
      <c r="AZ58" s="5">
        <v>0</v>
      </c>
      <c r="BA58" s="5">
        <v>0</v>
      </c>
      <c r="BB58" s="5">
        <v>0</v>
      </c>
      <c r="BC58" s="5">
        <v>0</v>
      </c>
      <c r="BD58" s="5">
        <v>0</v>
      </c>
      <c r="BE58" s="5" t="s">
        <v>145</v>
      </c>
      <c r="BF58" s="5" t="s">
        <v>145</v>
      </c>
      <c r="BG58" s="5">
        <v>0</v>
      </c>
      <c r="BH58" s="5">
        <v>11</v>
      </c>
      <c r="BI58" s="5" t="s">
        <v>123</v>
      </c>
      <c r="BJ58" s="3">
        <v>45322</v>
      </c>
      <c r="BK58" s="3">
        <v>45322</v>
      </c>
      <c r="BL58" s="6">
        <v>11.1666666666667</v>
      </c>
      <c r="BM58" s="5" t="s">
        <v>123</v>
      </c>
      <c r="BN58" s="3">
        <v>48979</v>
      </c>
      <c r="BO58" s="5" t="s">
        <v>162</v>
      </c>
      <c r="BP58" s="5">
        <v>0</v>
      </c>
      <c r="BQ58" s="5"/>
      <c r="BR58" s="3">
        <v>45311</v>
      </c>
      <c r="BS58" s="5" t="s">
        <v>606</v>
      </c>
      <c r="BT58" s="5" t="s">
        <v>607</v>
      </c>
      <c r="BU58" s="7" t="s">
        <v>608</v>
      </c>
      <c r="BV58" s="7">
        <v>21644</v>
      </c>
      <c r="BW58" s="7">
        <v>380</v>
      </c>
      <c r="BX58" s="7">
        <v>7953</v>
      </c>
      <c r="BY58" s="7">
        <v>0</v>
      </c>
      <c r="BZ58" s="5">
        <v>2</v>
      </c>
      <c r="CA58" s="5">
        <v>48</v>
      </c>
      <c r="CB58" s="48">
        <f t="shared" si="0"/>
        <v>8224720</v>
      </c>
      <c r="CC58" s="48">
        <v>8224720</v>
      </c>
      <c r="CD58" s="48">
        <f t="shared" si="8"/>
        <v>7402248</v>
      </c>
      <c r="CE58" s="48">
        <f t="shared" si="9"/>
        <v>6579776</v>
      </c>
      <c r="CF58" s="48"/>
      <c r="CG58" s="49" t="s">
        <v>609</v>
      </c>
      <c r="CH58" s="49"/>
      <c r="CI58" s="49" t="s">
        <v>3775</v>
      </c>
      <c r="CJ58" s="50" t="s">
        <v>610</v>
      </c>
      <c r="CK58" s="50" t="s">
        <v>604</v>
      </c>
      <c r="CL58" s="50">
        <v>361210</v>
      </c>
      <c r="CM58" s="5">
        <v>28</v>
      </c>
      <c r="CN58" s="5" t="s">
        <v>195</v>
      </c>
      <c r="CO58" s="50" t="s">
        <v>152</v>
      </c>
      <c r="CP58" s="50" t="s">
        <v>299</v>
      </c>
      <c r="CQ58" s="51" t="s">
        <v>153</v>
      </c>
      <c r="CR58" s="51" t="s">
        <v>154</v>
      </c>
      <c r="CS58" s="51" t="s">
        <v>90</v>
      </c>
      <c r="CT58" s="51" t="s">
        <v>611</v>
      </c>
      <c r="CU58" s="51" t="s">
        <v>156</v>
      </c>
      <c r="CV58" s="52" t="s">
        <v>612</v>
      </c>
      <c r="CW58" s="9">
        <v>200295902908</v>
      </c>
      <c r="CX58" s="9">
        <v>0</v>
      </c>
      <c r="CY58" s="9">
        <v>0</v>
      </c>
      <c r="CZ58" s="9">
        <v>0</v>
      </c>
      <c r="DA58" s="9">
        <v>0</v>
      </c>
      <c r="DB58" s="9">
        <v>0</v>
      </c>
      <c r="DC58" s="9">
        <v>0</v>
      </c>
      <c r="DD58" s="9">
        <v>0</v>
      </c>
      <c r="DE58" s="9">
        <v>0</v>
      </c>
      <c r="DF58" s="9">
        <v>400077282811</v>
      </c>
      <c r="DG58" s="9">
        <v>0</v>
      </c>
      <c r="DH58" s="9">
        <v>0</v>
      </c>
      <c r="DI58" s="9">
        <v>0</v>
      </c>
      <c r="DJ58" s="9">
        <v>0</v>
      </c>
      <c r="DK58" s="9">
        <v>0</v>
      </c>
      <c r="DL58" s="9">
        <v>0</v>
      </c>
      <c r="DM58" s="9">
        <v>0</v>
      </c>
      <c r="DN58" s="9">
        <v>0</v>
      </c>
      <c r="DO58" s="9">
        <v>200078893305</v>
      </c>
      <c r="DP58" s="9">
        <v>0</v>
      </c>
      <c r="DQ58" s="9">
        <v>0</v>
      </c>
      <c r="DR58" s="9">
        <v>0</v>
      </c>
      <c r="DS58" s="9">
        <v>0</v>
      </c>
      <c r="DT58" s="9">
        <v>0</v>
      </c>
      <c r="DU58" s="9">
        <v>0</v>
      </c>
      <c r="DV58" s="9">
        <v>0</v>
      </c>
      <c r="DW58" s="9">
        <v>0</v>
      </c>
    </row>
    <row r="59" spans="1:127" ht="120" x14ac:dyDescent="0.25">
      <c r="A59" s="44">
        <v>58</v>
      </c>
      <c r="B59" s="45">
        <v>45627</v>
      </c>
      <c r="C59" s="46">
        <v>266320911648020</v>
      </c>
      <c r="D59" s="4">
        <v>266320911648020</v>
      </c>
      <c r="E59" s="4" t="s">
        <v>121</v>
      </c>
      <c r="F59" s="5" t="s">
        <v>122</v>
      </c>
      <c r="G59" s="3">
        <v>45357</v>
      </c>
      <c r="H59" s="6">
        <v>10</v>
      </c>
      <c r="I59" s="5" t="s">
        <v>123</v>
      </c>
      <c r="J59" s="47">
        <v>531000</v>
      </c>
      <c r="K59" s="5" t="s">
        <v>124</v>
      </c>
      <c r="L59" s="5" t="s">
        <v>613</v>
      </c>
      <c r="M59" s="5">
        <v>522729</v>
      </c>
      <c r="N59" s="5" t="s">
        <v>126</v>
      </c>
      <c r="O59" s="5">
        <v>762</v>
      </c>
      <c r="P59" s="5" t="s">
        <v>127</v>
      </c>
      <c r="Q59" s="5">
        <v>10</v>
      </c>
      <c r="R59" s="5" t="s">
        <v>128</v>
      </c>
      <c r="S59" s="6">
        <v>14</v>
      </c>
      <c r="T59" s="5" t="s">
        <v>129</v>
      </c>
      <c r="U59" s="6">
        <v>14</v>
      </c>
      <c r="V59" s="5">
        <v>181</v>
      </c>
      <c r="W59" s="5" t="s">
        <v>130</v>
      </c>
      <c r="X59" s="5" t="s">
        <v>614</v>
      </c>
      <c r="Y59" s="5" t="s">
        <v>132</v>
      </c>
      <c r="Z59" s="5" t="s">
        <v>133</v>
      </c>
      <c r="AA59" s="5" t="s">
        <v>191</v>
      </c>
      <c r="AB59" s="5" t="s">
        <v>135</v>
      </c>
      <c r="AC59" s="5" t="s">
        <v>136</v>
      </c>
      <c r="AD59" s="5">
        <v>854803657244</v>
      </c>
      <c r="AE59" s="5" t="s">
        <v>604</v>
      </c>
      <c r="AF59" s="5" t="s">
        <v>138</v>
      </c>
      <c r="AG59" s="5">
        <v>171</v>
      </c>
      <c r="AH59" s="5" t="s">
        <v>139</v>
      </c>
      <c r="AI59" s="5">
        <v>181</v>
      </c>
      <c r="AJ59" s="5" t="s">
        <v>128</v>
      </c>
      <c r="AK59" s="5">
        <v>531000</v>
      </c>
      <c r="AL59" s="5" t="s">
        <v>140</v>
      </c>
      <c r="AM59" s="5" t="s">
        <v>161</v>
      </c>
      <c r="AN59" s="6">
        <v>61.422787700000001</v>
      </c>
      <c r="AO59" s="5" t="s">
        <v>142</v>
      </c>
      <c r="AP59" s="5">
        <v>0</v>
      </c>
      <c r="AQ59" s="5">
        <v>7072</v>
      </c>
      <c r="AR59" s="3">
        <v>45355</v>
      </c>
      <c r="AS59" s="5">
        <v>180</v>
      </c>
      <c r="AT59" s="5" t="s">
        <v>615</v>
      </c>
      <c r="AU59" s="5" t="s">
        <v>144</v>
      </c>
      <c r="AV59" s="5">
        <v>0</v>
      </c>
      <c r="AW59" s="5">
        <v>0</v>
      </c>
      <c r="AX59" s="5">
        <v>0</v>
      </c>
      <c r="AY59" s="5">
        <v>0</v>
      </c>
      <c r="AZ59" s="5">
        <v>0</v>
      </c>
      <c r="BA59" s="5">
        <v>0</v>
      </c>
      <c r="BB59" s="5">
        <v>0</v>
      </c>
      <c r="BC59" s="5">
        <v>0</v>
      </c>
      <c r="BD59" s="5">
        <v>0</v>
      </c>
      <c r="BE59" s="5" t="s">
        <v>145</v>
      </c>
      <c r="BF59" s="5" t="s">
        <v>145</v>
      </c>
      <c r="BG59" s="5">
        <v>0</v>
      </c>
      <c r="BH59" s="5">
        <v>10</v>
      </c>
      <c r="BI59" s="5" t="s">
        <v>123</v>
      </c>
      <c r="BJ59" s="3">
        <v>45351</v>
      </c>
      <c r="BK59" s="3">
        <v>45351</v>
      </c>
      <c r="BL59" s="6">
        <v>10.199999999999999</v>
      </c>
      <c r="BM59" s="5" t="s">
        <v>123</v>
      </c>
      <c r="BN59" s="3">
        <v>50833</v>
      </c>
      <c r="BO59" s="5" t="s">
        <v>162</v>
      </c>
      <c r="BP59" s="5">
        <v>7560000</v>
      </c>
      <c r="BQ59" s="5"/>
      <c r="BR59" s="3">
        <v>45348</v>
      </c>
      <c r="BS59" s="5">
        <v>6929793</v>
      </c>
      <c r="BT59" s="5" t="s">
        <v>616</v>
      </c>
      <c r="BU59" s="7" t="s">
        <v>617</v>
      </c>
      <c r="BV59" s="7">
        <v>0</v>
      </c>
      <c r="BW59" s="7">
        <v>0</v>
      </c>
      <c r="BX59" s="7">
        <v>266</v>
      </c>
      <c r="BY59" s="7">
        <v>3250</v>
      </c>
      <c r="BZ59" s="5">
        <v>18</v>
      </c>
      <c r="CA59" s="5">
        <v>42</v>
      </c>
      <c r="CB59" s="48">
        <f t="shared" si="0"/>
        <v>864500</v>
      </c>
      <c r="CC59" s="48">
        <v>864500</v>
      </c>
      <c r="CD59" s="48">
        <f t="shared" si="8"/>
        <v>778050</v>
      </c>
      <c r="CE59" s="48">
        <f t="shared" si="9"/>
        <v>691600</v>
      </c>
      <c r="CF59" s="48"/>
      <c r="CG59" s="49" t="s">
        <v>618</v>
      </c>
      <c r="CH59" s="49"/>
      <c r="CI59" s="49" t="s">
        <v>3775</v>
      </c>
      <c r="CJ59" s="50" t="s">
        <v>619</v>
      </c>
      <c r="CK59" s="50" t="s">
        <v>604</v>
      </c>
      <c r="CL59" s="50">
        <v>393002</v>
      </c>
      <c r="CM59" s="5">
        <v>0</v>
      </c>
      <c r="CN59" s="5" t="s">
        <v>195</v>
      </c>
      <c r="CO59" s="50" t="s">
        <v>166</v>
      </c>
      <c r="CP59" s="50" t="s">
        <v>167</v>
      </c>
      <c r="CQ59" s="51" t="s">
        <v>153</v>
      </c>
      <c r="CR59" s="51" t="s">
        <v>154</v>
      </c>
      <c r="CS59" s="51" t="s">
        <v>90</v>
      </c>
      <c r="CT59" s="51" t="s">
        <v>620</v>
      </c>
      <c r="CU59" s="51" t="s">
        <v>187</v>
      </c>
      <c r="CV59" s="52" t="s">
        <v>621</v>
      </c>
      <c r="CW59" s="9">
        <v>200299502050</v>
      </c>
      <c r="CX59" s="9">
        <v>0</v>
      </c>
      <c r="CY59" s="9">
        <v>0</v>
      </c>
      <c r="CZ59" s="9">
        <v>0</v>
      </c>
      <c r="DA59" s="9">
        <v>0</v>
      </c>
      <c r="DB59" s="9">
        <v>0</v>
      </c>
      <c r="DC59" s="9">
        <v>0</v>
      </c>
      <c r="DD59" s="9">
        <v>0</v>
      </c>
      <c r="DE59" s="9">
        <v>0</v>
      </c>
      <c r="DF59" s="9">
        <v>400078254071</v>
      </c>
      <c r="DG59" s="9">
        <v>0</v>
      </c>
      <c r="DH59" s="9">
        <v>0</v>
      </c>
      <c r="DI59" s="9">
        <v>0</v>
      </c>
      <c r="DJ59" s="9">
        <v>0</v>
      </c>
      <c r="DK59" s="9">
        <v>0</v>
      </c>
      <c r="DL59" s="9">
        <v>0</v>
      </c>
      <c r="DM59" s="9">
        <v>0</v>
      </c>
      <c r="DN59" s="9">
        <v>0</v>
      </c>
      <c r="DO59" s="9">
        <v>200079905356</v>
      </c>
      <c r="DP59" s="9">
        <v>0</v>
      </c>
      <c r="DQ59" s="9">
        <v>0</v>
      </c>
      <c r="DR59" s="9">
        <v>0</v>
      </c>
      <c r="DS59" s="9">
        <v>0</v>
      </c>
      <c r="DT59" s="9">
        <v>0</v>
      </c>
      <c r="DU59" s="9">
        <v>0</v>
      </c>
      <c r="DV59" s="9">
        <v>0</v>
      </c>
      <c r="DW59" s="9">
        <v>0</v>
      </c>
    </row>
    <row r="60" spans="1:127" ht="135" x14ac:dyDescent="0.25">
      <c r="A60" s="44">
        <v>59</v>
      </c>
      <c r="B60" s="45">
        <v>45627</v>
      </c>
      <c r="C60" s="46">
        <v>266220911792104</v>
      </c>
      <c r="D60" s="4">
        <v>266220911792104</v>
      </c>
      <c r="E60" s="4" t="s">
        <v>121</v>
      </c>
      <c r="F60" s="5" t="s">
        <v>122</v>
      </c>
      <c r="G60" s="3">
        <v>45507</v>
      </c>
      <c r="H60" s="6">
        <v>5</v>
      </c>
      <c r="I60" s="5" t="s">
        <v>123</v>
      </c>
      <c r="J60" s="47">
        <v>2659900</v>
      </c>
      <c r="K60" s="5" t="s">
        <v>124</v>
      </c>
      <c r="L60" s="5" t="s">
        <v>622</v>
      </c>
      <c r="M60" s="5">
        <v>2636982</v>
      </c>
      <c r="N60" s="5" t="s">
        <v>126</v>
      </c>
      <c r="O60" s="5">
        <v>760</v>
      </c>
      <c r="P60" s="5" t="s">
        <v>127</v>
      </c>
      <c r="Q60" s="5">
        <v>5</v>
      </c>
      <c r="R60" s="5" t="s">
        <v>128</v>
      </c>
      <c r="S60" s="6">
        <v>13</v>
      </c>
      <c r="T60" s="5" t="s">
        <v>129</v>
      </c>
      <c r="U60" s="6">
        <v>13</v>
      </c>
      <c r="V60" s="5">
        <v>169</v>
      </c>
      <c r="W60" s="5" t="s">
        <v>130</v>
      </c>
      <c r="X60" s="5" t="s">
        <v>623</v>
      </c>
      <c r="Y60" s="5" t="s">
        <v>132</v>
      </c>
      <c r="Z60" s="5" t="s">
        <v>133</v>
      </c>
      <c r="AA60" s="5" t="s">
        <v>624</v>
      </c>
      <c r="AB60" s="5" t="s">
        <v>135</v>
      </c>
      <c r="AC60" s="5" t="s">
        <v>136</v>
      </c>
      <c r="AD60" s="5">
        <v>12843686</v>
      </c>
      <c r="AE60" s="5" t="s">
        <v>625</v>
      </c>
      <c r="AF60" s="5" t="s">
        <v>138</v>
      </c>
      <c r="AG60" s="5">
        <v>164</v>
      </c>
      <c r="AH60" s="5" t="s">
        <v>139</v>
      </c>
      <c r="AI60" s="5">
        <v>169</v>
      </c>
      <c r="AJ60" s="5" t="s">
        <v>128</v>
      </c>
      <c r="AK60" s="5">
        <v>2659900</v>
      </c>
      <c r="AL60" s="5" t="s">
        <v>140</v>
      </c>
      <c r="AM60" s="5" t="s">
        <v>161</v>
      </c>
      <c r="AN60" s="6">
        <v>60.021211299999997</v>
      </c>
      <c r="AO60" s="5" t="s">
        <v>142</v>
      </c>
      <c r="AP60" s="5">
        <v>0</v>
      </c>
      <c r="AQ60" s="5">
        <v>34453</v>
      </c>
      <c r="AR60" s="3">
        <v>45508</v>
      </c>
      <c r="AS60" s="5">
        <v>168</v>
      </c>
      <c r="AT60" s="5" t="s">
        <v>626</v>
      </c>
      <c r="AU60" s="5" t="s">
        <v>144</v>
      </c>
      <c r="AV60" s="5">
        <v>0</v>
      </c>
      <c r="AW60" s="5">
        <v>0</v>
      </c>
      <c r="AX60" s="5">
        <v>0</v>
      </c>
      <c r="AY60" s="5">
        <v>0</v>
      </c>
      <c r="AZ60" s="5">
        <v>0</v>
      </c>
      <c r="BA60" s="5">
        <v>0</v>
      </c>
      <c r="BB60" s="5">
        <v>0</v>
      </c>
      <c r="BC60" s="5">
        <v>0</v>
      </c>
      <c r="BD60" s="5">
        <v>0</v>
      </c>
      <c r="BE60" s="5" t="s">
        <v>145</v>
      </c>
      <c r="BF60" s="5" t="s">
        <v>145</v>
      </c>
      <c r="BG60" s="5">
        <v>0</v>
      </c>
      <c r="BH60" s="5">
        <v>5</v>
      </c>
      <c r="BI60" s="5" t="s">
        <v>123</v>
      </c>
      <c r="BJ60" s="3">
        <v>45502</v>
      </c>
      <c r="BK60" s="3">
        <v>45502</v>
      </c>
      <c r="BL60" s="6">
        <v>5.1666666666666696</v>
      </c>
      <c r="BM60" s="5" t="s">
        <v>123</v>
      </c>
      <c r="BN60" s="3">
        <v>50621</v>
      </c>
      <c r="BO60" s="5" t="s">
        <v>162</v>
      </c>
      <c r="BP60" s="5">
        <v>1499004</v>
      </c>
      <c r="BQ60" s="5"/>
      <c r="BR60" s="3">
        <v>45495</v>
      </c>
      <c r="BS60" s="20">
        <v>45474</v>
      </c>
      <c r="BT60" s="5" t="s">
        <v>147</v>
      </c>
      <c r="BU60" s="7" t="s">
        <v>627</v>
      </c>
      <c r="BV60" s="7">
        <v>153</v>
      </c>
      <c r="BW60" s="7">
        <v>22000</v>
      </c>
      <c r="BX60" s="7">
        <v>1184</v>
      </c>
      <c r="BY60" s="7">
        <v>900</v>
      </c>
      <c r="BZ60" s="5">
        <v>4</v>
      </c>
      <c r="CA60" s="5">
        <v>46</v>
      </c>
      <c r="CB60" s="48">
        <f t="shared" si="0"/>
        <v>4431600</v>
      </c>
      <c r="CC60" s="48">
        <v>4431600</v>
      </c>
      <c r="CD60" s="48">
        <f t="shared" si="8"/>
        <v>3988440</v>
      </c>
      <c r="CE60" s="48">
        <f t="shared" si="9"/>
        <v>3545280</v>
      </c>
      <c r="CF60" s="48"/>
      <c r="CG60" s="49" t="s">
        <v>628</v>
      </c>
      <c r="CH60" s="49"/>
      <c r="CI60" s="49" t="s">
        <v>3775</v>
      </c>
      <c r="CJ60" s="50" t="s">
        <v>629</v>
      </c>
      <c r="CK60" s="50" t="s">
        <v>515</v>
      </c>
      <c r="CL60" s="50">
        <v>123401</v>
      </c>
      <c r="CM60" s="5">
        <v>0</v>
      </c>
      <c r="CN60" s="5" t="s">
        <v>151</v>
      </c>
      <c r="CO60" s="50" t="s">
        <v>166</v>
      </c>
      <c r="CP60" s="50" t="s">
        <v>167</v>
      </c>
      <c r="CQ60" s="51" t="s">
        <v>153</v>
      </c>
      <c r="CR60" s="51" t="s">
        <v>154</v>
      </c>
      <c r="CS60" s="51" t="s">
        <v>90</v>
      </c>
      <c r="CT60" s="51" t="s">
        <v>630</v>
      </c>
      <c r="CU60" s="51" t="s">
        <v>156</v>
      </c>
      <c r="CV60" s="52" t="s">
        <v>631</v>
      </c>
      <c r="CW60" s="9">
        <v>200315919149</v>
      </c>
      <c r="CX60" s="9">
        <v>0</v>
      </c>
      <c r="CY60" s="9">
        <v>0</v>
      </c>
      <c r="CZ60" s="9">
        <v>0</v>
      </c>
      <c r="DA60" s="9">
        <v>0</v>
      </c>
      <c r="DB60" s="9">
        <v>0</v>
      </c>
      <c r="DC60" s="9">
        <v>0</v>
      </c>
      <c r="DD60" s="9">
        <v>0</v>
      </c>
      <c r="DE60" s="9">
        <v>0</v>
      </c>
      <c r="DF60" s="9">
        <v>400082458205</v>
      </c>
      <c r="DG60" s="9">
        <v>0</v>
      </c>
      <c r="DH60" s="9">
        <v>0</v>
      </c>
      <c r="DI60" s="9">
        <v>0</v>
      </c>
      <c r="DJ60" s="9">
        <v>0</v>
      </c>
      <c r="DK60" s="9">
        <v>0</v>
      </c>
      <c r="DL60" s="9">
        <v>0</v>
      </c>
      <c r="DM60" s="9">
        <v>0</v>
      </c>
      <c r="DN60" s="9">
        <v>0</v>
      </c>
      <c r="DO60" s="9">
        <v>200084250117</v>
      </c>
      <c r="DP60" s="9">
        <v>0</v>
      </c>
      <c r="DQ60" s="9">
        <v>0</v>
      </c>
      <c r="DR60" s="9">
        <v>0</v>
      </c>
      <c r="DS60" s="9">
        <v>0</v>
      </c>
      <c r="DT60" s="9">
        <v>0</v>
      </c>
      <c r="DU60" s="9">
        <v>0</v>
      </c>
      <c r="DV60" s="9">
        <v>0</v>
      </c>
      <c r="DW60" s="9">
        <v>0</v>
      </c>
    </row>
    <row r="61" spans="1:127" ht="90" x14ac:dyDescent="0.25">
      <c r="A61" s="44">
        <v>60</v>
      </c>
      <c r="B61" s="45">
        <v>45627</v>
      </c>
      <c r="C61" s="46">
        <v>266220911788575</v>
      </c>
      <c r="D61" s="4">
        <v>266220911788575</v>
      </c>
      <c r="E61" s="4" t="s">
        <v>121</v>
      </c>
      <c r="F61" s="5" t="s">
        <v>122</v>
      </c>
      <c r="G61" s="3">
        <v>45505</v>
      </c>
      <c r="H61" s="6">
        <v>5.06666666666667</v>
      </c>
      <c r="I61" s="5" t="s">
        <v>123</v>
      </c>
      <c r="J61" s="47">
        <v>2000221</v>
      </c>
      <c r="K61" s="5" t="s">
        <v>124</v>
      </c>
      <c r="L61" s="5" t="s">
        <v>632</v>
      </c>
      <c r="M61" s="5">
        <v>1965917</v>
      </c>
      <c r="N61" s="5" t="s">
        <v>126</v>
      </c>
      <c r="O61" s="5">
        <v>733</v>
      </c>
      <c r="P61" s="5" t="s">
        <v>127</v>
      </c>
      <c r="Q61" s="5">
        <v>5</v>
      </c>
      <c r="R61" s="5" t="s">
        <v>128</v>
      </c>
      <c r="S61" s="6">
        <v>12.5</v>
      </c>
      <c r="T61" s="5" t="s">
        <v>129</v>
      </c>
      <c r="U61" s="6">
        <v>12.5</v>
      </c>
      <c r="V61" s="5">
        <v>121</v>
      </c>
      <c r="W61" s="5" t="s">
        <v>130</v>
      </c>
      <c r="X61" s="5" t="s">
        <v>633</v>
      </c>
      <c r="Y61" s="5" t="s">
        <v>132</v>
      </c>
      <c r="Z61" s="5" t="s">
        <v>133</v>
      </c>
      <c r="AA61" s="5" t="s">
        <v>277</v>
      </c>
      <c r="AB61" s="5" t="s">
        <v>135</v>
      </c>
      <c r="AC61" s="5" t="s">
        <v>136</v>
      </c>
      <c r="AD61" s="5">
        <v>854804681905</v>
      </c>
      <c r="AE61" s="5" t="s">
        <v>625</v>
      </c>
      <c r="AF61" s="5" t="s">
        <v>138</v>
      </c>
      <c r="AG61" s="5">
        <v>116</v>
      </c>
      <c r="AH61" s="5" t="s">
        <v>139</v>
      </c>
      <c r="AI61" s="5">
        <v>121</v>
      </c>
      <c r="AJ61" s="5" t="s">
        <v>128</v>
      </c>
      <c r="AK61" s="5">
        <v>2000221</v>
      </c>
      <c r="AL61" s="5" t="s">
        <v>140</v>
      </c>
      <c r="AM61" s="5" t="s">
        <v>161</v>
      </c>
      <c r="AN61" s="6">
        <v>58.771258199999998</v>
      </c>
      <c r="AO61" s="5" t="s">
        <v>142</v>
      </c>
      <c r="AP61" s="5">
        <v>0</v>
      </c>
      <c r="AQ61" s="5">
        <v>29279</v>
      </c>
      <c r="AR61" s="3">
        <v>45508</v>
      </c>
      <c r="AS61" s="5">
        <v>120</v>
      </c>
      <c r="AT61" s="5" t="s">
        <v>626</v>
      </c>
      <c r="AU61" s="5" t="s">
        <v>144</v>
      </c>
      <c r="AV61" s="5">
        <v>0</v>
      </c>
      <c r="AW61" s="5">
        <v>0</v>
      </c>
      <c r="AX61" s="5">
        <v>0</v>
      </c>
      <c r="AY61" s="5">
        <v>0</v>
      </c>
      <c r="AZ61" s="5">
        <v>0</v>
      </c>
      <c r="BA61" s="5">
        <v>0</v>
      </c>
      <c r="BB61" s="5">
        <v>0</v>
      </c>
      <c r="BC61" s="5">
        <v>0</v>
      </c>
      <c r="BD61" s="5">
        <v>0</v>
      </c>
      <c r="BE61" s="5" t="s">
        <v>145</v>
      </c>
      <c r="BF61" s="5" t="s">
        <v>145</v>
      </c>
      <c r="BG61" s="5">
        <v>0</v>
      </c>
      <c r="BH61" s="5">
        <v>5</v>
      </c>
      <c r="BI61" s="5" t="s">
        <v>123</v>
      </c>
      <c r="BJ61" s="3">
        <v>45499</v>
      </c>
      <c r="BK61" s="3">
        <v>45499</v>
      </c>
      <c r="BL61" s="6">
        <v>5.2666666666666702</v>
      </c>
      <c r="BM61" s="5" t="s">
        <v>123</v>
      </c>
      <c r="BN61" s="3">
        <v>49160</v>
      </c>
      <c r="BO61" s="5" t="s">
        <v>162</v>
      </c>
      <c r="BP61" s="5">
        <v>881400</v>
      </c>
      <c r="BQ61" s="5"/>
      <c r="BR61" s="3">
        <v>45484</v>
      </c>
      <c r="BS61" s="5">
        <v>7462360</v>
      </c>
      <c r="BT61" s="5" t="s">
        <v>147</v>
      </c>
      <c r="BU61" s="7" t="s">
        <v>634</v>
      </c>
      <c r="BV61" s="7">
        <v>0</v>
      </c>
      <c r="BW61" s="7">
        <v>0</v>
      </c>
      <c r="BX61" s="7">
        <v>374</v>
      </c>
      <c r="BY61" s="7">
        <v>9100</v>
      </c>
      <c r="BZ61" s="5">
        <v>11</v>
      </c>
      <c r="CA61" s="5">
        <v>39</v>
      </c>
      <c r="CB61" s="48">
        <f t="shared" si="0"/>
        <v>3403400</v>
      </c>
      <c r="CC61" s="48">
        <v>3403400</v>
      </c>
      <c r="CD61" s="48">
        <f t="shared" si="8"/>
        <v>3063060</v>
      </c>
      <c r="CE61" s="48">
        <f t="shared" si="9"/>
        <v>2722720</v>
      </c>
      <c r="CF61" s="48"/>
      <c r="CG61" s="49" t="s">
        <v>635</v>
      </c>
      <c r="CH61" s="49"/>
      <c r="CI61" s="49" t="s">
        <v>3775</v>
      </c>
      <c r="CJ61" s="50" t="s">
        <v>636</v>
      </c>
      <c r="CK61" s="50" t="s">
        <v>637</v>
      </c>
      <c r="CL61" s="50">
        <v>301018</v>
      </c>
      <c r="CM61" s="5">
        <v>0</v>
      </c>
      <c r="CN61" s="5" t="s">
        <v>165</v>
      </c>
      <c r="CO61" s="50" t="s">
        <v>152</v>
      </c>
      <c r="CP61" s="50" t="s">
        <v>152</v>
      </c>
      <c r="CQ61" s="51" t="s">
        <v>153</v>
      </c>
      <c r="CR61" s="51" t="s">
        <v>154</v>
      </c>
      <c r="CS61" s="51" t="s">
        <v>90</v>
      </c>
      <c r="CT61" s="51" t="s">
        <v>638</v>
      </c>
      <c r="CU61" s="51" t="s">
        <v>156</v>
      </c>
      <c r="CV61" s="52" t="s">
        <v>639</v>
      </c>
      <c r="CW61" s="9">
        <v>200315661078</v>
      </c>
      <c r="CX61" s="9">
        <v>200315661163</v>
      </c>
      <c r="CY61" s="9">
        <v>0</v>
      </c>
      <c r="CZ61" s="9">
        <v>0</v>
      </c>
      <c r="DA61" s="9">
        <v>0</v>
      </c>
      <c r="DB61" s="9">
        <v>0</v>
      </c>
      <c r="DC61" s="9">
        <v>0</v>
      </c>
      <c r="DD61" s="9">
        <v>0</v>
      </c>
      <c r="DE61" s="9">
        <v>0</v>
      </c>
      <c r="DF61" s="9">
        <v>400082387531</v>
      </c>
      <c r="DG61" s="9">
        <v>400082387554</v>
      </c>
      <c r="DH61" s="9">
        <v>0</v>
      </c>
      <c r="DI61" s="9">
        <v>0</v>
      </c>
      <c r="DJ61" s="9">
        <v>0</v>
      </c>
      <c r="DK61" s="9">
        <v>0</v>
      </c>
      <c r="DL61" s="9">
        <v>0</v>
      </c>
      <c r="DM61" s="9">
        <v>0</v>
      </c>
      <c r="DN61" s="9">
        <v>0</v>
      </c>
      <c r="DO61" s="9">
        <v>200084177398</v>
      </c>
      <c r="DP61" s="9">
        <v>200084177422</v>
      </c>
      <c r="DQ61" s="9">
        <v>0</v>
      </c>
      <c r="DR61" s="9">
        <v>0</v>
      </c>
      <c r="DS61" s="9">
        <v>0</v>
      </c>
      <c r="DT61" s="9">
        <v>0</v>
      </c>
      <c r="DU61" s="9">
        <v>0</v>
      </c>
      <c r="DV61" s="9">
        <v>0</v>
      </c>
      <c r="DW61" s="9">
        <v>0</v>
      </c>
    </row>
    <row r="62" spans="1:127" ht="165" x14ac:dyDescent="0.25">
      <c r="A62" s="44">
        <v>61</v>
      </c>
      <c r="B62" s="45">
        <v>45627</v>
      </c>
      <c r="C62" s="46">
        <v>266220911782840</v>
      </c>
      <c r="D62" s="4">
        <v>266220911782840</v>
      </c>
      <c r="E62" s="4" t="s">
        <v>121</v>
      </c>
      <c r="F62" s="5" t="s">
        <v>122</v>
      </c>
      <c r="G62" s="3">
        <v>45500</v>
      </c>
      <c r="H62" s="6">
        <v>5.2333333333333298</v>
      </c>
      <c r="I62" s="5" t="s">
        <v>123</v>
      </c>
      <c r="J62" s="47">
        <v>2975634</v>
      </c>
      <c r="K62" s="5" t="s">
        <v>124</v>
      </c>
      <c r="L62" s="5" t="s">
        <v>640</v>
      </c>
      <c r="M62" s="5">
        <v>2889956</v>
      </c>
      <c r="N62" s="5" t="s">
        <v>126</v>
      </c>
      <c r="O62" s="5">
        <v>746</v>
      </c>
      <c r="P62" s="5" t="s">
        <v>127</v>
      </c>
      <c r="Q62" s="5">
        <v>5</v>
      </c>
      <c r="R62" s="5" t="s">
        <v>128</v>
      </c>
      <c r="S62" s="6">
        <v>14</v>
      </c>
      <c r="T62" s="5" t="s">
        <v>129</v>
      </c>
      <c r="U62" s="6">
        <v>14</v>
      </c>
      <c r="V62" s="5">
        <v>85</v>
      </c>
      <c r="W62" s="5" t="s">
        <v>130</v>
      </c>
      <c r="X62" s="5" t="s">
        <v>641</v>
      </c>
      <c r="Y62" s="5" t="s">
        <v>132</v>
      </c>
      <c r="Z62" s="5" t="s">
        <v>133</v>
      </c>
      <c r="AA62" s="5" t="s">
        <v>181</v>
      </c>
      <c r="AB62" s="5" t="s">
        <v>135</v>
      </c>
      <c r="AC62" s="5" t="s">
        <v>136</v>
      </c>
      <c r="AD62" s="5">
        <v>854804657248</v>
      </c>
      <c r="AE62" s="5" t="s">
        <v>625</v>
      </c>
      <c r="AF62" s="5" t="s">
        <v>138</v>
      </c>
      <c r="AG62" s="5">
        <v>80</v>
      </c>
      <c r="AH62" s="5" t="s">
        <v>139</v>
      </c>
      <c r="AI62" s="5">
        <v>85</v>
      </c>
      <c r="AJ62" s="5" t="s">
        <v>128</v>
      </c>
      <c r="AK62" s="5">
        <v>2975634</v>
      </c>
      <c r="AL62" s="5" t="s">
        <v>140</v>
      </c>
      <c r="AM62" s="5" t="s">
        <v>161</v>
      </c>
      <c r="AN62" s="6">
        <v>55.288628799999998</v>
      </c>
      <c r="AO62" s="5" t="s">
        <v>142</v>
      </c>
      <c r="AP62" s="5">
        <v>0</v>
      </c>
      <c r="AQ62" s="5">
        <v>55764</v>
      </c>
      <c r="AR62" s="3">
        <v>45508</v>
      </c>
      <c r="AS62" s="5">
        <v>84</v>
      </c>
      <c r="AT62" s="5" t="s">
        <v>626</v>
      </c>
      <c r="AU62" s="5" t="s">
        <v>144</v>
      </c>
      <c r="AV62" s="5">
        <v>0</v>
      </c>
      <c r="AW62" s="5">
        <v>0</v>
      </c>
      <c r="AX62" s="5">
        <v>0</v>
      </c>
      <c r="AY62" s="5">
        <v>0</v>
      </c>
      <c r="AZ62" s="5">
        <v>0</v>
      </c>
      <c r="BA62" s="5">
        <v>0</v>
      </c>
      <c r="BB62" s="5">
        <v>0</v>
      </c>
      <c r="BC62" s="5">
        <v>0</v>
      </c>
      <c r="BD62" s="5">
        <v>0</v>
      </c>
      <c r="BE62" s="5" t="s">
        <v>145</v>
      </c>
      <c r="BF62" s="5" t="s">
        <v>145</v>
      </c>
      <c r="BG62" s="5">
        <v>0</v>
      </c>
      <c r="BH62" s="5">
        <v>5</v>
      </c>
      <c r="BI62" s="5" t="s">
        <v>123</v>
      </c>
      <c r="BJ62" s="3">
        <v>45493</v>
      </c>
      <c r="BK62" s="3">
        <v>45493</v>
      </c>
      <c r="BL62" s="6">
        <v>5.4666666666666703</v>
      </c>
      <c r="BM62" s="5" t="s">
        <v>123</v>
      </c>
      <c r="BN62" s="3">
        <v>48064</v>
      </c>
      <c r="BO62" s="5" t="s">
        <v>162</v>
      </c>
      <c r="BP62" s="5">
        <v>1794000</v>
      </c>
      <c r="BQ62" s="5"/>
      <c r="BR62" s="3">
        <v>45479</v>
      </c>
      <c r="BS62" s="5" t="s">
        <v>642</v>
      </c>
      <c r="BT62" s="5" t="s">
        <v>643</v>
      </c>
      <c r="BU62" s="7" t="s">
        <v>644</v>
      </c>
      <c r="BV62" s="7">
        <v>117</v>
      </c>
      <c r="BW62" s="7">
        <v>30000</v>
      </c>
      <c r="BX62" s="7">
        <v>1560</v>
      </c>
      <c r="BY62" s="7">
        <v>1200</v>
      </c>
      <c r="BZ62" s="5">
        <v>24</v>
      </c>
      <c r="CA62" s="5">
        <v>36</v>
      </c>
      <c r="CB62" s="48">
        <f t="shared" si="0"/>
        <v>5382000</v>
      </c>
      <c r="CC62" s="48">
        <v>5382000</v>
      </c>
      <c r="CD62" s="48">
        <f t="shared" si="8"/>
        <v>4843800</v>
      </c>
      <c r="CE62" s="48">
        <f t="shared" si="9"/>
        <v>4305600</v>
      </c>
      <c r="CF62" s="48"/>
      <c r="CG62" s="49" t="s">
        <v>533</v>
      </c>
      <c r="CH62" s="49"/>
      <c r="CI62" s="49" t="s">
        <v>3775</v>
      </c>
      <c r="CJ62" s="50" t="s">
        <v>629</v>
      </c>
      <c r="CK62" s="50" t="s">
        <v>515</v>
      </c>
      <c r="CL62" s="50">
        <v>123110</v>
      </c>
      <c r="CM62" s="5">
        <v>0</v>
      </c>
      <c r="CN62" s="5" t="s">
        <v>165</v>
      </c>
      <c r="CO62" s="50" t="s">
        <v>166</v>
      </c>
      <c r="CP62" s="50" t="s">
        <v>167</v>
      </c>
      <c r="CQ62" s="51" t="s">
        <v>185</v>
      </c>
      <c r="CR62" s="51" t="s">
        <v>154</v>
      </c>
      <c r="CS62" s="51" t="s">
        <v>90</v>
      </c>
      <c r="CT62" s="51" t="s">
        <v>645</v>
      </c>
      <c r="CU62" s="51" t="s">
        <v>156</v>
      </c>
      <c r="CV62" s="52" t="s">
        <v>646</v>
      </c>
      <c r="CW62" s="9">
        <v>200315035697</v>
      </c>
      <c r="CX62" s="9">
        <v>0</v>
      </c>
      <c r="CY62" s="9">
        <v>0</v>
      </c>
      <c r="CZ62" s="9">
        <v>0</v>
      </c>
      <c r="DA62" s="9">
        <v>0</v>
      </c>
      <c r="DB62" s="9">
        <v>0</v>
      </c>
      <c r="DC62" s="9">
        <v>0</v>
      </c>
      <c r="DD62" s="9">
        <v>0</v>
      </c>
      <c r="DE62" s="9">
        <v>0</v>
      </c>
      <c r="DF62" s="9">
        <v>400082254295</v>
      </c>
      <c r="DG62" s="9">
        <v>0</v>
      </c>
      <c r="DH62" s="9">
        <v>0</v>
      </c>
      <c r="DI62" s="9">
        <v>0</v>
      </c>
      <c r="DJ62" s="9">
        <v>0</v>
      </c>
      <c r="DK62" s="9">
        <v>0</v>
      </c>
      <c r="DL62" s="9">
        <v>0</v>
      </c>
      <c r="DM62" s="9">
        <v>0</v>
      </c>
      <c r="DN62" s="9">
        <v>0</v>
      </c>
      <c r="DO62" s="9">
        <v>200084039980</v>
      </c>
      <c r="DP62" s="9">
        <v>0</v>
      </c>
      <c r="DQ62" s="9">
        <v>0</v>
      </c>
      <c r="DR62" s="9">
        <v>0</v>
      </c>
      <c r="DS62" s="9">
        <v>0</v>
      </c>
      <c r="DT62" s="9">
        <v>0</v>
      </c>
      <c r="DU62" s="9">
        <v>0</v>
      </c>
      <c r="DV62" s="9">
        <v>0</v>
      </c>
      <c r="DW62" s="9">
        <v>0</v>
      </c>
    </row>
    <row r="63" spans="1:127" ht="90" x14ac:dyDescent="0.25">
      <c r="A63" s="44">
        <v>62</v>
      </c>
      <c r="B63" s="45">
        <v>45627</v>
      </c>
      <c r="C63" s="46">
        <v>266220911750591</v>
      </c>
      <c r="D63" s="4">
        <v>266220911750591</v>
      </c>
      <c r="E63" s="4" t="s">
        <v>121</v>
      </c>
      <c r="F63" s="5" t="s">
        <v>122</v>
      </c>
      <c r="G63" s="3">
        <v>45469</v>
      </c>
      <c r="H63" s="6">
        <v>6.2666666666666702</v>
      </c>
      <c r="I63" s="5" t="s">
        <v>123</v>
      </c>
      <c r="J63" s="47">
        <v>968980</v>
      </c>
      <c r="K63" s="5" t="s">
        <v>124</v>
      </c>
      <c r="L63" s="5" t="s">
        <v>647</v>
      </c>
      <c r="M63" s="5">
        <v>949267</v>
      </c>
      <c r="N63" s="5" t="s">
        <v>126</v>
      </c>
      <c r="O63" s="5">
        <v>776</v>
      </c>
      <c r="P63" s="5" t="s">
        <v>127</v>
      </c>
      <c r="Q63" s="5">
        <v>6</v>
      </c>
      <c r="R63" s="5" t="s">
        <v>128</v>
      </c>
      <c r="S63" s="6">
        <v>13.5</v>
      </c>
      <c r="T63" s="5" t="s">
        <v>129</v>
      </c>
      <c r="U63" s="6">
        <v>13.5</v>
      </c>
      <c r="V63" s="5">
        <v>121</v>
      </c>
      <c r="W63" s="5" t="s">
        <v>130</v>
      </c>
      <c r="X63" s="5" t="s">
        <v>648</v>
      </c>
      <c r="Y63" s="5" t="s">
        <v>132</v>
      </c>
      <c r="Z63" s="5" t="s">
        <v>133</v>
      </c>
      <c r="AA63" s="5" t="s">
        <v>251</v>
      </c>
      <c r="AB63" s="5" t="s">
        <v>135</v>
      </c>
      <c r="AC63" s="5" t="s">
        <v>136</v>
      </c>
      <c r="AD63" s="5">
        <v>854804527821</v>
      </c>
      <c r="AE63" s="5" t="s">
        <v>625</v>
      </c>
      <c r="AF63" s="5" t="s">
        <v>138</v>
      </c>
      <c r="AG63" s="5">
        <v>115</v>
      </c>
      <c r="AH63" s="5" t="s">
        <v>139</v>
      </c>
      <c r="AI63" s="5">
        <v>121</v>
      </c>
      <c r="AJ63" s="5" t="s">
        <v>128</v>
      </c>
      <c r="AK63" s="5">
        <v>968980</v>
      </c>
      <c r="AL63" s="5" t="s">
        <v>140</v>
      </c>
      <c r="AM63" s="5" t="s">
        <v>161</v>
      </c>
      <c r="AN63" s="6">
        <v>59.902324399999998</v>
      </c>
      <c r="AO63" s="5" t="s">
        <v>142</v>
      </c>
      <c r="AP63" s="5">
        <v>0</v>
      </c>
      <c r="AQ63" s="5">
        <v>14756</v>
      </c>
      <c r="AR63" s="3">
        <v>45477</v>
      </c>
      <c r="AS63" s="5">
        <v>120</v>
      </c>
      <c r="AT63" s="5" t="s">
        <v>626</v>
      </c>
      <c r="AU63" s="5" t="s">
        <v>144</v>
      </c>
      <c r="AV63" s="5">
        <v>0</v>
      </c>
      <c r="AW63" s="5">
        <v>0</v>
      </c>
      <c r="AX63" s="5">
        <v>0</v>
      </c>
      <c r="AY63" s="5">
        <v>0</v>
      </c>
      <c r="AZ63" s="5">
        <v>0</v>
      </c>
      <c r="BA63" s="5">
        <v>0</v>
      </c>
      <c r="BB63" s="5">
        <v>0</v>
      </c>
      <c r="BC63" s="5">
        <v>0</v>
      </c>
      <c r="BD63" s="5">
        <v>0</v>
      </c>
      <c r="BE63" s="5" t="s">
        <v>145</v>
      </c>
      <c r="BF63" s="5" t="s">
        <v>145</v>
      </c>
      <c r="BG63" s="5">
        <v>0</v>
      </c>
      <c r="BH63" s="5">
        <v>6</v>
      </c>
      <c r="BI63" s="5" t="s">
        <v>123</v>
      </c>
      <c r="BJ63" s="3">
        <v>45463</v>
      </c>
      <c r="BK63" s="3">
        <v>45463</v>
      </c>
      <c r="BL63" s="6">
        <v>6.4666666666666703</v>
      </c>
      <c r="BM63" s="5" t="s">
        <v>123</v>
      </c>
      <c r="BN63" s="3">
        <v>49129</v>
      </c>
      <c r="BO63" s="5" t="s">
        <v>162</v>
      </c>
      <c r="BP63" s="5">
        <v>720000</v>
      </c>
      <c r="BQ63" s="5"/>
      <c r="BR63" s="3">
        <v>45449</v>
      </c>
      <c r="BS63" s="20">
        <v>45444</v>
      </c>
      <c r="BT63" s="5" t="s">
        <v>147</v>
      </c>
      <c r="BU63" s="7" t="s">
        <v>649</v>
      </c>
      <c r="BV63" s="7">
        <v>32</v>
      </c>
      <c r="BW63" s="7">
        <v>26500</v>
      </c>
      <c r="BX63" s="7">
        <v>592</v>
      </c>
      <c r="BY63" s="7">
        <v>1300</v>
      </c>
      <c r="BZ63" s="5">
        <v>10</v>
      </c>
      <c r="CA63" s="5">
        <v>50</v>
      </c>
      <c r="CB63" s="48">
        <f t="shared" si="0"/>
        <v>1617600</v>
      </c>
      <c r="CC63" s="48">
        <v>1617600</v>
      </c>
      <c r="CD63" s="48">
        <f t="shared" si="8"/>
        <v>1455840</v>
      </c>
      <c r="CE63" s="48">
        <f t="shared" si="9"/>
        <v>1294080</v>
      </c>
      <c r="CF63" s="48"/>
      <c r="CG63" s="49" t="s">
        <v>533</v>
      </c>
      <c r="CH63" s="49"/>
      <c r="CI63" s="49" t="s">
        <v>3775</v>
      </c>
      <c r="CJ63" s="50" t="s">
        <v>629</v>
      </c>
      <c r="CK63" s="50" t="s">
        <v>515</v>
      </c>
      <c r="CL63" s="50">
        <v>123401</v>
      </c>
      <c r="CM63" s="5">
        <v>0</v>
      </c>
      <c r="CN63" s="5" t="s">
        <v>151</v>
      </c>
      <c r="CO63" s="50" t="s">
        <v>166</v>
      </c>
      <c r="CP63" s="50" t="s">
        <v>167</v>
      </c>
      <c r="CQ63" s="51" t="s">
        <v>153</v>
      </c>
      <c r="CR63" s="51" t="s">
        <v>154</v>
      </c>
      <c r="CS63" s="51" t="s">
        <v>90</v>
      </c>
      <c r="CT63" s="51" t="s">
        <v>650</v>
      </c>
      <c r="CU63" s="51" t="s">
        <v>156</v>
      </c>
      <c r="CV63" s="52" t="s">
        <v>651</v>
      </c>
      <c r="CW63" s="9">
        <v>200311475487</v>
      </c>
      <c r="CX63" s="9">
        <v>0</v>
      </c>
      <c r="CY63" s="9">
        <v>0</v>
      </c>
      <c r="CZ63" s="9">
        <v>0</v>
      </c>
      <c r="DA63" s="9">
        <v>0</v>
      </c>
      <c r="DB63" s="9">
        <v>0</v>
      </c>
      <c r="DC63" s="9">
        <v>0</v>
      </c>
      <c r="DD63" s="9">
        <v>0</v>
      </c>
      <c r="DE63" s="9">
        <v>0</v>
      </c>
      <c r="DF63" s="9">
        <v>400081336596</v>
      </c>
      <c r="DG63" s="9">
        <v>0</v>
      </c>
      <c r="DH63" s="9">
        <v>0</v>
      </c>
      <c r="DI63" s="9">
        <v>0</v>
      </c>
      <c r="DJ63" s="9">
        <v>0</v>
      </c>
      <c r="DK63" s="9">
        <v>0</v>
      </c>
      <c r="DL63" s="9">
        <v>0</v>
      </c>
      <c r="DM63" s="9">
        <v>0</v>
      </c>
      <c r="DN63" s="9">
        <v>0</v>
      </c>
      <c r="DO63" s="9">
        <v>200083094986</v>
      </c>
      <c r="DP63" s="9">
        <v>0</v>
      </c>
      <c r="DQ63" s="9">
        <v>0</v>
      </c>
      <c r="DR63" s="9">
        <v>0</v>
      </c>
      <c r="DS63" s="9">
        <v>0</v>
      </c>
      <c r="DT63" s="9">
        <v>0</v>
      </c>
      <c r="DU63" s="9">
        <v>0</v>
      </c>
      <c r="DV63" s="9">
        <v>0</v>
      </c>
      <c r="DW63" s="9">
        <v>0</v>
      </c>
    </row>
    <row r="64" spans="1:127" hidden="1" x14ac:dyDescent="0.25">
      <c r="A64" s="44">
        <v>63</v>
      </c>
      <c r="B64" s="45">
        <v>45627</v>
      </c>
      <c r="C64" s="46">
        <v>266120911736380</v>
      </c>
      <c r="D64" s="4">
        <v>266120911736380</v>
      </c>
      <c r="E64" s="4" t="s">
        <v>121</v>
      </c>
      <c r="F64" s="5" t="s">
        <v>122</v>
      </c>
      <c r="G64" s="3">
        <v>45448</v>
      </c>
      <c r="H64" s="6">
        <v>6.9666666666666703</v>
      </c>
      <c r="I64" s="5" t="s">
        <v>123</v>
      </c>
      <c r="J64" s="47">
        <v>2062672</v>
      </c>
      <c r="K64" s="5" t="s">
        <v>124</v>
      </c>
      <c r="L64" s="5" t="s">
        <v>652</v>
      </c>
      <c r="M64" s="5">
        <v>2043570</v>
      </c>
      <c r="N64" s="5" t="s">
        <v>126</v>
      </c>
      <c r="O64" s="5">
        <v>746</v>
      </c>
      <c r="P64" s="5" t="s">
        <v>127</v>
      </c>
      <c r="Q64" s="5">
        <v>7</v>
      </c>
      <c r="R64" s="5" t="s">
        <v>263</v>
      </c>
      <c r="S64" s="6">
        <v>15</v>
      </c>
      <c r="T64" s="5" t="s">
        <v>129</v>
      </c>
      <c r="U64" s="6">
        <v>15</v>
      </c>
      <c r="V64" s="5">
        <v>181</v>
      </c>
      <c r="W64" s="5" t="s">
        <v>130</v>
      </c>
      <c r="X64" s="5" t="s">
        <v>653</v>
      </c>
      <c r="Y64" s="5" t="s">
        <v>132</v>
      </c>
      <c r="Z64" s="5" t="s">
        <v>133</v>
      </c>
      <c r="AA64" s="5" t="s">
        <v>368</v>
      </c>
      <c r="AB64" s="5" t="s">
        <v>135</v>
      </c>
      <c r="AC64" s="5" t="s">
        <v>136</v>
      </c>
      <c r="AD64" s="5">
        <v>854804352048</v>
      </c>
      <c r="AE64" s="5" t="s">
        <v>654</v>
      </c>
      <c r="AF64" s="5" t="s">
        <v>243</v>
      </c>
      <c r="AG64" s="5">
        <v>174</v>
      </c>
      <c r="AH64" s="5" t="s">
        <v>139</v>
      </c>
      <c r="AI64" s="5">
        <v>181</v>
      </c>
      <c r="AJ64" s="5" t="s">
        <v>266</v>
      </c>
      <c r="AK64" s="5">
        <v>2062672</v>
      </c>
      <c r="AL64" s="5" t="s">
        <v>140</v>
      </c>
      <c r="AM64" s="5" t="s">
        <v>161</v>
      </c>
      <c r="AN64" s="6">
        <v>17.250171399999999</v>
      </c>
      <c r="AO64" s="5" t="s">
        <v>142</v>
      </c>
      <c r="AP64" s="5">
        <v>0</v>
      </c>
      <c r="AQ64" s="5">
        <v>28869</v>
      </c>
      <c r="AR64" s="3">
        <v>45447</v>
      </c>
      <c r="AS64" s="5">
        <v>180</v>
      </c>
      <c r="AT64" s="5" t="s">
        <v>655</v>
      </c>
      <c r="AU64" s="5" t="s">
        <v>144</v>
      </c>
      <c r="AV64" s="5">
        <v>0</v>
      </c>
      <c r="AW64" s="5">
        <v>0</v>
      </c>
      <c r="AX64" s="5">
        <v>0</v>
      </c>
      <c r="AY64" s="5">
        <v>0</v>
      </c>
      <c r="AZ64" s="5">
        <v>0</v>
      </c>
      <c r="BA64" s="5">
        <v>0</v>
      </c>
      <c r="BB64" s="5">
        <v>0</v>
      </c>
      <c r="BC64" s="5">
        <v>0</v>
      </c>
      <c r="BD64" s="5">
        <v>0</v>
      </c>
      <c r="BE64" s="5" t="s">
        <v>145</v>
      </c>
      <c r="BF64" s="5" t="s">
        <v>145</v>
      </c>
      <c r="BG64" s="5">
        <v>0</v>
      </c>
      <c r="BH64" s="5">
        <v>7</v>
      </c>
      <c r="BI64" s="5" t="s">
        <v>123</v>
      </c>
      <c r="BJ64" s="3">
        <v>45443</v>
      </c>
      <c r="BK64" s="3">
        <v>45443</v>
      </c>
      <c r="BL64" s="6">
        <v>7.1333333333333302</v>
      </c>
      <c r="BM64" s="5" t="s">
        <v>123</v>
      </c>
      <c r="BN64" s="3">
        <v>50925</v>
      </c>
      <c r="BO64" s="5" t="s">
        <v>162</v>
      </c>
      <c r="BP64" s="5">
        <v>0</v>
      </c>
      <c r="BQ64" s="5"/>
      <c r="BR64" s="3"/>
      <c r="BS64" s="5"/>
      <c r="BT64" s="5"/>
      <c r="BU64" s="7"/>
      <c r="BV64" s="7"/>
      <c r="BW64" s="7"/>
      <c r="BX64" s="7"/>
      <c r="BY64" s="7"/>
      <c r="BZ64" s="5"/>
      <c r="CA64" s="5"/>
      <c r="CB64" s="48">
        <f t="shared" si="0"/>
        <v>0</v>
      </c>
      <c r="CC64" s="48">
        <v>11957400</v>
      </c>
      <c r="CD64" s="48">
        <f t="shared" si="8"/>
        <v>0</v>
      </c>
      <c r="CE64" s="48">
        <f t="shared" si="9"/>
        <v>0</v>
      </c>
      <c r="CF64" s="48"/>
      <c r="CG64" s="49" t="s">
        <v>482</v>
      </c>
      <c r="CH64" s="49"/>
      <c r="CI64" s="49" t="s">
        <v>3776</v>
      </c>
      <c r="CJ64" s="50" t="s">
        <v>656</v>
      </c>
      <c r="CK64" s="50" t="s">
        <v>654</v>
      </c>
      <c r="CL64" s="50">
        <v>781102</v>
      </c>
      <c r="CM64" s="5">
        <v>27</v>
      </c>
      <c r="CN64" s="5" t="s">
        <v>165</v>
      </c>
      <c r="CO64" s="50" t="s">
        <v>166</v>
      </c>
      <c r="CP64" s="50" t="s">
        <v>167</v>
      </c>
      <c r="CQ64" s="51" t="s">
        <v>153</v>
      </c>
      <c r="CR64" s="51" t="s">
        <v>154</v>
      </c>
      <c r="CS64" s="51" t="s">
        <v>90</v>
      </c>
      <c r="CT64" s="51" t="s">
        <v>657</v>
      </c>
      <c r="CU64" s="51" t="s">
        <v>156</v>
      </c>
      <c r="CV64" s="52" t="s">
        <v>658</v>
      </c>
      <c r="CW64" s="9">
        <v>200309424149</v>
      </c>
      <c r="CX64" s="9">
        <v>0</v>
      </c>
      <c r="CY64" s="9">
        <v>0</v>
      </c>
      <c r="CZ64" s="9">
        <v>0</v>
      </c>
      <c r="DA64" s="9">
        <v>0</v>
      </c>
      <c r="DB64" s="9">
        <v>0</v>
      </c>
      <c r="DC64" s="9">
        <v>0</v>
      </c>
      <c r="DD64" s="9">
        <v>0</v>
      </c>
      <c r="DE64" s="9">
        <v>0</v>
      </c>
      <c r="DF64" s="9">
        <v>400080828373</v>
      </c>
      <c r="DG64" s="9">
        <v>0</v>
      </c>
      <c r="DH64" s="9">
        <v>0</v>
      </c>
      <c r="DI64" s="9">
        <v>0</v>
      </c>
      <c r="DJ64" s="9">
        <v>0</v>
      </c>
      <c r="DK64" s="9">
        <v>0</v>
      </c>
      <c r="DL64" s="9">
        <v>0</v>
      </c>
      <c r="DM64" s="9">
        <v>0</v>
      </c>
      <c r="DN64" s="9">
        <v>0</v>
      </c>
      <c r="DO64" s="9">
        <v>200082571863</v>
      </c>
      <c r="DP64" s="9">
        <v>0</v>
      </c>
      <c r="DQ64" s="9">
        <v>0</v>
      </c>
      <c r="DR64" s="9">
        <v>0</v>
      </c>
      <c r="DS64" s="9">
        <v>0</v>
      </c>
      <c r="DT64" s="9">
        <v>0</v>
      </c>
      <c r="DU64" s="9">
        <v>0</v>
      </c>
      <c r="DV64" s="9">
        <v>0</v>
      </c>
      <c r="DW64" s="9">
        <v>0</v>
      </c>
    </row>
    <row r="65" spans="1:127" customFormat="1" ht="60" x14ac:dyDescent="0.25">
      <c r="A65">
        <v>64</v>
      </c>
      <c r="B65" s="3">
        <v>45627</v>
      </c>
      <c r="C65" s="4">
        <v>266120911645626</v>
      </c>
      <c r="D65" s="4">
        <v>266120911645626</v>
      </c>
      <c r="E65" s="4" t="s">
        <v>121</v>
      </c>
      <c r="F65" s="5" t="s">
        <v>178</v>
      </c>
      <c r="G65" s="3">
        <v>45447</v>
      </c>
      <c r="H65" s="6">
        <v>7</v>
      </c>
      <c r="I65" s="5" t="s">
        <v>123</v>
      </c>
      <c r="J65" s="5">
        <v>5096297</v>
      </c>
      <c r="K65" s="5" t="s">
        <v>124</v>
      </c>
      <c r="L65" s="5" t="s">
        <v>659</v>
      </c>
      <c r="M65" s="5">
        <v>5009152</v>
      </c>
      <c r="N65" s="5" t="s">
        <v>126</v>
      </c>
      <c r="O65" s="5">
        <v>727</v>
      </c>
      <c r="P65" s="5" t="s">
        <v>127</v>
      </c>
      <c r="Q65" s="5">
        <v>10</v>
      </c>
      <c r="R65" s="5" t="s">
        <v>263</v>
      </c>
      <c r="S65" s="6">
        <v>13</v>
      </c>
      <c r="T65" s="5" t="s">
        <v>129</v>
      </c>
      <c r="U65" s="6">
        <v>13</v>
      </c>
      <c r="V65" s="5">
        <v>181</v>
      </c>
      <c r="W65" s="5" t="s">
        <v>130</v>
      </c>
      <c r="X65" s="5" t="s">
        <v>660</v>
      </c>
      <c r="Y65" s="5" t="s">
        <v>132</v>
      </c>
      <c r="Z65" s="5" t="s">
        <v>133</v>
      </c>
      <c r="AA65" s="5" t="s">
        <v>200</v>
      </c>
      <c r="AB65" s="5" t="s">
        <v>135</v>
      </c>
      <c r="AC65" s="5" t="s">
        <v>136</v>
      </c>
      <c r="AD65" s="5">
        <v>854803721741</v>
      </c>
      <c r="AE65" s="5" t="s">
        <v>654</v>
      </c>
      <c r="AF65" s="5" t="s">
        <v>243</v>
      </c>
      <c r="AG65" s="5">
        <v>171</v>
      </c>
      <c r="AH65" s="5" t="s">
        <v>139</v>
      </c>
      <c r="AI65" s="5">
        <v>181</v>
      </c>
      <c r="AJ65" s="5" t="s">
        <v>266</v>
      </c>
      <c r="AK65" s="5">
        <v>5096297</v>
      </c>
      <c r="AL65" s="5" t="s">
        <v>140</v>
      </c>
      <c r="AM65" s="5" t="s">
        <v>141</v>
      </c>
      <c r="AN65" s="6">
        <v>60.1120193</v>
      </c>
      <c r="AO65" s="5" t="s">
        <v>142</v>
      </c>
      <c r="AP65" s="5">
        <v>0</v>
      </c>
      <c r="AQ65" s="5">
        <v>64480</v>
      </c>
      <c r="AR65" s="3">
        <v>45355</v>
      </c>
      <c r="AS65" s="5">
        <v>180</v>
      </c>
      <c r="AT65" s="5" t="s">
        <v>655</v>
      </c>
      <c r="AU65" s="5" t="s">
        <v>144</v>
      </c>
      <c r="AV65" s="5">
        <v>0</v>
      </c>
      <c r="AW65" s="5">
        <v>0</v>
      </c>
      <c r="AX65" s="5">
        <v>0</v>
      </c>
      <c r="AY65" s="5">
        <v>0</v>
      </c>
      <c r="AZ65" s="5">
        <v>0</v>
      </c>
      <c r="BA65" s="5">
        <v>0</v>
      </c>
      <c r="BB65" s="5">
        <v>0</v>
      </c>
      <c r="BC65" s="5">
        <v>0</v>
      </c>
      <c r="BD65" s="5">
        <v>0</v>
      </c>
      <c r="BE65" s="5" t="s">
        <v>145</v>
      </c>
      <c r="BF65" s="5" t="s">
        <v>145</v>
      </c>
      <c r="BG65" s="5">
        <v>0</v>
      </c>
      <c r="BH65" s="5">
        <v>10</v>
      </c>
      <c r="BI65" s="5" t="s">
        <v>123</v>
      </c>
      <c r="BJ65" s="3">
        <v>45351</v>
      </c>
      <c r="BK65" s="3">
        <v>45351</v>
      </c>
      <c r="BL65" s="6">
        <v>10.199999999999999</v>
      </c>
      <c r="BM65" s="5" t="s">
        <v>123</v>
      </c>
      <c r="BN65" s="3">
        <v>50833</v>
      </c>
      <c r="BO65" s="5" t="s">
        <v>585</v>
      </c>
      <c r="BP65" s="5">
        <v>0</v>
      </c>
      <c r="BQ65" s="5"/>
      <c r="BR65" s="3">
        <v>45345</v>
      </c>
      <c r="BS65" s="5" t="s">
        <v>661</v>
      </c>
      <c r="BT65" s="5" t="s">
        <v>662</v>
      </c>
      <c r="BU65" s="7" t="s">
        <v>663</v>
      </c>
      <c r="BV65" s="7">
        <v>5760</v>
      </c>
      <c r="BW65" s="7">
        <v>1250</v>
      </c>
      <c r="BX65" s="7">
        <v>1278</v>
      </c>
      <c r="BY65" s="7">
        <v>1000</v>
      </c>
      <c r="BZ65" s="5">
        <v>5</v>
      </c>
      <c r="CA65" s="5">
        <v>45</v>
      </c>
      <c r="CB65" s="6">
        <f t="shared" si="0"/>
        <v>8478000</v>
      </c>
      <c r="CC65" s="6">
        <v>8478000</v>
      </c>
      <c r="CD65" s="6">
        <f t="shared" si="8"/>
        <v>7630200</v>
      </c>
      <c r="CE65" s="6">
        <f t="shared" si="9"/>
        <v>6782400</v>
      </c>
      <c r="CF65" s="6"/>
      <c r="CG65" s="8"/>
      <c r="CH65" s="8">
        <f t="shared" ref="CH65:CH68" si="10">J65/CB65</f>
        <v>0.60112019344184953</v>
      </c>
      <c r="CI65" s="8" t="s">
        <v>3775</v>
      </c>
      <c r="CJ65" s="5" t="s">
        <v>656</v>
      </c>
      <c r="CK65" s="5" t="s">
        <v>654</v>
      </c>
      <c r="CL65" s="5">
        <v>781103</v>
      </c>
      <c r="CM65" s="5">
        <v>0</v>
      </c>
      <c r="CN65" s="5" t="s">
        <v>298</v>
      </c>
      <c r="CO65" s="5" t="s">
        <v>166</v>
      </c>
      <c r="CP65" s="5" t="s">
        <v>167</v>
      </c>
      <c r="CQ65" s="9" t="s">
        <v>185</v>
      </c>
      <c r="CR65" s="9" t="s">
        <v>154</v>
      </c>
      <c r="CS65" s="9" t="s">
        <v>90</v>
      </c>
      <c r="CT65" s="9" t="s">
        <v>664</v>
      </c>
      <c r="CU65" s="9" t="s">
        <v>187</v>
      </c>
      <c r="CV65" s="10" t="s">
        <v>665</v>
      </c>
      <c r="CW65" s="9">
        <v>200309305518</v>
      </c>
      <c r="CX65" s="9">
        <v>0</v>
      </c>
      <c r="CY65" s="9">
        <v>0</v>
      </c>
      <c r="CZ65" s="9">
        <v>0</v>
      </c>
      <c r="DA65" s="9">
        <v>0</v>
      </c>
      <c r="DB65" s="9">
        <v>0</v>
      </c>
      <c r="DC65" s="9">
        <v>0</v>
      </c>
      <c r="DD65" s="9">
        <v>0</v>
      </c>
      <c r="DE65" s="9">
        <v>0</v>
      </c>
      <c r="DF65" s="9">
        <v>400080798872</v>
      </c>
      <c r="DG65" s="9">
        <v>0</v>
      </c>
      <c r="DH65" s="9">
        <v>0</v>
      </c>
      <c r="DI65" s="9">
        <v>0</v>
      </c>
      <c r="DJ65" s="9">
        <v>0</v>
      </c>
      <c r="DK65" s="9">
        <v>0</v>
      </c>
      <c r="DL65" s="9">
        <v>0</v>
      </c>
      <c r="DM65" s="9">
        <v>0</v>
      </c>
      <c r="DN65" s="9">
        <v>0</v>
      </c>
      <c r="DO65" s="9">
        <v>200082541464</v>
      </c>
      <c r="DP65" s="9">
        <v>0</v>
      </c>
      <c r="DQ65" s="9">
        <v>0</v>
      </c>
      <c r="DR65" s="9">
        <v>0</v>
      </c>
      <c r="DS65" s="9">
        <v>0</v>
      </c>
      <c r="DT65" s="9">
        <v>0</v>
      </c>
      <c r="DU65" s="9">
        <v>0</v>
      </c>
      <c r="DV65" s="9">
        <v>0</v>
      </c>
      <c r="DW65" s="9">
        <v>0</v>
      </c>
    </row>
    <row r="66" spans="1:127" customFormat="1" ht="90" x14ac:dyDescent="0.25">
      <c r="A66">
        <v>65</v>
      </c>
      <c r="B66" s="3">
        <v>45627</v>
      </c>
      <c r="C66" s="4">
        <v>266120911640222</v>
      </c>
      <c r="D66" s="4">
        <v>266120911640222</v>
      </c>
      <c r="E66" s="4" t="s">
        <v>121</v>
      </c>
      <c r="F66" s="5" t="s">
        <v>122</v>
      </c>
      <c r="G66" s="3">
        <v>45350</v>
      </c>
      <c r="H66" s="6">
        <v>10.233333333333301</v>
      </c>
      <c r="I66" s="5" t="s">
        <v>123</v>
      </c>
      <c r="J66" s="5">
        <v>1035680</v>
      </c>
      <c r="K66" s="5" t="s">
        <v>124</v>
      </c>
      <c r="L66" s="5" t="s">
        <v>666</v>
      </c>
      <c r="M66" s="5">
        <v>995784</v>
      </c>
      <c r="N66" s="5" t="s">
        <v>126</v>
      </c>
      <c r="O66" s="5">
        <v>746</v>
      </c>
      <c r="P66" s="5" t="s">
        <v>127</v>
      </c>
      <c r="Q66" s="5">
        <v>10</v>
      </c>
      <c r="R66" s="5" t="s">
        <v>263</v>
      </c>
      <c r="S66" s="6">
        <v>13</v>
      </c>
      <c r="T66" s="5" t="s">
        <v>129</v>
      </c>
      <c r="U66" s="6">
        <v>13</v>
      </c>
      <c r="V66" s="5">
        <v>121</v>
      </c>
      <c r="W66" s="5" t="s">
        <v>130</v>
      </c>
      <c r="X66" s="5" t="s">
        <v>667</v>
      </c>
      <c r="Y66" s="5" t="s">
        <v>132</v>
      </c>
      <c r="Z66" s="5" t="s">
        <v>133</v>
      </c>
      <c r="AA66" s="5" t="s">
        <v>313</v>
      </c>
      <c r="AB66" s="5" t="s">
        <v>135</v>
      </c>
      <c r="AC66" s="5" t="s">
        <v>136</v>
      </c>
      <c r="AD66" s="5">
        <v>854803542781</v>
      </c>
      <c r="AE66" s="5" t="s">
        <v>654</v>
      </c>
      <c r="AF66" s="5" t="s">
        <v>243</v>
      </c>
      <c r="AG66" s="5">
        <v>111</v>
      </c>
      <c r="AH66" s="5" t="s">
        <v>139</v>
      </c>
      <c r="AI66" s="5">
        <v>121</v>
      </c>
      <c r="AJ66" s="5" t="s">
        <v>266</v>
      </c>
      <c r="AK66" s="5">
        <v>1035680</v>
      </c>
      <c r="AL66" s="5" t="s">
        <v>140</v>
      </c>
      <c r="AM66" s="5" t="s">
        <v>161</v>
      </c>
      <c r="AN66" s="6">
        <v>53.506922899999999</v>
      </c>
      <c r="AO66" s="5" t="s">
        <v>142</v>
      </c>
      <c r="AP66" s="5">
        <v>0</v>
      </c>
      <c r="AQ66" s="5">
        <v>15464</v>
      </c>
      <c r="AR66" s="3">
        <v>45355</v>
      </c>
      <c r="AS66" s="5">
        <v>120</v>
      </c>
      <c r="AT66" s="5" t="s">
        <v>655</v>
      </c>
      <c r="AU66" s="5" t="s">
        <v>144</v>
      </c>
      <c r="AV66" s="5">
        <v>0</v>
      </c>
      <c r="AW66" s="5">
        <v>0</v>
      </c>
      <c r="AX66" s="5">
        <v>0</v>
      </c>
      <c r="AY66" s="5">
        <v>0</v>
      </c>
      <c r="AZ66" s="5">
        <v>0</v>
      </c>
      <c r="BA66" s="5">
        <v>0</v>
      </c>
      <c r="BB66" s="5">
        <v>0</v>
      </c>
      <c r="BC66" s="5">
        <v>0</v>
      </c>
      <c r="BD66" s="5">
        <v>0</v>
      </c>
      <c r="BE66" s="5" t="s">
        <v>145</v>
      </c>
      <c r="BF66" s="5" t="s">
        <v>145</v>
      </c>
      <c r="BG66" s="5">
        <v>0</v>
      </c>
      <c r="BH66" s="5">
        <v>10</v>
      </c>
      <c r="BI66" s="5" t="s">
        <v>123</v>
      </c>
      <c r="BJ66" s="3">
        <v>45347</v>
      </c>
      <c r="BK66" s="3">
        <v>45347</v>
      </c>
      <c r="BL66" s="6">
        <v>10.3333333333333</v>
      </c>
      <c r="BM66" s="5" t="s">
        <v>123</v>
      </c>
      <c r="BN66" s="3">
        <v>49007</v>
      </c>
      <c r="BO66" s="5" t="s">
        <v>162</v>
      </c>
      <c r="BP66" s="5">
        <v>0</v>
      </c>
      <c r="BQ66" s="5"/>
      <c r="BR66" s="3">
        <v>45330</v>
      </c>
      <c r="BS66" s="5" t="s">
        <v>668</v>
      </c>
      <c r="BT66" s="5" t="s">
        <v>662</v>
      </c>
      <c r="BU66" s="7" t="s">
        <v>669</v>
      </c>
      <c r="BV66" s="7">
        <v>3600</v>
      </c>
      <c r="BW66" s="7">
        <v>347</v>
      </c>
      <c r="BX66" s="7">
        <v>624</v>
      </c>
      <c r="BY66" s="7">
        <v>1100</v>
      </c>
      <c r="BZ66" s="5">
        <v>3</v>
      </c>
      <c r="CA66" s="5">
        <v>47</v>
      </c>
      <c r="CB66" s="6">
        <f t="shared" ref="CB66:CB264" si="11">(BV66*BW66)+(BX66*BY66)</f>
        <v>1935600</v>
      </c>
      <c r="CC66" s="6">
        <v>1935600</v>
      </c>
      <c r="CD66" s="6">
        <f t="shared" si="8"/>
        <v>1742040</v>
      </c>
      <c r="CE66" s="6">
        <f t="shared" si="9"/>
        <v>1548480</v>
      </c>
      <c r="CF66" s="6"/>
      <c r="CG66" s="8"/>
      <c r="CH66" s="8">
        <f t="shared" si="10"/>
        <v>0.53506922917958255</v>
      </c>
      <c r="CI66" s="8" t="s">
        <v>3775</v>
      </c>
      <c r="CJ66" s="5" t="s">
        <v>656</v>
      </c>
      <c r="CK66" s="5" t="s">
        <v>654</v>
      </c>
      <c r="CL66" s="5">
        <v>781102</v>
      </c>
      <c r="CM66" s="5">
        <v>0</v>
      </c>
      <c r="CN66" s="5" t="s">
        <v>195</v>
      </c>
      <c r="CO66" s="5" t="s">
        <v>166</v>
      </c>
      <c r="CP66" s="5" t="s">
        <v>167</v>
      </c>
      <c r="CQ66" s="9" t="s">
        <v>185</v>
      </c>
      <c r="CR66" s="9" t="s">
        <v>154</v>
      </c>
      <c r="CS66" s="9" t="s">
        <v>90</v>
      </c>
      <c r="CT66" s="9" t="s">
        <v>670</v>
      </c>
      <c r="CU66" s="9" t="s">
        <v>187</v>
      </c>
      <c r="CV66" s="10" t="s">
        <v>671</v>
      </c>
      <c r="CW66" s="9">
        <v>200298591513</v>
      </c>
      <c r="CX66" s="9">
        <v>0</v>
      </c>
      <c r="CY66" s="9">
        <v>0</v>
      </c>
      <c r="CZ66" s="9">
        <v>0</v>
      </c>
      <c r="DA66" s="9">
        <v>0</v>
      </c>
      <c r="DB66" s="9">
        <v>0</v>
      </c>
      <c r="DC66" s="9">
        <v>0</v>
      </c>
      <c r="DD66" s="9">
        <v>0</v>
      </c>
      <c r="DE66" s="9">
        <v>0</v>
      </c>
      <c r="DF66" s="9">
        <v>400078000942</v>
      </c>
      <c r="DG66" s="9">
        <v>0</v>
      </c>
      <c r="DH66" s="9">
        <v>0</v>
      </c>
      <c r="DI66" s="9">
        <v>0</v>
      </c>
      <c r="DJ66" s="9">
        <v>0</v>
      </c>
      <c r="DK66" s="9">
        <v>0</v>
      </c>
      <c r="DL66" s="9">
        <v>0</v>
      </c>
      <c r="DM66" s="9">
        <v>0</v>
      </c>
      <c r="DN66" s="9">
        <v>0</v>
      </c>
      <c r="DO66" s="9">
        <v>200079642929</v>
      </c>
      <c r="DP66" s="9">
        <v>0</v>
      </c>
      <c r="DQ66" s="9">
        <v>0</v>
      </c>
      <c r="DR66" s="9">
        <v>0</v>
      </c>
      <c r="DS66" s="9">
        <v>0</v>
      </c>
      <c r="DT66" s="9">
        <v>0</v>
      </c>
      <c r="DU66" s="9">
        <v>0</v>
      </c>
      <c r="DV66" s="9">
        <v>0</v>
      </c>
      <c r="DW66" s="9">
        <v>0</v>
      </c>
    </row>
    <row r="67" spans="1:127" customFormat="1" ht="120" x14ac:dyDescent="0.25">
      <c r="A67">
        <v>66</v>
      </c>
      <c r="B67" s="3">
        <v>45627</v>
      </c>
      <c r="C67" s="4">
        <v>265321311709976</v>
      </c>
      <c r="D67" s="4">
        <v>265321311709976</v>
      </c>
      <c r="E67" s="4" t="s">
        <v>121</v>
      </c>
      <c r="F67" s="5" t="s">
        <v>122</v>
      </c>
      <c r="G67" s="3">
        <v>45416</v>
      </c>
      <c r="H67" s="6">
        <v>8.0333333333333297</v>
      </c>
      <c r="I67" s="5" t="s">
        <v>123</v>
      </c>
      <c r="J67" s="5">
        <v>7126500</v>
      </c>
      <c r="K67" s="5" t="s">
        <v>124</v>
      </c>
      <c r="L67" s="5" t="s">
        <v>672</v>
      </c>
      <c r="M67" s="5">
        <v>7018748</v>
      </c>
      <c r="N67" s="5" t="s">
        <v>126</v>
      </c>
      <c r="O67" s="5">
        <v>711</v>
      </c>
      <c r="P67" s="5" t="s">
        <v>127</v>
      </c>
      <c r="Q67" s="5">
        <v>8</v>
      </c>
      <c r="R67" s="5" t="s">
        <v>128</v>
      </c>
      <c r="S67" s="6">
        <v>11.5</v>
      </c>
      <c r="T67" s="5" t="s">
        <v>129</v>
      </c>
      <c r="U67" s="6">
        <v>11.5</v>
      </c>
      <c r="V67" s="5">
        <v>181</v>
      </c>
      <c r="W67" s="5" t="s">
        <v>130</v>
      </c>
      <c r="X67" s="5" t="s">
        <v>673</v>
      </c>
      <c r="Y67" s="5" t="s">
        <v>132</v>
      </c>
      <c r="Z67" s="5" t="s">
        <v>133</v>
      </c>
      <c r="AA67" s="5" t="s">
        <v>538</v>
      </c>
      <c r="AB67" s="5" t="s">
        <v>135</v>
      </c>
      <c r="AC67" s="5" t="s">
        <v>136</v>
      </c>
      <c r="AD67" s="5">
        <v>854804179904</v>
      </c>
      <c r="AE67" s="5" t="s">
        <v>674</v>
      </c>
      <c r="AF67" s="5" t="s">
        <v>675</v>
      </c>
      <c r="AG67" s="5">
        <v>173</v>
      </c>
      <c r="AH67" s="5" t="s">
        <v>139</v>
      </c>
      <c r="AI67" s="5">
        <v>181</v>
      </c>
      <c r="AJ67" s="5" t="s">
        <v>128</v>
      </c>
      <c r="AK67" s="5">
        <v>7126500</v>
      </c>
      <c r="AL67" s="5" t="s">
        <v>140</v>
      </c>
      <c r="AM67" s="5" t="s">
        <v>278</v>
      </c>
      <c r="AN67" s="6">
        <v>64.692265800000001</v>
      </c>
      <c r="AO67" s="5" t="s">
        <v>142</v>
      </c>
      <c r="AP67" s="5">
        <v>0</v>
      </c>
      <c r="AQ67" s="5">
        <v>83252</v>
      </c>
      <c r="AR67" s="3">
        <v>45416</v>
      </c>
      <c r="AS67" s="5">
        <v>180</v>
      </c>
      <c r="AT67" s="5" t="s">
        <v>676</v>
      </c>
      <c r="AU67" s="5" t="s">
        <v>144</v>
      </c>
      <c r="AV67" s="5">
        <v>0</v>
      </c>
      <c r="AW67" s="5">
        <v>0</v>
      </c>
      <c r="AX67" s="5">
        <v>0</v>
      </c>
      <c r="AY67" s="5">
        <v>0</v>
      </c>
      <c r="AZ67" s="5">
        <v>0</v>
      </c>
      <c r="BA67" s="5">
        <v>0</v>
      </c>
      <c r="BB67" s="5">
        <v>0</v>
      </c>
      <c r="BC67" s="5">
        <v>0</v>
      </c>
      <c r="BD67" s="5">
        <v>0</v>
      </c>
      <c r="BE67" s="5" t="s">
        <v>145</v>
      </c>
      <c r="BF67" s="5" t="s">
        <v>145</v>
      </c>
      <c r="BG67" s="5">
        <v>0</v>
      </c>
      <c r="BH67" s="5">
        <v>8</v>
      </c>
      <c r="BI67" s="5" t="s">
        <v>123</v>
      </c>
      <c r="BJ67" s="3">
        <v>45412</v>
      </c>
      <c r="BK67" s="3">
        <v>45412</v>
      </c>
      <c r="BL67" s="6">
        <v>8.1666666666666696</v>
      </c>
      <c r="BM67" s="5" t="s">
        <v>123</v>
      </c>
      <c r="BN67" s="3">
        <v>50894</v>
      </c>
      <c r="BO67" s="5" t="s">
        <v>315</v>
      </c>
      <c r="BP67" s="5">
        <v>2508000</v>
      </c>
      <c r="BQ67" s="5">
        <v>2</v>
      </c>
      <c r="BR67" s="3">
        <v>45406</v>
      </c>
      <c r="BS67" s="5" t="s">
        <v>677</v>
      </c>
      <c r="BT67" s="5" t="s">
        <v>678</v>
      </c>
      <c r="BU67" s="7" t="s">
        <v>679</v>
      </c>
      <c r="BV67" s="7">
        <v>680</v>
      </c>
      <c r="BW67" s="7">
        <v>16200</v>
      </c>
      <c r="BX67" s="7">
        <v>0</v>
      </c>
      <c r="BY67" s="7">
        <v>0</v>
      </c>
      <c r="BZ67" s="5">
        <v>23</v>
      </c>
      <c r="CA67" s="5">
        <v>37</v>
      </c>
      <c r="CB67" s="6">
        <f t="shared" si="11"/>
        <v>11016000</v>
      </c>
      <c r="CC67" s="6">
        <v>11152000</v>
      </c>
      <c r="CD67" s="6">
        <f t="shared" si="8"/>
        <v>9914400</v>
      </c>
      <c r="CE67" s="6">
        <f t="shared" si="9"/>
        <v>8812800</v>
      </c>
      <c r="CF67" s="6"/>
      <c r="CG67" s="8"/>
      <c r="CH67" s="8">
        <f t="shared" si="10"/>
        <v>0.64692265795206971</v>
      </c>
      <c r="CI67" s="8" t="s">
        <v>3775</v>
      </c>
      <c r="CJ67" s="5" t="s">
        <v>680</v>
      </c>
      <c r="CK67" s="5" t="s">
        <v>674</v>
      </c>
      <c r="CL67" s="5">
        <v>400067</v>
      </c>
      <c r="CM67" s="5">
        <v>0</v>
      </c>
      <c r="CN67" s="5" t="s">
        <v>195</v>
      </c>
      <c r="CO67" s="5" t="s">
        <v>492</v>
      </c>
      <c r="CP67" s="5" t="s">
        <v>492</v>
      </c>
      <c r="CQ67" s="9" t="s">
        <v>153</v>
      </c>
      <c r="CR67" s="9" t="s">
        <v>154</v>
      </c>
      <c r="CS67" s="9" t="s">
        <v>90</v>
      </c>
      <c r="CT67" s="9" t="s">
        <v>681</v>
      </c>
      <c r="CU67" s="9" t="s">
        <v>187</v>
      </c>
      <c r="CV67" s="10" t="s">
        <v>682</v>
      </c>
      <c r="CW67" s="9">
        <v>200305806542</v>
      </c>
      <c r="CX67" s="9">
        <v>0</v>
      </c>
      <c r="CY67" s="9">
        <v>0</v>
      </c>
      <c r="CZ67" s="9">
        <v>0</v>
      </c>
      <c r="DA67" s="9">
        <v>0</v>
      </c>
      <c r="DB67" s="9">
        <v>0</v>
      </c>
      <c r="DC67" s="9">
        <v>0</v>
      </c>
      <c r="DD67" s="9">
        <v>0</v>
      </c>
      <c r="DE67" s="9">
        <v>0</v>
      </c>
      <c r="DF67" s="9">
        <v>400079759567</v>
      </c>
      <c r="DG67" s="9">
        <v>0</v>
      </c>
      <c r="DH67" s="9">
        <v>0</v>
      </c>
      <c r="DI67" s="9">
        <v>0</v>
      </c>
      <c r="DJ67" s="9">
        <v>0</v>
      </c>
      <c r="DK67" s="9">
        <v>0</v>
      </c>
      <c r="DL67" s="9">
        <v>0</v>
      </c>
      <c r="DM67" s="9">
        <v>0</v>
      </c>
      <c r="DN67" s="9">
        <v>0</v>
      </c>
      <c r="DO67" s="9">
        <v>200081472814</v>
      </c>
      <c r="DP67" s="9">
        <v>0</v>
      </c>
      <c r="DQ67" s="9">
        <v>0</v>
      </c>
      <c r="DR67" s="9">
        <v>0</v>
      </c>
      <c r="DS67" s="9">
        <v>0</v>
      </c>
      <c r="DT67" s="9">
        <v>0</v>
      </c>
      <c r="DU67" s="9">
        <v>0</v>
      </c>
      <c r="DV67" s="9">
        <v>0</v>
      </c>
      <c r="DW67" s="9">
        <v>0</v>
      </c>
    </row>
    <row r="68" spans="1:127" customFormat="1" ht="105" hidden="1" x14ac:dyDescent="0.25">
      <c r="A68">
        <v>67</v>
      </c>
      <c r="B68" s="3">
        <v>45627</v>
      </c>
      <c r="C68" s="4">
        <v>265321311642446</v>
      </c>
      <c r="D68" s="4">
        <v>265321311642446</v>
      </c>
      <c r="E68" s="4" t="s">
        <v>121</v>
      </c>
      <c r="F68" s="5" t="s">
        <v>122</v>
      </c>
      <c r="G68" s="3">
        <v>45351</v>
      </c>
      <c r="H68" s="6">
        <v>10.199999999999999</v>
      </c>
      <c r="I68" s="5" t="s">
        <v>123</v>
      </c>
      <c r="J68" s="5">
        <v>7500000</v>
      </c>
      <c r="K68" s="5" t="s">
        <v>124</v>
      </c>
      <c r="L68" s="5" t="s">
        <v>683</v>
      </c>
      <c r="M68" s="5">
        <v>7352786</v>
      </c>
      <c r="N68" s="5" t="s">
        <v>126</v>
      </c>
      <c r="O68" s="5">
        <v>697</v>
      </c>
      <c r="P68" s="5" t="s">
        <v>127</v>
      </c>
      <c r="Q68" s="5">
        <v>10</v>
      </c>
      <c r="R68" s="5" t="s">
        <v>128</v>
      </c>
      <c r="S68" s="6">
        <v>11.5</v>
      </c>
      <c r="T68" s="5" t="s">
        <v>129</v>
      </c>
      <c r="U68" s="6">
        <v>11.5</v>
      </c>
      <c r="V68" s="5">
        <v>181</v>
      </c>
      <c r="W68" s="5" t="s">
        <v>130</v>
      </c>
      <c r="X68" s="5" t="s">
        <v>684</v>
      </c>
      <c r="Y68" s="5" t="s">
        <v>132</v>
      </c>
      <c r="Z68" s="5" t="s">
        <v>133</v>
      </c>
      <c r="AA68" s="5" t="s">
        <v>340</v>
      </c>
      <c r="AB68" s="5" t="s">
        <v>135</v>
      </c>
      <c r="AC68" s="5" t="s">
        <v>136</v>
      </c>
      <c r="AD68" s="5">
        <v>806046156</v>
      </c>
      <c r="AE68" s="5" t="s">
        <v>674</v>
      </c>
      <c r="AF68" s="5" t="s">
        <v>675</v>
      </c>
      <c r="AG68" s="5">
        <v>171</v>
      </c>
      <c r="AH68" s="5" t="s">
        <v>139</v>
      </c>
      <c r="AI68" s="5">
        <v>181</v>
      </c>
      <c r="AJ68" s="5" t="s">
        <v>128</v>
      </c>
      <c r="AK68" s="5">
        <v>7500000</v>
      </c>
      <c r="AL68" s="5" t="s">
        <v>140</v>
      </c>
      <c r="AM68" s="5" t="s">
        <v>141</v>
      </c>
      <c r="AN68" s="6">
        <v>49.329123899999999</v>
      </c>
      <c r="AO68" s="5" t="s">
        <v>142</v>
      </c>
      <c r="AP68" s="5">
        <v>0</v>
      </c>
      <c r="AQ68" s="5">
        <v>87615</v>
      </c>
      <c r="AR68" s="3">
        <v>45355</v>
      </c>
      <c r="AS68" s="5">
        <v>180</v>
      </c>
      <c r="AT68" s="5" t="s">
        <v>676</v>
      </c>
      <c r="AU68" s="5" t="s">
        <v>144</v>
      </c>
      <c r="AV68" s="5">
        <v>0</v>
      </c>
      <c r="AW68" s="5">
        <v>0</v>
      </c>
      <c r="AX68" s="5">
        <v>0</v>
      </c>
      <c r="AY68" s="5">
        <v>0</v>
      </c>
      <c r="AZ68" s="5">
        <v>0</v>
      </c>
      <c r="BA68" s="5">
        <v>0</v>
      </c>
      <c r="BB68" s="5">
        <v>0</v>
      </c>
      <c r="BC68" s="5">
        <v>0</v>
      </c>
      <c r="BD68" s="5">
        <v>0</v>
      </c>
      <c r="BE68" s="5" t="s">
        <v>145</v>
      </c>
      <c r="BF68" s="5" t="s">
        <v>145</v>
      </c>
      <c r="BG68" s="5">
        <v>0</v>
      </c>
      <c r="BH68" s="5">
        <v>10</v>
      </c>
      <c r="BI68" s="5" t="s">
        <v>123</v>
      </c>
      <c r="BJ68" s="3">
        <v>45349</v>
      </c>
      <c r="BK68" s="3">
        <v>45349</v>
      </c>
      <c r="BL68" s="6">
        <v>10.266666666666699</v>
      </c>
      <c r="BM68" s="5" t="s">
        <v>123</v>
      </c>
      <c r="BN68" s="3">
        <v>50833</v>
      </c>
      <c r="BO68" s="5" t="s">
        <v>146</v>
      </c>
      <c r="BP68" s="5">
        <v>696000</v>
      </c>
      <c r="BQ68" s="5">
        <v>2</v>
      </c>
      <c r="BR68" s="3">
        <v>45338</v>
      </c>
      <c r="BS68" s="5" t="s">
        <v>685</v>
      </c>
      <c r="BT68" s="5" t="s">
        <v>686</v>
      </c>
      <c r="BU68" s="7" t="s">
        <v>687</v>
      </c>
      <c r="BV68" s="7">
        <v>1722</v>
      </c>
      <c r="BW68" s="7">
        <v>2000</v>
      </c>
      <c r="BX68" s="7">
        <v>1675</v>
      </c>
      <c r="BY68" s="7">
        <v>1350</v>
      </c>
      <c r="BZ68" s="5">
        <v>33</v>
      </c>
      <c r="CA68" s="5">
        <v>27</v>
      </c>
      <c r="CB68" s="6">
        <f t="shared" si="11"/>
        <v>5705250</v>
      </c>
      <c r="CC68" s="6">
        <v>9484200</v>
      </c>
      <c r="CD68" s="6">
        <f t="shared" si="8"/>
        <v>5134725</v>
      </c>
      <c r="CE68" s="6">
        <f t="shared" si="9"/>
        <v>4564200</v>
      </c>
      <c r="CF68" s="6" t="s">
        <v>688</v>
      </c>
      <c r="CG68" s="8"/>
      <c r="CH68" s="8">
        <f t="shared" si="10"/>
        <v>1.3145786775338504</v>
      </c>
      <c r="CI68" s="8" t="s">
        <v>3776</v>
      </c>
      <c r="CJ68" s="5" t="s">
        <v>689</v>
      </c>
      <c r="CK68" s="5" t="s">
        <v>674</v>
      </c>
      <c r="CL68" s="5">
        <v>401208</v>
      </c>
      <c r="CM68" s="5">
        <v>0</v>
      </c>
      <c r="CN68" s="5" t="s">
        <v>195</v>
      </c>
      <c r="CO68" s="5" t="s">
        <v>509</v>
      </c>
      <c r="CP68" s="5" t="s">
        <v>509</v>
      </c>
      <c r="CQ68" s="9" t="s">
        <v>185</v>
      </c>
      <c r="CR68" s="9" t="s">
        <v>154</v>
      </c>
      <c r="CS68" s="9" t="s">
        <v>90</v>
      </c>
      <c r="CT68" s="9" t="s">
        <v>690</v>
      </c>
      <c r="CU68" s="9" t="s">
        <v>187</v>
      </c>
      <c r="CV68" s="10" t="s">
        <v>691</v>
      </c>
      <c r="CW68" s="9">
        <v>200298754727</v>
      </c>
      <c r="CX68" s="9">
        <v>200298754797</v>
      </c>
      <c r="CY68" s="9">
        <v>0</v>
      </c>
      <c r="CZ68" s="9">
        <v>0</v>
      </c>
      <c r="DA68" s="9">
        <v>0</v>
      </c>
      <c r="DB68" s="9">
        <v>0</v>
      </c>
      <c r="DC68" s="9">
        <v>0</v>
      </c>
      <c r="DD68" s="9">
        <v>0</v>
      </c>
      <c r="DE68" s="9">
        <v>0</v>
      </c>
      <c r="DF68" s="9">
        <v>400078030553</v>
      </c>
      <c r="DG68" s="9">
        <v>400078030560</v>
      </c>
      <c r="DH68" s="9">
        <v>0</v>
      </c>
      <c r="DI68" s="9">
        <v>0</v>
      </c>
      <c r="DJ68" s="9">
        <v>0</v>
      </c>
      <c r="DK68" s="9">
        <v>0</v>
      </c>
      <c r="DL68" s="9">
        <v>0</v>
      </c>
      <c r="DM68" s="9">
        <v>0</v>
      </c>
      <c r="DN68" s="9">
        <v>0</v>
      </c>
      <c r="DO68" s="9">
        <v>200079674259</v>
      </c>
      <c r="DP68" s="9">
        <v>200079674267</v>
      </c>
      <c r="DQ68" s="9">
        <v>0</v>
      </c>
      <c r="DR68" s="9">
        <v>0</v>
      </c>
      <c r="DS68" s="9">
        <v>0</v>
      </c>
      <c r="DT68" s="9">
        <v>0</v>
      </c>
      <c r="DU68" s="9">
        <v>0</v>
      </c>
      <c r="DV68" s="9">
        <v>0</v>
      </c>
      <c r="DW68" s="9">
        <v>0</v>
      </c>
    </row>
    <row r="69" spans="1:127" ht="90" x14ac:dyDescent="0.25">
      <c r="A69" s="44">
        <v>68</v>
      </c>
      <c r="B69" s="45">
        <v>45627</v>
      </c>
      <c r="C69" s="46">
        <v>265221311767796</v>
      </c>
      <c r="D69" s="4">
        <v>265221311767796</v>
      </c>
      <c r="E69" s="4" t="s">
        <v>121</v>
      </c>
      <c r="F69" s="5" t="s">
        <v>122</v>
      </c>
      <c r="G69" s="3">
        <v>45480</v>
      </c>
      <c r="H69" s="6">
        <v>5.9</v>
      </c>
      <c r="I69" s="5" t="s">
        <v>123</v>
      </c>
      <c r="J69" s="47">
        <v>6547928</v>
      </c>
      <c r="K69" s="5" t="s">
        <v>124</v>
      </c>
      <c r="L69" s="5" t="s">
        <v>692</v>
      </c>
      <c r="M69" s="5">
        <v>6400647</v>
      </c>
      <c r="N69" s="5" t="s">
        <v>126</v>
      </c>
      <c r="O69" s="5">
        <v>768</v>
      </c>
      <c r="P69" s="5" t="s">
        <v>127</v>
      </c>
      <c r="Q69" s="5">
        <v>6</v>
      </c>
      <c r="R69" s="5" t="s">
        <v>128</v>
      </c>
      <c r="S69" s="6">
        <v>11.75</v>
      </c>
      <c r="T69" s="5" t="s">
        <v>129</v>
      </c>
      <c r="U69" s="6">
        <v>11.75</v>
      </c>
      <c r="V69" s="5">
        <v>121</v>
      </c>
      <c r="W69" s="5" t="s">
        <v>130</v>
      </c>
      <c r="X69" s="5" t="s">
        <v>693</v>
      </c>
      <c r="Y69" s="5" t="s">
        <v>132</v>
      </c>
      <c r="Z69" s="5" t="s">
        <v>133</v>
      </c>
      <c r="AA69" s="5" t="s">
        <v>368</v>
      </c>
      <c r="AB69" s="5" t="s">
        <v>135</v>
      </c>
      <c r="AC69" s="5" t="s">
        <v>136</v>
      </c>
      <c r="AD69" s="5">
        <v>854804623900</v>
      </c>
      <c r="AE69" s="5" t="s">
        <v>674</v>
      </c>
      <c r="AF69" s="5" t="s">
        <v>253</v>
      </c>
      <c r="AG69" s="5">
        <v>115</v>
      </c>
      <c r="AH69" s="5" t="s">
        <v>139</v>
      </c>
      <c r="AI69" s="5">
        <v>121</v>
      </c>
      <c r="AJ69" s="5" t="s">
        <v>128</v>
      </c>
      <c r="AK69" s="5">
        <v>6547928</v>
      </c>
      <c r="AL69" s="5" t="s">
        <v>140</v>
      </c>
      <c r="AM69" s="5" t="s">
        <v>141</v>
      </c>
      <c r="AN69" s="6">
        <v>30.869561900000001</v>
      </c>
      <c r="AO69" s="5" t="s">
        <v>142</v>
      </c>
      <c r="AP69" s="5">
        <v>0</v>
      </c>
      <c r="AQ69" s="5">
        <v>93000</v>
      </c>
      <c r="AR69" s="3">
        <v>45477</v>
      </c>
      <c r="AS69" s="5">
        <v>120</v>
      </c>
      <c r="AT69" s="5" t="s">
        <v>694</v>
      </c>
      <c r="AU69" s="5" t="s">
        <v>144</v>
      </c>
      <c r="AV69" s="5">
        <v>0</v>
      </c>
      <c r="AW69" s="5">
        <v>0</v>
      </c>
      <c r="AX69" s="5">
        <v>0</v>
      </c>
      <c r="AY69" s="5">
        <v>0</v>
      </c>
      <c r="AZ69" s="5">
        <v>0</v>
      </c>
      <c r="BA69" s="5">
        <v>0</v>
      </c>
      <c r="BB69" s="5">
        <v>0</v>
      </c>
      <c r="BC69" s="5">
        <v>0</v>
      </c>
      <c r="BD69" s="5">
        <v>0</v>
      </c>
      <c r="BE69" s="5" t="s">
        <v>145</v>
      </c>
      <c r="BF69" s="5" t="s">
        <v>145</v>
      </c>
      <c r="BG69" s="5">
        <v>0</v>
      </c>
      <c r="BH69" s="5">
        <v>6</v>
      </c>
      <c r="BI69" s="5" t="s">
        <v>123</v>
      </c>
      <c r="BJ69" s="3">
        <v>45473</v>
      </c>
      <c r="BK69" s="3">
        <v>45473</v>
      </c>
      <c r="BL69" s="6">
        <v>6.1333333333333302</v>
      </c>
      <c r="BM69" s="5" t="s">
        <v>123</v>
      </c>
      <c r="BN69" s="3">
        <v>49129</v>
      </c>
      <c r="BO69" s="5" t="s">
        <v>146</v>
      </c>
      <c r="BP69" s="5">
        <v>1866000</v>
      </c>
      <c r="BQ69" s="5">
        <v>2</v>
      </c>
      <c r="BR69" s="3">
        <v>45406</v>
      </c>
      <c r="BS69" s="5" t="s">
        <v>695</v>
      </c>
      <c r="BT69" s="5" t="s">
        <v>678</v>
      </c>
      <c r="BU69" s="7" t="s">
        <v>696</v>
      </c>
      <c r="BV69" s="7">
        <v>0</v>
      </c>
      <c r="BW69" s="7">
        <v>0</v>
      </c>
      <c r="BX69" s="7">
        <v>1680</v>
      </c>
      <c r="BY69" s="7">
        <v>5000</v>
      </c>
      <c r="BZ69" s="5">
        <v>11</v>
      </c>
      <c r="CA69" s="5">
        <v>49</v>
      </c>
      <c r="CB69" s="48">
        <f t="shared" si="11"/>
        <v>8400000</v>
      </c>
      <c r="CC69" s="48">
        <v>8400000</v>
      </c>
      <c r="CD69" s="48">
        <f t="shared" si="8"/>
        <v>7560000</v>
      </c>
      <c r="CE69" s="48">
        <f t="shared" si="9"/>
        <v>6720000</v>
      </c>
      <c r="CF69" s="48"/>
      <c r="CG69" s="49" t="s">
        <v>344</v>
      </c>
      <c r="CH69" s="49"/>
      <c r="CI69" s="49" t="s">
        <v>3775</v>
      </c>
      <c r="CJ69" s="50" t="s">
        <v>697</v>
      </c>
      <c r="CK69" s="50" t="s">
        <v>674</v>
      </c>
      <c r="CL69" s="50">
        <v>421312</v>
      </c>
      <c r="CM69" s="5">
        <v>0</v>
      </c>
      <c r="CN69" s="5" t="s">
        <v>165</v>
      </c>
      <c r="CO69" s="50" t="s">
        <v>152</v>
      </c>
      <c r="CP69" s="50" t="s">
        <v>492</v>
      </c>
      <c r="CQ69" s="51" t="s">
        <v>185</v>
      </c>
      <c r="CR69" s="51" t="s">
        <v>154</v>
      </c>
      <c r="CS69" s="51" t="s">
        <v>90</v>
      </c>
      <c r="CT69" s="51" t="s">
        <v>698</v>
      </c>
      <c r="CU69" s="51" t="s">
        <v>156</v>
      </c>
      <c r="CV69" s="52" t="s">
        <v>699</v>
      </c>
      <c r="CW69" s="9">
        <v>200312877764</v>
      </c>
      <c r="CX69" s="9">
        <v>200312877779</v>
      </c>
      <c r="CY69" s="9">
        <v>200312877796</v>
      </c>
      <c r="CZ69" s="9">
        <v>0</v>
      </c>
      <c r="DA69" s="9">
        <v>0</v>
      </c>
      <c r="DB69" s="9">
        <v>0</v>
      </c>
      <c r="DC69" s="9">
        <v>0</v>
      </c>
      <c r="DD69" s="9">
        <v>0</v>
      </c>
      <c r="DE69" s="9">
        <v>0</v>
      </c>
      <c r="DF69" s="9">
        <v>400081693328</v>
      </c>
      <c r="DG69" s="9">
        <v>400081693333</v>
      </c>
      <c r="DH69" s="9">
        <v>400081693338</v>
      </c>
      <c r="DI69" s="9">
        <v>0</v>
      </c>
      <c r="DJ69" s="9">
        <v>0</v>
      </c>
      <c r="DK69" s="9">
        <v>0</v>
      </c>
      <c r="DL69" s="9">
        <v>0</v>
      </c>
      <c r="DM69" s="9">
        <v>0</v>
      </c>
      <c r="DN69" s="9">
        <v>0</v>
      </c>
      <c r="DO69" s="9">
        <v>200083463498</v>
      </c>
      <c r="DP69" s="9">
        <v>200083463505</v>
      </c>
      <c r="DQ69" s="9">
        <v>200083463510</v>
      </c>
      <c r="DR69" s="9">
        <v>0</v>
      </c>
      <c r="DS69" s="9">
        <v>0</v>
      </c>
      <c r="DT69" s="9">
        <v>0</v>
      </c>
      <c r="DU69" s="9">
        <v>0</v>
      </c>
      <c r="DV69" s="9">
        <v>0</v>
      </c>
      <c r="DW69" s="9">
        <v>0</v>
      </c>
    </row>
    <row r="70" spans="1:127" s="59" customFormat="1" ht="120" x14ac:dyDescent="0.25">
      <c r="A70" s="59">
        <v>69</v>
      </c>
      <c r="B70" s="60">
        <v>45627</v>
      </c>
      <c r="C70" s="61">
        <v>265221311767796</v>
      </c>
      <c r="D70" s="31">
        <v>265221311767796</v>
      </c>
      <c r="E70" s="31" t="s">
        <v>121</v>
      </c>
      <c r="F70" s="32" t="s">
        <v>122</v>
      </c>
      <c r="G70" s="30">
        <v>45480</v>
      </c>
      <c r="H70" s="33">
        <v>5.9</v>
      </c>
      <c r="I70" s="32" t="s">
        <v>123</v>
      </c>
      <c r="J70" s="62">
        <v>6547928</v>
      </c>
      <c r="K70" s="32" t="s">
        <v>124</v>
      </c>
      <c r="L70" s="32" t="s">
        <v>692</v>
      </c>
      <c r="M70" s="32">
        <v>6400647</v>
      </c>
      <c r="N70" s="32" t="s">
        <v>126</v>
      </c>
      <c r="O70" s="32">
        <v>768</v>
      </c>
      <c r="P70" s="32" t="s">
        <v>127</v>
      </c>
      <c r="Q70" s="32">
        <v>6</v>
      </c>
      <c r="R70" s="32" t="s">
        <v>128</v>
      </c>
      <c r="S70" s="33">
        <v>11.75</v>
      </c>
      <c r="T70" s="32" t="s">
        <v>129</v>
      </c>
      <c r="U70" s="33">
        <v>11.75</v>
      </c>
      <c r="V70" s="32">
        <v>121</v>
      </c>
      <c r="W70" s="32" t="s">
        <v>130</v>
      </c>
      <c r="X70" s="32" t="s">
        <v>693</v>
      </c>
      <c r="Y70" s="32"/>
      <c r="Z70" s="32"/>
      <c r="AA70" s="32"/>
      <c r="AB70" s="32"/>
      <c r="AC70" s="32"/>
      <c r="AD70" s="32"/>
      <c r="AE70" s="32"/>
      <c r="AF70" s="32"/>
      <c r="AG70" s="32"/>
      <c r="AH70" s="32"/>
      <c r="AI70" s="32"/>
      <c r="AJ70" s="32"/>
      <c r="AK70" s="32"/>
      <c r="AL70" s="32"/>
      <c r="AM70" s="32"/>
      <c r="AN70" s="33"/>
      <c r="AO70" s="32"/>
      <c r="AP70" s="32"/>
      <c r="AQ70" s="32"/>
      <c r="AR70" s="30"/>
      <c r="AS70" s="32"/>
      <c r="AT70" s="32"/>
      <c r="AU70" s="32"/>
      <c r="AV70" s="32"/>
      <c r="AW70" s="32"/>
      <c r="AX70" s="32"/>
      <c r="AY70" s="32"/>
      <c r="AZ70" s="32"/>
      <c r="BA70" s="32"/>
      <c r="BB70" s="32"/>
      <c r="BC70" s="32"/>
      <c r="BD70" s="32"/>
      <c r="BE70" s="32"/>
      <c r="BF70" s="32"/>
      <c r="BG70" s="32"/>
      <c r="BH70" s="32"/>
      <c r="BI70" s="32"/>
      <c r="BJ70" s="30"/>
      <c r="BK70" s="30"/>
      <c r="BL70" s="33"/>
      <c r="BM70" s="32"/>
      <c r="BN70" s="30"/>
      <c r="BO70" s="32"/>
      <c r="BP70" s="32"/>
      <c r="BQ70" s="32">
        <v>2</v>
      </c>
      <c r="BR70" s="30">
        <v>45405</v>
      </c>
      <c r="BS70" s="32"/>
      <c r="BT70" s="32" t="s">
        <v>700</v>
      </c>
      <c r="BU70" s="36" t="s">
        <v>701</v>
      </c>
      <c r="BV70" s="36">
        <v>0</v>
      </c>
      <c r="BW70" s="36">
        <v>0</v>
      </c>
      <c r="BX70" s="36">
        <v>1600</v>
      </c>
      <c r="BY70" s="36">
        <v>4000</v>
      </c>
      <c r="BZ70" s="32">
        <v>15</v>
      </c>
      <c r="CA70" s="32">
        <v>45</v>
      </c>
      <c r="CB70" s="63">
        <f t="shared" si="11"/>
        <v>6400000</v>
      </c>
      <c r="CC70" s="63"/>
      <c r="CD70" s="63">
        <f t="shared" si="8"/>
        <v>5760000</v>
      </c>
      <c r="CE70" s="63">
        <f t="shared" si="9"/>
        <v>5120000</v>
      </c>
      <c r="CF70" s="63"/>
      <c r="CG70" s="64" t="s">
        <v>702</v>
      </c>
      <c r="CH70" s="64"/>
      <c r="CI70" s="64" t="s">
        <v>3775</v>
      </c>
      <c r="CJ70" s="65"/>
      <c r="CK70" s="65"/>
      <c r="CL70" s="65"/>
      <c r="CM70" s="32"/>
      <c r="CN70" s="32"/>
      <c r="CO70" s="65"/>
      <c r="CP70" s="65"/>
      <c r="CQ70" s="66"/>
      <c r="CR70" s="66"/>
      <c r="CS70" s="66"/>
      <c r="CT70" s="66"/>
      <c r="CU70" s="66"/>
      <c r="CV70" s="67"/>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row>
    <row r="71" spans="1:127" s="59" customFormat="1" ht="75" x14ac:dyDescent="0.25">
      <c r="A71" s="59">
        <v>70</v>
      </c>
      <c r="B71" s="60">
        <v>45627</v>
      </c>
      <c r="C71" s="61">
        <v>265221311767796</v>
      </c>
      <c r="D71" s="31">
        <v>265221311767796</v>
      </c>
      <c r="E71" s="31" t="s">
        <v>121</v>
      </c>
      <c r="F71" s="32" t="s">
        <v>122</v>
      </c>
      <c r="G71" s="30">
        <v>45480</v>
      </c>
      <c r="H71" s="33">
        <v>5.9</v>
      </c>
      <c r="I71" s="32" t="s">
        <v>123</v>
      </c>
      <c r="J71" s="62">
        <v>6547928</v>
      </c>
      <c r="K71" s="32" t="s">
        <v>124</v>
      </c>
      <c r="L71" s="32" t="s">
        <v>692</v>
      </c>
      <c r="M71" s="32">
        <v>6400647</v>
      </c>
      <c r="N71" s="32" t="s">
        <v>126</v>
      </c>
      <c r="O71" s="32">
        <v>768</v>
      </c>
      <c r="P71" s="32" t="s">
        <v>127</v>
      </c>
      <c r="Q71" s="32">
        <v>6</v>
      </c>
      <c r="R71" s="32" t="s">
        <v>128</v>
      </c>
      <c r="S71" s="33">
        <v>11.75</v>
      </c>
      <c r="T71" s="32" t="s">
        <v>129</v>
      </c>
      <c r="U71" s="33">
        <v>11.75</v>
      </c>
      <c r="V71" s="32">
        <v>121</v>
      </c>
      <c r="W71" s="32" t="s">
        <v>130</v>
      </c>
      <c r="X71" s="32" t="s">
        <v>693</v>
      </c>
      <c r="Y71" s="32"/>
      <c r="Z71" s="32"/>
      <c r="AA71" s="32"/>
      <c r="AB71" s="32"/>
      <c r="AC71" s="32"/>
      <c r="AD71" s="32"/>
      <c r="AE71" s="32"/>
      <c r="AF71" s="32"/>
      <c r="AG71" s="32"/>
      <c r="AH71" s="32"/>
      <c r="AI71" s="32"/>
      <c r="AJ71" s="32"/>
      <c r="AK71" s="32"/>
      <c r="AL71" s="32"/>
      <c r="AM71" s="32"/>
      <c r="AN71" s="33"/>
      <c r="AO71" s="32"/>
      <c r="AP71" s="32"/>
      <c r="AQ71" s="32"/>
      <c r="AR71" s="30"/>
      <c r="AS71" s="32"/>
      <c r="AT71" s="32"/>
      <c r="AU71" s="32"/>
      <c r="AV71" s="32"/>
      <c r="AW71" s="32"/>
      <c r="AX71" s="32"/>
      <c r="AY71" s="32"/>
      <c r="AZ71" s="32"/>
      <c r="BA71" s="32"/>
      <c r="BB71" s="32"/>
      <c r="BC71" s="32"/>
      <c r="BD71" s="32"/>
      <c r="BE71" s="32"/>
      <c r="BF71" s="32"/>
      <c r="BG71" s="32"/>
      <c r="BH71" s="32"/>
      <c r="BI71" s="32"/>
      <c r="BJ71" s="30"/>
      <c r="BK71" s="30"/>
      <c r="BL71" s="33"/>
      <c r="BM71" s="32"/>
      <c r="BN71" s="30"/>
      <c r="BO71" s="32"/>
      <c r="BP71" s="32"/>
      <c r="BQ71" s="32">
        <v>2</v>
      </c>
      <c r="BR71" s="30">
        <v>45412</v>
      </c>
      <c r="BS71" s="32" t="s">
        <v>703</v>
      </c>
      <c r="BT71" s="32" t="s">
        <v>678</v>
      </c>
      <c r="BU71" s="36" t="s">
        <v>704</v>
      </c>
      <c r="BV71" s="36">
        <v>0</v>
      </c>
      <c r="BW71" s="36">
        <v>0</v>
      </c>
      <c r="BX71" s="36">
        <v>1233</v>
      </c>
      <c r="BY71" s="36">
        <v>5200</v>
      </c>
      <c r="BZ71" s="32">
        <v>15</v>
      </c>
      <c r="CA71" s="32">
        <v>45</v>
      </c>
      <c r="CB71" s="63">
        <f t="shared" si="11"/>
        <v>6411600</v>
      </c>
      <c r="CC71" s="63"/>
      <c r="CD71" s="63">
        <f t="shared" si="8"/>
        <v>5770440</v>
      </c>
      <c r="CE71" s="63">
        <f t="shared" si="9"/>
        <v>5129280</v>
      </c>
      <c r="CF71" s="63"/>
      <c r="CG71" s="64" t="s">
        <v>705</v>
      </c>
      <c r="CH71" s="64"/>
      <c r="CI71" s="64" t="s">
        <v>3775</v>
      </c>
      <c r="CJ71" s="65"/>
      <c r="CK71" s="65"/>
      <c r="CL71" s="65"/>
      <c r="CM71" s="32"/>
      <c r="CN71" s="32"/>
      <c r="CO71" s="65"/>
      <c r="CP71" s="65"/>
      <c r="CQ71" s="66"/>
      <c r="CR71" s="66"/>
      <c r="CS71" s="66"/>
      <c r="CT71" s="66"/>
      <c r="CU71" s="66"/>
      <c r="CV71" s="67"/>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row>
    <row r="72" spans="1:127" ht="75" x14ac:dyDescent="0.25">
      <c r="A72" s="44">
        <v>71</v>
      </c>
      <c r="B72" s="45">
        <v>45627</v>
      </c>
      <c r="C72" s="46">
        <v>265220911761285</v>
      </c>
      <c r="D72" s="4">
        <v>265220911761285</v>
      </c>
      <c r="E72" s="4" t="s">
        <v>121</v>
      </c>
      <c r="F72" s="5" t="s">
        <v>122</v>
      </c>
      <c r="G72" s="3">
        <v>45478</v>
      </c>
      <c r="H72" s="6">
        <v>5.9666666666666703</v>
      </c>
      <c r="I72" s="5" t="s">
        <v>123</v>
      </c>
      <c r="J72" s="47">
        <v>1137937</v>
      </c>
      <c r="K72" s="5" t="s">
        <v>124</v>
      </c>
      <c r="L72" s="5" t="s">
        <v>706</v>
      </c>
      <c r="M72" s="5">
        <v>1128320</v>
      </c>
      <c r="N72" s="5" t="s">
        <v>126</v>
      </c>
      <c r="O72" s="5">
        <v>762</v>
      </c>
      <c r="P72" s="5" t="s">
        <v>127</v>
      </c>
      <c r="Q72" s="5">
        <v>6</v>
      </c>
      <c r="R72" s="5" t="s">
        <v>128</v>
      </c>
      <c r="S72" s="6">
        <v>14</v>
      </c>
      <c r="T72" s="5" t="s">
        <v>129</v>
      </c>
      <c r="U72" s="6">
        <v>14</v>
      </c>
      <c r="V72" s="5">
        <v>181</v>
      </c>
      <c r="W72" s="5" t="s">
        <v>130</v>
      </c>
      <c r="X72" s="5" t="s">
        <v>707</v>
      </c>
      <c r="Y72" s="5" t="s">
        <v>132</v>
      </c>
      <c r="Z72" s="5" t="s">
        <v>133</v>
      </c>
      <c r="AA72" s="5" t="s">
        <v>708</v>
      </c>
      <c r="AB72" s="5" t="s">
        <v>135</v>
      </c>
      <c r="AC72" s="5" t="s">
        <v>136</v>
      </c>
      <c r="AD72" s="5">
        <v>854804543347</v>
      </c>
      <c r="AE72" s="5" t="s">
        <v>674</v>
      </c>
      <c r="AF72" s="5" t="s">
        <v>253</v>
      </c>
      <c r="AG72" s="5">
        <v>175</v>
      </c>
      <c r="AH72" s="5" t="s">
        <v>139</v>
      </c>
      <c r="AI72" s="5">
        <v>181</v>
      </c>
      <c r="AJ72" s="5" t="s">
        <v>266</v>
      </c>
      <c r="AK72" s="5">
        <v>1137937</v>
      </c>
      <c r="AL72" s="5" t="s">
        <v>140</v>
      </c>
      <c r="AM72" s="5" t="s">
        <v>709</v>
      </c>
      <c r="AN72" s="6">
        <v>55.816794999999999</v>
      </c>
      <c r="AO72" s="5" t="s">
        <v>142</v>
      </c>
      <c r="AP72" s="5">
        <v>0</v>
      </c>
      <c r="AQ72" s="5">
        <v>15155</v>
      </c>
      <c r="AR72" s="3">
        <v>45477</v>
      </c>
      <c r="AS72" s="5">
        <v>180</v>
      </c>
      <c r="AT72" s="5" t="s">
        <v>694</v>
      </c>
      <c r="AU72" s="5" t="s">
        <v>144</v>
      </c>
      <c r="AV72" s="5">
        <v>0</v>
      </c>
      <c r="AW72" s="5">
        <v>0</v>
      </c>
      <c r="AX72" s="5">
        <v>0</v>
      </c>
      <c r="AY72" s="5">
        <v>0</v>
      </c>
      <c r="AZ72" s="5">
        <v>0</v>
      </c>
      <c r="BA72" s="5">
        <v>0</v>
      </c>
      <c r="BB72" s="5">
        <v>0</v>
      </c>
      <c r="BC72" s="5">
        <v>0</v>
      </c>
      <c r="BD72" s="5">
        <v>0</v>
      </c>
      <c r="BE72" s="5" t="s">
        <v>145</v>
      </c>
      <c r="BF72" s="5" t="s">
        <v>145</v>
      </c>
      <c r="BG72" s="5">
        <v>0</v>
      </c>
      <c r="BH72" s="5">
        <v>6</v>
      </c>
      <c r="BI72" s="5" t="s">
        <v>123</v>
      </c>
      <c r="BJ72" s="3">
        <v>45471</v>
      </c>
      <c r="BK72" s="3">
        <v>45471</v>
      </c>
      <c r="BL72" s="6">
        <v>6.2</v>
      </c>
      <c r="BM72" s="5" t="s">
        <v>123</v>
      </c>
      <c r="BN72" s="3">
        <v>50955</v>
      </c>
      <c r="BO72" s="5" t="s">
        <v>710</v>
      </c>
      <c r="BP72" s="5">
        <v>418008</v>
      </c>
      <c r="BQ72" s="5"/>
      <c r="BR72" s="3">
        <v>45443</v>
      </c>
      <c r="BS72" s="5"/>
      <c r="BT72" s="5" t="s">
        <v>711</v>
      </c>
      <c r="BU72" s="7" t="s">
        <v>712</v>
      </c>
      <c r="BV72" s="7">
        <v>0</v>
      </c>
      <c r="BW72" s="7">
        <v>0</v>
      </c>
      <c r="BX72" s="7">
        <v>703</v>
      </c>
      <c r="BY72" s="7">
        <v>2900</v>
      </c>
      <c r="BZ72" s="5">
        <v>15</v>
      </c>
      <c r="CA72" s="5">
        <v>45</v>
      </c>
      <c r="CB72" s="48">
        <f t="shared" si="11"/>
        <v>2038700</v>
      </c>
      <c r="CC72" s="48">
        <v>2038700</v>
      </c>
      <c r="CD72" s="48">
        <f t="shared" si="8"/>
        <v>1834830</v>
      </c>
      <c r="CE72" s="48">
        <f t="shared" si="9"/>
        <v>1630960</v>
      </c>
      <c r="CF72" s="48"/>
      <c r="CG72" s="49" t="s">
        <v>713</v>
      </c>
      <c r="CH72" s="49"/>
      <c r="CI72" s="49" t="s">
        <v>3775</v>
      </c>
      <c r="CJ72" s="50" t="s">
        <v>689</v>
      </c>
      <c r="CK72" s="50" t="s">
        <v>674</v>
      </c>
      <c r="CL72" s="50">
        <v>421302</v>
      </c>
      <c r="CM72" s="5">
        <v>28</v>
      </c>
      <c r="CN72" s="5" t="s">
        <v>165</v>
      </c>
      <c r="CO72" s="50" t="s">
        <v>492</v>
      </c>
      <c r="CP72" s="50" t="s">
        <v>492</v>
      </c>
      <c r="CQ72" s="51" t="s">
        <v>153</v>
      </c>
      <c r="CR72" s="51" t="s">
        <v>154</v>
      </c>
      <c r="CS72" s="51" t="s">
        <v>90</v>
      </c>
      <c r="CT72" s="51" t="s">
        <v>714</v>
      </c>
      <c r="CU72" s="51" t="s">
        <v>156</v>
      </c>
      <c r="CV72" s="52" t="s">
        <v>715</v>
      </c>
      <c r="CW72" s="9">
        <v>200312709042</v>
      </c>
      <c r="CX72" s="9">
        <v>0</v>
      </c>
      <c r="CY72" s="9">
        <v>0</v>
      </c>
      <c r="CZ72" s="9">
        <v>0</v>
      </c>
      <c r="DA72" s="9">
        <v>0</v>
      </c>
      <c r="DB72" s="9">
        <v>0</v>
      </c>
      <c r="DC72" s="9">
        <v>0</v>
      </c>
      <c r="DD72" s="9">
        <v>0</v>
      </c>
      <c r="DE72" s="9">
        <v>0</v>
      </c>
      <c r="DF72" s="9">
        <v>400081616578</v>
      </c>
      <c r="DG72" s="9">
        <v>0</v>
      </c>
      <c r="DH72" s="9">
        <v>0</v>
      </c>
      <c r="DI72" s="9">
        <v>0</v>
      </c>
      <c r="DJ72" s="9">
        <v>0</v>
      </c>
      <c r="DK72" s="9">
        <v>0</v>
      </c>
      <c r="DL72" s="9">
        <v>0</v>
      </c>
      <c r="DM72" s="9">
        <v>0</v>
      </c>
      <c r="DN72" s="9">
        <v>0</v>
      </c>
      <c r="DO72" s="9">
        <v>200083385579</v>
      </c>
      <c r="DP72" s="9">
        <v>0</v>
      </c>
      <c r="DQ72" s="9">
        <v>0</v>
      </c>
      <c r="DR72" s="9">
        <v>0</v>
      </c>
      <c r="DS72" s="9">
        <v>0</v>
      </c>
      <c r="DT72" s="9">
        <v>0</v>
      </c>
      <c r="DU72" s="9">
        <v>0</v>
      </c>
      <c r="DV72" s="9">
        <v>0</v>
      </c>
      <c r="DW72" s="9">
        <v>0</v>
      </c>
    </row>
    <row r="73" spans="1:127" ht="90" x14ac:dyDescent="0.25">
      <c r="A73" s="44">
        <v>72</v>
      </c>
      <c r="B73" s="45">
        <v>45627</v>
      </c>
      <c r="C73" s="46">
        <v>265220911738814</v>
      </c>
      <c r="D73" s="4">
        <v>265220911738814</v>
      </c>
      <c r="E73" s="4" t="s">
        <v>121</v>
      </c>
      <c r="F73" s="5" t="s">
        <v>122</v>
      </c>
      <c r="G73" s="3">
        <v>45448</v>
      </c>
      <c r="H73" s="6">
        <v>6.9666666666666703</v>
      </c>
      <c r="I73" s="5" t="s">
        <v>123</v>
      </c>
      <c r="J73" s="47">
        <v>1609900</v>
      </c>
      <c r="K73" s="5" t="s">
        <v>124</v>
      </c>
      <c r="L73" s="5" t="s">
        <v>716</v>
      </c>
      <c r="M73" s="5">
        <v>1593480</v>
      </c>
      <c r="N73" s="5" t="s">
        <v>126</v>
      </c>
      <c r="O73" s="5">
        <v>734</v>
      </c>
      <c r="P73" s="5" t="s">
        <v>127</v>
      </c>
      <c r="Q73" s="5">
        <v>7</v>
      </c>
      <c r="R73" s="5" t="s">
        <v>128</v>
      </c>
      <c r="S73" s="6">
        <v>14</v>
      </c>
      <c r="T73" s="5" t="s">
        <v>129</v>
      </c>
      <c r="U73" s="6">
        <v>14</v>
      </c>
      <c r="V73" s="5">
        <v>181</v>
      </c>
      <c r="W73" s="5" t="s">
        <v>130</v>
      </c>
      <c r="X73" s="5" t="s">
        <v>717</v>
      </c>
      <c r="Y73" s="5" t="s">
        <v>132</v>
      </c>
      <c r="Z73" s="5" t="s">
        <v>133</v>
      </c>
      <c r="AA73" s="5" t="s">
        <v>398</v>
      </c>
      <c r="AB73" s="5" t="s">
        <v>135</v>
      </c>
      <c r="AC73" s="5" t="s">
        <v>136</v>
      </c>
      <c r="AD73" s="5">
        <v>854804385145</v>
      </c>
      <c r="AE73" s="5" t="s">
        <v>674</v>
      </c>
      <c r="AF73" s="5" t="s">
        <v>253</v>
      </c>
      <c r="AG73" s="5">
        <v>174</v>
      </c>
      <c r="AH73" s="5" t="s">
        <v>139</v>
      </c>
      <c r="AI73" s="5">
        <v>181</v>
      </c>
      <c r="AJ73" s="5" t="s">
        <v>128</v>
      </c>
      <c r="AK73" s="5">
        <v>1609900</v>
      </c>
      <c r="AL73" s="5" t="s">
        <v>140</v>
      </c>
      <c r="AM73" s="5" t="s">
        <v>161</v>
      </c>
      <c r="AN73" s="6">
        <v>60.126984100000001</v>
      </c>
      <c r="AO73" s="5" t="s">
        <v>142</v>
      </c>
      <c r="AP73" s="5">
        <v>0</v>
      </c>
      <c r="AQ73" s="5">
        <v>21440</v>
      </c>
      <c r="AR73" s="3">
        <v>45447</v>
      </c>
      <c r="AS73" s="5">
        <v>180</v>
      </c>
      <c r="AT73" s="5" t="s">
        <v>694</v>
      </c>
      <c r="AU73" s="5" t="s">
        <v>144</v>
      </c>
      <c r="AV73" s="5">
        <v>0</v>
      </c>
      <c r="AW73" s="5">
        <v>0</v>
      </c>
      <c r="AX73" s="5">
        <v>0</v>
      </c>
      <c r="AY73" s="5">
        <v>0</v>
      </c>
      <c r="AZ73" s="5">
        <v>0</v>
      </c>
      <c r="BA73" s="5">
        <v>0</v>
      </c>
      <c r="BB73" s="5">
        <v>0</v>
      </c>
      <c r="BC73" s="5">
        <v>0</v>
      </c>
      <c r="BD73" s="5">
        <v>0</v>
      </c>
      <c r="BE73" s="5" t="s">
        <v>145</v>
      </c>
      <c r="BF73" s="5" t="s">
        <v>145</v>
      </c>
      <c r="BG73" s="5">
        <v>0</v>
      </c>
      <c r="BH73" s="5">
        <v>7</v>
      </c>
      <c r="BI73" s="5" t="s">
        <v>123</v>
      </c>
      <c r="BJ73" s="3">
        <v>45443</v>
      </c>
      <c r="BK73" s="3">
        <v>45443</v>
      </c>
      <c r="BL73" s="6">
        <v>7.1333333333333302</v>
      </c>
      <c r="BM73" s="5" t="s">
        <v>123</v>
      </c>
      <c r="BN73" s="3">
        <v>50925</v>
      </c>
      <c r="BO73" s="5" t="s">
        <v>162</v>
      </c>
      <c r="BP73" s="5">
        <v>499992</v>
      </c>
      <c r="BQ73" s="5"/>
      <c r="BR73" s="3">
        <v>45426</v>
      </c>
      <c r="BS73" s="5" t="s">
        <v>718</v>
      </c>
      <c r="BT73" s="5" t="s">
        <v>719</v>
      </c>
      <c r="BU73" s="7" t="s">
        <v>720</v>
      </c>
      <c r="BV73" s="7">
        <v>0</v>
      </c>
      <c r="BW73" s="7">
        <v>0</v>
      </c>
      <c r="BX73" s="7">
        <v>1400</v>
      </c>
      <c r="BY73" s="7">
        <v>2250</v>
      </c>
      <c r="BZ73" s="5">
        <v>5</v>
      </c>
      <c r="CA73" s="5">
        <v>45</v>
      </c>
      <c r="CB73" s="48">
        <f t="shared" si="11"/>
        <v>3150000</v>
      </c>
      <c r="CC73" s="48">
        <v>2677500</v>
      </c>
      <c r="CD73" s="48">
        <f t="shared" si="8"/>
        <v>2835000</v>
      </c>
      <c r="CE73" s="48">
        <f t="shared" si="9"/>
        <v>2520000</v>
      </c>
      <c r="CF73" s="48"/>
      <c r="CG73" s="49" t="s">
        <v>721</v>
      </c>
      <c r="CH73" s="49"/>
      <c r="CI73" s="49" t="s">
        <v>3775</v>
      </c>
      <c r="CJ73" s="50" t="s">
        <v>689</v>
      </c>
      <c r="CK73" s="50" t="s">
        <v>674</v>
      </c>
      <c r="CL73" s="50">
        <v>421503</v>
      </c>
      <c r="CM73" s="5">
        <v>28</v>
      </c>
      <c r="CN73" s="5" t="s">
        <v>165</v>
      </c>
      <c r="CO73" s="50" t="s">
        <v>166</v>
      </c>
      <c r="CP73" s="50" t="s">
        <v>167</v>
      </c>
      <c r="CQ73" s="51" t="s">
        <v>185</v>
      </c>
      <c r="CR73" s="51" t="s">
        <v>154</v>
      </c>
      <c r="CS73" s="51" t="s">
        <v>90</v>
      </c>
      <c r="CT73" s="51" t="s">
        <v>722</v>
      </c>
      <c r="CU73" s="51" t="s">
        <v>156</v>
      </c>
      <c r="CV73" s="52" t="s">
        <v>723</v>
      </c>
      <c r="CW73" s="9">
        <v>200309421199</v>
      </c>
      <c r="CX73" s="9">
        <v>0</v>
      </c>
      <c r="CY73" s="9">
        <v>0</v>
      </c>
      <c r="CZ73" s="9">
        <v>0</v>
      </c>
      <c r="DA73" s="9">
        <v>0</v>
      </c>
      <c r="DB73" s="9">
        <v>0</v>
      </c>
      <c r="DC73" s="9">
        <v>0</v>
      </c>
      <c r="DD73" s="9">
        <v>0</v>
      </c>
      <c r="DE73" s="9">
        <v>0</v>
      </c>
      <c r="DF73" s="9">
        <v>400080827587</v>
      </c>
      <c r="DG73" s="9">
        <v>0</v>
      </c>
      <c r="DH73" s="9">
        <v>0</v>
      </c>
      <c r="DI73" s="9">
        <v>0</v>
      </c>
      <c r="DJ73" s="9">
        <v>0</v>
      </c>
      <c r="DK73" s="9">
        <v>0</v>
      </c>
      <c r="DL73" s="9">
        <v>0</v>
      </c>
      <c r="DM73" s="9">
        <v>0</v>
      </c>
      <c r="DN73" s="9">
        <v>0</v>
      </c>
      <c r="DO73" s="9">
        <v>200082571015</v>
      </c>
      <c r="DP73" s="9">
        <v>0</v>
      </c>
      <c r="DQ73" s="9">
        <v>0</v>
      </c>
      <c r="DR73" s="9">
        <v>0</v>
      </c>
      <c r="DS73" s="9">
        <v>0</v>
      </c>
      <c r="DT73" s="9">
        <v>0</v>
      </c>
      <c r="DU73" s="9">
        <v>0</v>
      </c>
      <c r="DV73" s="9">
        <v>0</v>
      </c>
      <c r="DW73" s="9">
        <v>0</v>
      </c>
    </row>
    <row r="74" spans="1:127" ht="135" x14ac:dyDescent="0.25">
      <c r="A74" s="44">
        <v>73</v>
      </c>
      <c r="B74" s="45">
        <v>45627</v>
      </c>
      <c r="C74" s="46">
        <v>265220911737936</v>
      </c>
      <c r="D74" s="4">
        <v>265220911737936</v>
      </c>
      <c r="E74" s="4" t="s">
        <v>121</v>
      </c>
      <c r="F74" s="5" t="s">
        <v>122</v>
      </c>
      <c r="G74" s="3">
        <v>45448</v>
      </c>
      <c r="H74" s="6">
        <v>6.9666666666666703</v>
      </c>
      <c r="I74" s="5" t="s">
        <v>123</v>
      </c>
      <c r="J74" s="47">
        <v>3044500</v>
      </c>
      <c r="K74" s="5" t="s">
        <v>124</v>
      </c>
      <c r="L74" s="5" t="s">
        <v>724</v>
      </c>
      <c r="M74" s="5">
        <v>3013451</v>
      </c>
      <c r="N74" s="5" t="s">
        <v>126</v>
      </c>
      <c r="O74" s="5">
        <v>759</v>
      </c>
      <c r="P74" s="5" t="s">
        <v>127</v>
      </c>
      <c r="Q74" s="5">
        <v>7</v>
      </c>
      <c r="R74" s="5" t="s">
        <v>128</v>
      </c>
      <c r="S74" s="6">
        <v>14</v>
      </c>
      <c r="T74" s="5" t="s">
        <v>129</v>
      </c>
      <c r="U74" s="6">
        <v>14</v>
      </c>
      <c r="V74" s="5">
        <v>181</v>
      </c>
      <c r="W74" s="5" t="s">
        <v>130</v>
      </c>
      <c r="X74" s="5" t="s">
        <v>725</v>
      </c>
      <c r="Y74" s="5" t="s">
        <v>132</v>
      </c>
      <c r="Z74" s="5" t="s">
        <v>133</v>
      </c>
      <c r="AA74" s="5" t="s">
        <v>200</v>
      </c>
      <c r="AB74" s="5" t="s">
        <v>135</v>
      </c>
      <c r="AC74" s="5" t="s">
        <v>136</v>
      </c>
      <c r="AD74" s="5">
        <v>854804388746</v>
      </c>
      <c r="AE74" s="5" t="s">
        <v>674</v>
      </c>
      <c r="AF74" s="5" t="s">
        <v>253</v>
      </c>
      <c r="AG74" s="5">
        <v>174</v>
      </c>
      <c r="AH74" s="5" t="s">
        <v>139</v>
      </c>
      <c r="AI74" s="5">
        <v>181</v>
      </c>
      <c r="AJ74" s="5" t="s">
        <v>128</v>
      </c>
      <c r="AK74" s="5">
        <v>3044500</v>
      </c>
      <c r="AL74" s="5" t="s">
        <v>140</v>
      </c>
      <c r="AM74" s="5" t="s">
        <v>278</v>
      </c>
      <c r="AN74" s="6">
        <v>45.305059499999999</v>
      </c>
      <c r="AO74" s="5" t="s">
        <v>142</v>
      </c>
      <c r="AP74" s="5">
        <v>0</v>
      </c>
      <c r="AQ74" s="5">
        <v>40545</v>
      </c>
      <c r="AR74" s="3">
        <v>45447</v>
      </c>
      <c r="AS74" s="5">
        <v>180</v>
      </c>
      <c r="AT74" s="5" t="s">
        <v>694</v>
      </c>
      <c r="AU74" s="5" t="s">
        <v>144</v>
      </c>
      <c r="AV74" s="5">
        <v>0</v>
      </c>
      <c r="AW74" s="5">
        <v>0</v>
      </c>
      <c r="AX74" s="5">
        <v>0</v>
      </c>
      <c r="AY74" s="5">
        <v>0</v>
      </c>
      <c r="AZ74" s="5">
        <v>0</v>
      </c>
      <c r="BA74" s="5">
        <v>0</v>
      </c>
      <c r="BB74" s="5">
        <v>0</v>
      </c>
      <c r="BC74" s="5">
        <v>0</v>
      </c>
      <c r="BD74" s="5">
        <v>0</v>
      </c>
      <c r="BE74" s="5" t="s">
        <v>145</v>
      </c>
      <c r="BF74" s="5" t="s">
        <v>145</v>
      </c>
      <c r="BG74" s="5">
        <v>0</v>
      </c>
      <c r="BH74" s="5">
        <v>7</v>
      </c>
      <c r="BI74" s="5" t="s">
        <v>123</v>
      </c>
      <c r="BJ74" s="3">
        <v>45443</v>
      </c>
      <c r="BK74" s="3">
        <v>45443</v>
      </c>
      <c r="BL74" s="6">
        <v>7.1333333333333302</v>
      </c>
      <c r="BM74" s="5" t="s">
        <v>123</v>
      </c>
      <c r="BN74" s="3">
        <v>50925</v>
      </c>
      <c r="BO74" s="5" t="s">
        <v>315</v>
      </c>
      <c r="BP74" s="5">
        <v>0</v>
      </c>
      <c r="BQ74" s="5"/>
      <c r="BR74" s="3">
        <v>45430</v>
      </c>
      <c r="BS74" s="5" t="s">
        <v>726</v>
      </c>
      <c r="BT74" s="5" t="s">
        <v>719</v>
      </c>
      <c r="BU74" s="7" t="s">
        <v>727</v>
      </c>
      <c r="BV74" s="7">
        <v>0</v>
      </c>
      <c r="BW74" s="7">
        <v>0</v>
      </c>
      <c r="BX74" s="7">
        <v>960</v>
      </c>
      <c r="BY74" s="7">
        <v>7000</v>
      </c>
      <c r="BZ74" s="5">
        <v>20</v>
      </c>
      <c r="CA74" s="5">
        <v>30</v>
      </c>
      <c r="CB74" s="48">
        <f t="shared" si="11"/>
        <v>6720000</v>
      </c>
      <c r="CC74" s="48">
        <v>6720000</v>
      </c>
      <c r="CD74" s="48">
        <f t="shared" si="8"/>
        <v>6048000</v>
      </c>
      <c r="CE74" s="48">
        <f t="shared" si="9"/>
        <v>5376000</v>
      </c>
      <c r="CF74" s="48"/>
      <c r="CG74" s="49" t="s">
        <v>728</v>
      </c>
      <c r="CH74" s="49"/>
      <c r="CI74" s="49" t="s">
        <v>3775</v>
      </c>
      <c r="CJ74" s="50" t="s">
        <v>689</v>
      </c>
      <c r="CK74" s="50" t="s">
        <v>674</v>
      </c>
      <c r="CL74" s="50">
        <v>421003</v>
      </c>
      <c r="CM74" s="5">
        <v>0</v>
      </c>
      <c r="CN74" s="5" t="s">
        <v>165</v>
      </c>
      <c r="CO74" s="50" t="s">
        <v>492</v>
      </c>
      <c r="CP74" s="50" t="s">
        <v>492</v>
      </c>
      <c r="CQ74" s="51" t="s">
        <v>153</v>
      </c>
      <c r="CR74" s="51" t="s">
        <v>154</v>
      </c>
      <c r="CS74" s="51" t="s">
        <v>90</v>
      </c>
      <c r="CT74" s="51" t="s">
        <v>729</v>
      </c>
      <c r="CU74" s="51" t="s">
        <v>156</v>
      </c>
      <c r="CV74" s="52" t="s">
        <v>730</v>
      </c>
      <c r="CW74" s="9">
        <v>200309421427</v>
      </c>
      <c r="CX74" s="9">
        <v>0</v>
      </c>
      <c r="CY74" s="9">
        <v>0</v>
      </c>
      <c r="CZ74" s="9">
        <v>0</v>
      </c>
      <c r="DA74" s="9">
        <v>0</v>
      </c>
      <c r="DB74" s="9">
        <v>0</v>
      </c>
      <c r="DC74" s="9">
        <v>0</v>
      </c>
      <c r="DD74" s="9">
        <v>0</v>
      </c>
      <c r="DE74" s="9">
        <v>0</v>
      </c>
      <c r="DF74" s="9">
        <v>400080827655</v>
      </c>
      <c r="DG74" s="9">
        <v>0</v>
      </c>
      <c r="DH74" s="9">
        <v>0</v>
      </c>
      <c r="DI74" s="9">
        <v>0</v>
      </c>
      <c r="DJ74" s="9">
        <v>0</v>
      </c>
      <c r="DK74" s="9">
        <v>0</v>
      </c>
      <c r="DL74" s="9">
        <v>0</v>
      </c>
      <c r="DM74" s="9">
        <v>0</v>
      </c>
      <c r="DN74" s="9">
        <v>0</v>
      </c>
      <c r="DO74" s="9">
        <v>200082571093</v>
      </c>
      <c r="DP74" s="9">
        <v>0</v>
      </c>
      <c r="DQ74" s="9">
        <v>0</v>
      </c>
      <c r="DR74" s="9">
        <v>0</v>
      </c>
      <c r="DS74" s="9">
        <v>0</v>
      </c>
      <c r="DT74" s="9">
        <v>0</v>
      </c>
      <c r="DU74" s="9">
        <v>0</v>
      </c>
      <c r="DV74" s="9">
        <v>0</v>
      </c>
      <c r="DW74" s="9">
        <v>0</v>
      </c>
    </row>
    <row r="75" spans="1:127" ht="105" x14ac:dyDescent="0.25">
      <c r="A75" s="44">
        <v>74</v>
      </c>
      <c r="B75" s="45">
        <v>45627</v>
      </c>
      <c r="C75" s="46">
        <v>265220911710376</v>
      </c>
      <c r="D75" s="4">
        <v>265220911710376</v>
      </c>
      <c r="E75" s="4" t="s">
        <v>121</v>
      </c>
      <c r="F75" s="5" t="s">
        <v>178</v>
      </c>
      <c r="G75" s="3">
        <v>45478</v>
      </c>
      <c r="H75" s="6">
        <v>5.9666666666666703</v>
      </c>
      <c r="I75" s="5" t="s">
        <v>123</v>
      </c>
      <c r="J75" s="47">
        <v>1528143</v>
      </c>
      <c r="K75" s="5" t="s">
        <v>124</v>
      </c>
      <c r="L75" s="5" t="s">
        <v>731</v>
      </c>
      <c r="M75" s="5">
        <v>1514595</v>
      </c>
      <c r="N75" s="5" t="s">
        <v>126</v>
      </c>
      <c r="O75" s="5">
        <v>739</v>
      </c>
      <c r="P75" s="5" t="s">
        <v>127</v>
      </c>
      <c r="Q75" s="5">
        <v>8</v>
      </c>
      <c r="R75" s="5" t="s">
        <v>128</v>
      </c>
      <c r="S75" s="6">
        <v>13.5</v>
      </c>
      <c r="T75" s="5" t="s">
        <v>129</v>
      </c>
      <c r="U75" s="6">
        <v>13.5</v>
      </c>
      <c r="V75" s="5">
        <v>180</v>
      </c>
      <c r="W75" s="5" t="s">
        <v>130</v>
      </c>
      <c r="X75" s="5" t="s">
        <v>732</v>
      </c>
      <c r="Y75" s="5" t="s">
        <v>132</v>
      </c>
      <c r="Z75" s="5" t="s">
        <v>133</v>
      </c>
      <c r="AA75" s="5" t="s">
        <v>733</v>
      </c>
      <c r="AB75" s="5" t="s">
        <v>135</v>
      </c>
      <c r="AC75" s="5" t="s">
        <v>136</v>
      </c>
      <c r="AD75" s="5">
        <v>854804110885</v>
      </c>
      <c r="AE75" s="5" t="s">
        <v>674</v>
      </c>
      <c r="AF75" s="5" t="s">
        <v>253</v>
      </c>
      <c r="AG75" s="5">
        <v>175</v>
      </c>
      <c r="AH75" s="5" t="s">
        <v>139</v>
      </c>
      <c r="AI75" s="5">
        <v>183</v>
      </c>
      <c r="AJ75" s="5" t="s">
        <v>128</v>
      </c>
      <c r="AK75" s="5">
        <v>1528143</v>
      </c>
      <c r="AL75" s="5" t="s">
        <v>140</v>
      </c>
      <c r="AM75" s="5" t="s">
        <v>709</v>
      </c>
      <c r="AN75" s="6">
        <v>57.3627252</v>
      </c>
      <c r="AO75" s="5" t="s">
        <v>142</v>
      </c>
      <c r="AP75" s="5">
        <v>0</v>
      </c>
      <c r="AQ75" s="5">
        <v>19841</v>
      </c>
      <c r="AR75" s="3">
        <v>45416</v>
      </c>
      <c r="AS75" s="5">
        <v>180</v>
      </c>
      <c r="AT75" s="5" t="s">
        <v>694</v>
      </c>
      <c r="AU75" s="5" t="s">
        <v>144</v>
      </c>
      <c r="AV75" s="5">
        <v>0</v>
      </c>
      <c r="AW75" s="5">
        <v>0</v>
      </c>
      <c r="AX75" s="5">
        <v>0</v>
      </c>
      <c r="AY75" s="5">
        <v>0</v>
      </c>
      <c r="AZ75" s="5">
        <v>0</v>
      </c>
      <c r="BA75" s="5">
        <v>0</v>
      </c>
      <c r="BB75" s="5">
        <v>0</v>
      </c>
      <c r="BC75" s="5">
        <v>0</v>
      </c>
      <c r="BD75" s="5">
        <v>0</v>
      </c>
      <c r="BE75" s="5" t="s">
        <v>145</v>
      </c>
      <c r="BF75" s="5" t="s">
        <v>145</v>
      </c>
      <c r="BG75" s="5">
        <v>0</v>
      </c>
      <c r="BH75" s="5">
        <v>8</v>
      </c>
      <c r="BI75" s="5" t="s">
        <v>123</v>
      </c>
      <c r="BJ75" s="3">
        <v>45414</v>
      </c>
      <c r="BK75" s="3">
        <v>45473</v>
      </c>
      <c r="BL75" s="6">
        <v>6.1333333333333302</v>
      </c>
      <c r="BM75" s="5" t="s">
        <v>123</v>
      </c>
      <c r="BN75" s="3">
        <v>50955</v>
      </c>
      <c r="BO75" s="5" t="s">
        <v>710</v>
      </c>
      <c r="BP75" s="5">
        <v>1999992</v>
      </c>
      <c r="BQ75" s="5"/>
      <c r="BR75" s="3">
        <v>45406</v>
      </c>
      <c r="BS75" s="5" t="s">
        <v>422</v>
      </c>
      <c r="BT75" s="5" t="s">
        <v>719</v>
      </c>
      <c r="BU75" s="7" t="s">
        <v>734</v>
      </c>
      <c r="BV75" s="7">
        <v>0</v>
      </c>
      <c r="BW75" s="7">
        <v>0</v>
      </c>
      <c r="BX75" s="7">
        <v>616</v>
      </c>
      <c r="BY75" s="7">
        <v>4000</v>
      </c>
      <c r="BZ75" s="5">
        <v>10</v>
      </c>
      <c r="CA75" s="5">
        <v>40</v>
      </c>
      <c r="CB75" s="48">
        <f t="shared" si="11"/>
        <v>2464000</v>
      </c>
      <c r="CC75" s="48">
        <v>2664000</v>
      </c>
      <c r="CD75" s="48">
        <f t="shared" si="8"/>
        <v>2217600</v>
      </c>
      <c r="CE75" s="48">
        <f t="shared" si="9"/>
        <v>1971200</v>
      </c>
      <c r="CF75" s="48"/>
      <c r="CG75" s="49" t="s">
        <v>735</v>
      </c>
      <c r="CH75" s="49"/>
      <c r="CI75" s="49" t="s">
        <v>3775</v>
      </c>
      <c r="CJ75" s="50" t="s">
        <v>689</v>
      </c>
      <c r="CK75" s="50" t="s">
        <v>674</v>
      </c>
      <c r="CL75" s="50">
        <v>421601</v>
      </c>
      <c r="CM75" s="5">
        <v>0</v>
      </c>
      <c r="CN75" s="5" t="s">
        <v>151</v>
      </c>
      <c r="CO75" s="50" t="s">
        <v>492</v>
      </c>
      <c r="CP75" s="50" t="s">
        <v>492</v>
      </c>
      <c r="CQ75" s="51" t="s">
        <v>185</v>
      </c>
      <c r="CR75" s="51" t="s">
        <v>154</v>
      </c>
      <c r="CS75" s="51" t="s">
        <v>90</v>
      </c>
      <c r="CT75" s="51" t="s">
        <v>736</v>
      </c>
      <c r="CU75" s="51" t="s">
        <v>156</v>
      </c>
      <c r="CV75" s="52" t="s">
        <v>737</v>
      </c>
      <c r="CW75" s="9">
        <v>200312680598</v>
      </c>
      <c r="CX75" s="9">
        <v>0</v>
      </c>
      <c r="CY75" s="9">
        <v>0</v>
      </c>
      <c r="CZ75" s="9">
        <v>0</v>
      </c>
      <c r="DA75" s="9">
        <v>0</v>
      </c>
      <c r="DB75" s="9">
        <v>0</v>
      </c>
      <c r="DC75" s="9">
        <v>0</v>
      </c>
      <c r="DD75" s="9">
        <v>0</v>
      </c>
      <c r="DE75" s="9">
        <v>0</v>
      </c>
      <c r="DF75" s="9">
        <v>400081605076</v>
      </c>
      <c r="DG75" s="9">
        <v>0</v>
      </c>
      <c r="DH75" s="9">
        <v>0</v>
      </c>
      <c r="DI75" s="9">
        <v>0</v>
      </c>
      <c r="DJ75" s="9">
        <v>0</v>
      </c>
      <c r="DK75" s="9">
        <v>0</v>
      </c>
      <c r="DL75" s="9">
        <v>0</v>
      </c>
      <c r="DM75" s="9">
        <v>0</v>
      </c>
      <c r="DN75" s="9">
        <v>0</v>
      </c>
      <c r="DO75" s="9">
        <v>200083373786</v>
      </c>
      <c r="DP75" s="9">
        <v>0</v>
      </c>
      <c r="DQ75" s="9">
        <v>0</v>
      </c>
      <c r="DR75" s="9">
        <v>0</v>
      </c>
      <c r="DS75" s="9">
        <v>0</v>
      </c>
      <c r="DT75" s="9">
        <v>0</v>
      </c>
      <c r="DU75" s="9">
        <v>0</v>
      </c>
      <c r="DV75" s="9">
        <v>0</v>
      </c>
      <c r="DW75" s="9">
        <v>0</v>
      </c>
    </row>
    <row r="76" spans="1:127" ht="90" x14ac:dyDescent="0.25">
      <c r="A76" s="44">
        <v>75</v>
      </c>
      <c r="B76" s="45">
        <v>45627</v>
      </c>
      <c r="C76" s="46">
        <v>265220911709740</v>
      </c>
      <c r="D76" s="4">
        <v>265220911709740</v>
      </c>
      <c r="E76" s="4" t="s">
        <v>121</v>
      </c>
      <c r="F76" s="5" t="s">
        <v>178</v>
      </c>
      <c r="G76" s="3">
        <v>45491</v>
      </c>
      <c r="H76" s="6">
        <v>5.5333333333333297</v>
      </c>
      <c r="I76" s="5" t="s">
        <v>123</v>
      </c>
      <c r="J76" s="47">
        <v>2009900</v>
      </c>
      <c r="K76" s="5" t="s">
        <v>124</v>
      </c>
      <c r="L76" s="5" t="s">
        <v>738</v>
      </c>
      <c r="M76" s="5">
        <v>1991214</v>
      </c>
      <c r="N76" s="5" t="s">
        <v>126</v>
      </c>
      <c r="O76" s="5">
        <v>773</v>
      </c>
      <c r="P76" s="5" t="s">
        <v>127</v>
      </c>
      <c r="Q76" s="5">
        <v>8</v>
      </c>
      <c r="R76" s="5" t="s">
        <v>128</v>
      </c>
      <c r="S76" s="6">
        <v>13</v>
      </c>
      <c r="T76" s="5" t="s">
        <v>129</v>
      </c>
      <c r="U76" s="6">
        <v>13</v>
      </c>
      <c r="V76" s="5">
        <v>180</v>
      </c>
      <c r="W76" s="5" t="s">
        <v>130</v>
      </c>
      <c r="X76" s="5" t="s">
        <v>739</v>
      </c>
      <c r="Y76" s="5" t="s">
        <v>132</v>
      </c>
      <c r="Z76" s="5" t="s">
        <v>133</v>
      </c>
      <c r="AA76" s="5" t="s">
        <v>200</v>
      </c>
      <c r="AB76" s="5" t="s">
        <v>135</v>
      </c>
      <c r="AC76" s="5" t="s">
        <v>136</v>
      </c>
      <c r="AD76" s="5">
        <v>854804069541</v>
      </c>
      <c r="AE76" s="5" t="s">
        <v>674</v>
      </c>
      <c r="AF76" s="5" t="s">
        <v>253</v>
      </c>
      <c r="AG76" s="5">
        <v>175</v>
      </c>
      <c r="AH76" s="5" t="s">
        <v>139</v>
      </c>
      <c r="AI76" s="5">
        <v>183</v>
      </c>
      <c r="AJ76" s="5" t="s">
        <v>128</v>
      </c>
      <c r="AK76" s="5">
        <v>2009900</v>
      </c>
      <c r="AL76" s="5" t="s">
        <v>140</v>
      </c>
      <c r="AM76" s="5" t="s">
        <v>161</v>
      </c>
      <c r="AN76" s="6">
        <v>44.319735399999999</v>
      </c>
      <c r="AO76" s="5" t="s">
        <v>142</v>
      </c>
      <c r="AP76" s="5">
        <v>0</v>
      </c>
      <c r="AQ76" s="5">
        <v>25431</v>
      </c>
      <c r="AR76" s="3">
        <v>45416</v>
      </c>
      <c r="AS76" s="5">
        <v>180</v>
      </c>
      <c r="AT76" s="5" t="s">
        <v>694</v>
      </c>
      <c r="AU76" s="5" t="s">
        <v>144</v>
      </c>
      <c r="AV76" s="5">
        <v>0</v>
      </c>
      <c r="AW76" s="5">
        <v>0</v>
      </c>
      <c r="AX76" s="5">
        <v>0</v>
      </c>
      <c r="AY76" s="5">
        <v>0</v>
      </c>
      <c r="AZ76" s="5">
        <v>0</v>
      </c>
      <c r="BA76" s="5">
        <v>0</v>
      </c>
      <c r="BB76" s="5">
        <v>0</v>
      </c>
      <c r="BC76" s="5">
        <v>0</v>
      </c>
      <c r="BD76" s="5">
        <v>0</v>
      </c>
      <c r="BE76" s="5" t="s">
        <v>145</v>
      </c>
      <c r="BF76" s="5" t="s">
        <v>145</v>
      </c>
      <c r="BG76" s="5">
        <v>0</v>
      </c>
      <c r="BH76" s="5">
        <v>8</v>
      </c>
      <c r="BI76" s="5" t="s">
        <v>123</v>
      </c>
      <c r="BJ76" s="3">
        <v>45412</v>
      </c>
      <c r="BK76" s="3">
        <v>45473</v>
      </c>
      <c r="BL76" s="6">
        <v>6.1333333333333302</v>
      </c>
      <c r="BM76" s="5" t="s">
        <v>123</v>
      </c>
      <c r="BN76" s="3">
        <v>50955</v>
      </c>
      <c r="BO76" s="5" t="s">
        <v>162</v>
      </c>
      <c r="BP76" s="5">
        <v>571000.07999999996</v>
      </c>
      <c r="BQ76" s="5"/>
      <c r="BR76" s="3">
        <v>45398</v>
      </c>
      <c r="BS76" s="5"/>
      <c r="BT76" s="5" t="s">
        <v>700</v>
      </c>
      <c r="BU76" s="7" t="s">
        <v>740</v>
      </c>
      <c r="BV76" s="7">
        <v>0</v>
      </c>
      <c r="BW76" s="7">
        <v>0</v>
      </c>
      <c r="BX76" s="7">
        <v>907</v>
      </c>
      <c r="BY76" s="7">
        <v>5000</v>
      </c>
      <c r="BZ76" s="5">
        <v>13</v>
      </c>
      <c r="CA76" s="5">
        <v>37</v>
      </c>
      <c r="CB76" s="48">
        <f t="shared" si="11"/>
        <v>4535000</v>
      </c>
      <c r="CC76" s="48">
        <v>4535000</v>
      </c>
      <c r="CD76" s="48">
        <f t="shared" si="8"/>
        <v>4081500</v>
      </c>
      <c r="CE76" s="48">
        <f t="shared" si="9"/>
        <v>3628000</v>
      </c>
      <c r="CF76" s="48"/>
      <c r="CG76" s="49" t="s">
        <v>741</v>
      </c>
      <c r="CH76" s="49"/>
      <c r="CI76" s="49" t="s">
        <v>3775</v>
      </c>
      <c r="CJ76" s="50" t="s">
        <v>689</v>
      </c>
      <c r="CK76" s="50" t="s">
        <v>674</v>
      </c>
      <c r="CL76" s="50">
        <v>421503</v>
      </c>
      <c r="CM76" s="5">
        <v>0</v>
      </c>
      <c r="CN76" s="5" t="s">
        <v>151</v>
      </c>
      <c r="CO76" s="50" t="s">
        <v>492</v>
      </c>
      <c r="CP76" s="50" t="s">
        <v>492</v>
      </c>
      <c r="CQ76" s="51" t="s">
        <v>185</v>
      </c>
      <c r="CR76" s="51" t="s">
        <v>154</v>
      </c>
      <c r="CS76" s="51" t="s">
        <v>90</v>
      </c>
      <c r="CT76" s="51" t="s">
        <v>742</v>
      </c>
      <c r="CU76" s="51" t="s">
        <v>187</v>
      </c>
      <c r="CV76" s="52" t="s">
        <v>743</v>
      </c>
      <c r="CW76" s="9">
        <v>200313917740</v>
      </c>
      <c r="CX76" s="9">
        <v>0</v>
      </c>
      <c r="CY76" s="9">
        <v>0</v>
      </c>
      <c r="CZ76" s="9">
        <v>0</v>
      </c>
      <c r="DA76" s="9">
        <v>0</v>
      </c>
      <c r="DB76" s="9">
        <v>0</v>
      </c>
      <c r="DC76" s="9">
        <v>0</v>
      </c>
      <c r="DD76" s="9">
        <v>0</v>
      </c>
      <c r="DE76" s="9">
        <v>0</v>
      </c>
      <c r="DF76" s="9">
        <v>400081993887</v>
      </c>
      <c r="DG76" s="9">
        <v>0</v>
      </c>
      <c r="DH76" s="9">
        <v>0</v>
      </c>
      <c r="DI76" s="9">
        <v>0</v>
      </c>
      <c r="DJ76" s="9">
        <v>0</v>
      </c>
      <c r="DK76" s="9">
        <v>0</v>
      </c>
      <c r="DL76" s="9">
        <v>0</v>
      </c>
      <c r="DM76" s="9">
        <v>0</v>
      </c>
      <c r="DN76" s="9">
        <v>0</v>
      </c>
      <c r="DO76" s="9">
        <v>200083771031</v>
      </c>
      <c r="DP76" s="9">
        <v>0</v>
      </c>
      <c r="DQ76" s="9">
        <v>0</v>
      </c>
      <c r="DR76" s="9">
        <v>0</v>
      </c>
      <c r="DS76" s="9">
        <v>0</v>
      </c>
      <c r="DT76" s="9">
        <v>0</v>
      </c>
      <c r="DU76" s="9">
        <v>0</v>
      </c>
      <c r="DV76" s="9">
        <v>0</v>
      </c>
      <c r="DW76" s="9">
        <v>0</v>
      </c>
    </row>
    <row r="77" spans="1:127" ht="135" x14ac:dyDescent="0.25">
      <c r="A77" s="44">
        <v>76</v>
      </c>
      <c r="B77" s="45">
        <v>45627</v>
      </c>
      <c r="C77" s="46">
        <v>265220911709625</v>
      </c>
      <c r="D77" s="4">
        <v>265220911709625</v>
      </c>
      <c r="E77" s="4" t="s">
        <v>121</v>
      </c>
      <c r="F77" s="5" t="s">
        <v>122</v>
      </c>
      <c r="G77" s="3">
        <v>45416</v>
      </c>
      <c r="H77" s="6">
        <v>8.0333333333333297</v>
      </c>
      <c r="I77" s="5" t="s">
        <v>123</v>
      </c>
      <c r="J77" s="47">
        <v>1635000</v>
      </c>
      <c r="K77" s="5" t="s">
        <v>124</v>
      </c>
      <c r="L77" s="5" t="s">
        <v>744</v>
      </c>
      <c r="M77" s="5">
        <v>1615433</v>
      </c>
      <c r="N77" s="5" t="s">
        <v>126</v>
      </c>
      <c r="O77" s="5">
        <v>683</v>
      </c>
      <c r="P77" s="5" t="s">
        <v>127</v>
      </c>
      <c r="Q77" s="5">
        <v>8</v>
      </c>
      <c r="R77" s="5" t="s">
        <v>128</v>
      </c>
      <c r="S77" s="6">
        <v>14</v>
      </c>
      <c r="T77" s="5" t="s">
        <v>129</v>
      </c>
      <c r="U77" s="6">
        <v>14</v>
      </c>
      <c r="V77" s="5">
        <v>181</v>
      </c>
      <c r="W77" s="5" t="s">
        <v>130</v>
      </c>
      <c r="X77" s="5" t="s">
        <v>745</v>
      </c>
      <c r="Y77" s="5" t="s">
        <v>132</v>
      </c>
      <c r="Z77" s="5" t="s">
        <v>133</v>
      </c>
      <c r="AA77" s="5" t="s">
        <v>746</v>
      </c>
      <c r="AB77" s="5" t="s">
        <v>135</v>
      </c>
      <c r="AC77" s="5" t="s">
        <v>136</v>
      </c>
      <c r="AD77" s="5">
        <v>808419590</v>
      </c>
      <c r="AE77" s="5" t="s">
        <v>674</v>
      </c>
      <c r="AF77" s="5" t="s">
        <v>253</v>
      </c>
      <c r="AG77" s="5">
        <v>173</v>
      </c>
      <c r="AH77" s="5" t="s">
        <v>139</v>
      </c>
      <c r="AI77" s="5">
        <v>181</v>
      </c>
      <c r="AJ77" s="5" t="s">
        <v>128</v>
      </c>
      <c r="AK77" s="5">
        <v>1635000</v>
      </c>
      <c r="AL77" s="5" t="s">
        <v>140</v>
      </c>
      <c r="AM77" s="5" t="s">
        <v>161</v>
      </c>
      <c r="AN77" s="6">
        <v>40.570719599999997</v>
      </c>
      <c r="AO77" s="5" t="s">
        <v>142</v>
      </c>
      <c r="AP77" s="5">
        <v>0</v>
      </c>
      <c r="AQ77" s="5">
        <v>21774</v>
      </c>
      <c r="AR77" s="3">
        <v>45416</v>
      </c>
      <c r="AS77" s="5">
        <v>180</v>
      </c>
      <c r="AT77" s="5" t="s">
        <v>694</v>
      </c>
      <c r="AU77" s="5" t="s">
        <v>144</v>
      </c>
      <c r="AV77" s="5">
        <v>0</v>
      </c>
      <c r="AW77" s="5">
        <v>0</v>
      </c>
      <c r="AX77" s="5">
        <v>0</v>
      </c>
      <c r="AY77" s="5">
        <v>0</v>
      </c>
      <c r="AZ77" s="5">
        <v>0</v>
      </c>
      <c r="BA77" s="5">
        <v>0</v>
      </c>
      <c r="BB77" s="5">
        <v>0</v>
      </c>
      <c r="BC77" s="5">
        <v>0</v>
      </c>
      <c r="BD77" s="5">
        <v>0</v>
      </c>
      <c r="BE77" s="5" t="s">
        <v>145</v>
      </c>
      <c r="BF77" s="5" t="s">
        <v>145</v>
      </c>
      <c r="BG77" s="5">
        <v>0</v>
      </c>
      <c r="BH77" s="5">
        <v>8</v>
      </c>
      <c r="BI77" s="5" t="s">
        <v>123</v>
      </c>
      <c r="BJ77" s="3">
        <v>45412</v>
      </c>
      <c r="BK77" s="3">
        <v>45412</v>
      </c>
      <c r="BL77" s="6">
        <v>8.1666666666666696</v>
      </c>
      <c r="BM77" s="5" t="s">
        <v>123</v>
      </c>
      <c r="BN77" s="3">
        <v>50894</v>
      </c>
      <c r="BO77" s="5" t="s">
        <v>162</v>
      </c>
      <c r="BP77" s="5">
        <v>488004</v>
      </c>
      <c r="BQ77" s="5"/>
      <c r="BR77" s="3">
        <v>45401</v>
      </c>
      <c r="BS77" s="5"/>
      <c r="BT77" s="5" t="s">
        <v>700</v>
      </c>
      <c r="BU77" s="7" t="s">
        <v>747</v>
      </c>
      <c r="BV77" s="7">
        <v>0</v>
      </c>
      <c r="BW77" s="7">
        <v>0</v>
      </c>
      <c r="BX77" s="7">
        <v>620</v>
      </c>
      <c r="BY77" s="7">
        <v>6500</v>
      </c>
      <c r="BZ77" s="5">
        <v>21</v>
      </c>
      <c r="CA77" s="5">
        <v>29</v>
      </c>
      <c r="CB77" s="48">
        <f t="shared" si="11"/>
        <v>4030000</v>
      </c>
      <c r="CC77" s="48">
        <v>4030000</v>
      </c>
      <c r="CD77" s="48">
        <f t="shared" si="8"/>
        <v>3627000</v>
      </c>
      <c r="CE77" s="48">
        <f t="shared" si="9"/>
        <v>3224000</v>
      </c>
      <c r="CF77" s="48"/>
      <c r="CG77" s="49" t="s">
        <v>748</v>
      </c>
      <c r="CH77" s="49"/>
      <c r="CI77" s="49" t="s">
        <v>3775</v>
      </c>
      <c r="CJ77" s="50" t="s">
        <v>689</v>
      </c>
      <c r="CK77" s="50" t="s">
        <v>674</v>
      </c>
      <c r="CL77" s="50">
        <v>421202</v>
      </c>
      <c r="CM77" s="5">
        <v>0</v>
      </c>
      <c r="CN77" s="5" t="s">
        <v>165</v>
      </c>
      <c r="CO77" s="50" t="s">
        <v>492</v>
      </c>
      <c r="CP77" s="50" t="s">
        <v>492</v>
      </c>
      <c r="CQ77" s="51" t="s">
        <v>185</v>
      </c>
      <c r="CR77" s="51" t="s">
        <v>154</v>
      </c>
      <c r="CS77" s="51" t="s">
        <v>90</v>
      </c>
      <c r="CT77" s="51" t="s">
        <v>749</v>
      </c>
      <c r="CU77" s="51" t="s">
        <v>187</v>
      </c>
      <c r="CV77" s="52" t="s">
        <v>750</v>
      </c>
      <c r="CW77" s="9">
        <v>200305806479</v>
      </c>
      <c r="CX77" s="9">
        <v>0</v>
      </c>
      <c r="CY77" s="9">
        <v>0</v>
      </c>
      <c r="CZ77" s="9">
        <v>0</v>
      </c>
      <c r="DA77" s="9">
        <v>0</v>
      </c>
      <c r="DB77" s="9">
        <v>0</v>
      </c>
      <c r="DC77" s="9">
        <v>0</v>
      </c>
      <c r="DD77" s="9">
        <v>0</v>
      </c>
      <c r="DE77" s="9">
        <v>0</v>
      </c>
      <c r="DF77" s="9">
        <v>400079759552</v>
      </c>
      <c r="DG77" s="9">
        <v>0</v>
      </c>
      <c r="DH77" s="9">
        <v>0</v>
      </c>
      <c r="DI77" s="9">
        <v>0</v>
      </c>
      <c r="DJ77" s="9">
        <v>0</v>
      </c>
      <c r="DK77" s="9">
        <v>0</v>
      </c>
      <c r="DL77" s="9">
        <v>0</v>
      </c>
      <c r="DM77" s="9">
        <v>0</v>
      </c>
      <c r="DN77" s="9">
        <v>0</v>
      </c>
      <c r="DO77" s="9">
        <v>200081472799</v>
      </c>
      <c r="DP77" s="9">
        <v>0</v>
      </c>
      <c r="DQ77" s="9">
        <v>0</v>
      </c>
      <c r="DR77" s="9">
        <v>0</v>
      </c>
      <c r="DS77" s="9">
        <v>0</v>
      </c>
      <c r="DT77" s="9">
        <v>0</v>
      </c>
      <c r="DU77" s="9">
        <v>0</v>
      </c>
      <c r="DV77" s="9">
        <v>0</v>
      </c>
      <c r="DW77" s="9">
        <v>0</v>
      </c>
    </row>
    <row r="78" spans="1:127" ht="105" x14ac:dyDescent="0.25">
      <c r="A78" s="44">
        <v>77</v>
      </c>
      <c r="B78" s="45">
        <v>45627</v>
      </c>
      <c r="C78" s="46">
        <v>265220911709287</v>
      </c>
      <c r="D78" s="4">
        <v>265220911709287</v>
      </c>
      <c r="E78" s="4" t="s">
        <v>121</v>
      </c>
      <c r="F78" s="5" t="s">
        <v>122</v>
      </c>
      <c r="G78" s="3">
        <v>45416</v>
      </c>
      <c r="H78" s="75">
        <v>8.0333333333333297</v>
      </c>
      <c r="I78" s="5" t="s">
        <v>123</v>
      </c>
      <c r="J78" s="83">
        <v>3040700</v>
      </c>
      <c r="K78" s="5" t="s">
        <v>124</v>
      </c>
      <c r="L78" s="5" t="s">
        <v>751</v>
      </c>
      <c r="M78" s="5">
        <v>3004304</v>
      </c>
      <c r="N78" s="5" t="s">
        <v>126</v>
      </c>
      <c r="O78" s="5">
        <v>765</v>
      </c>
      <c r="P78" s="5" t="s">
        <v>127</v>
      </c>
      <c r="Q78" s="5">
        <v>8</v>
      </c>
      <c r="R78" s="5" t="s">
        <v>128</v>
      </c>
      <c r="S78" s="75">
        <v>14</v>
      </c>
      <c r="T78" s="5" t="s">
        <v>129</v>
      </c>
      <c r="U78" s="75">
        <v>14</v>
      </c>
      <c r="V78" s="5">
        <v>181</v>
      </c>
      <c r="W78" s="5" t="s">
        <v>130</v>
      </c>
      <c r="X78" s="5" t="s">
        <v>752</v>
      </c>
      <c r="Y78" s="5" t="s">
        <v>132</v>
      </c>
      <c r="Z78" s="5" t="s">
        <v>133</v>
      </c>
      <c r="AA78" s="5" t="s">
        <v>134</v>
      </c>
      <c r="AB78" s="5" t="s">
        <v>135</v>
      </c>
      <c r="AC78" s="5" t="s">
        <v>136</v>
      </c>
      <c r="AD78" s="5">
        <v>854804103084</v>
      </c>
      <c r="AE78" s="5" t="s">
        <v>674</v>
      </c>
      <c r="AF78" s="5" t="s">
        <v>253</v>
      </c>
      <c r="AG78" s="5">
        <v>173</v>
      </c>
      <c r="AH78" s="5" t="s">
        <v>139</v>
      </c>
      <c r="AI78" s="5">
        <v>181</v>
      </c>
      <c r="AJ78" s="5" t="s">
        <v>128</v>
      </c>
      <c r="AK78" s="5">
        <v>3040700</v>
      </c>
      <c r="AL78" s="5" t="s">
        <v>140</v>
      </c>
      <c r="AM78" s="5" t="s">
        <v>709</v>
      </c>
      <c r="AN78" s="75">
        <v>62.863345000000002</v>
      </c>
      <c r="AO78" s="5" t="s">
        <v>142</v>
      </c>
      <c r="AP78" s="5">
        <v>0</v>
      </c>
      <c r="AQ78" s="5">
        <v>40495</v>
      </c>
      <c r="AR78" s="3">
        <v>45416</v>
      </c>
      <c r="AS78" s="5">
        <v>180</v>
      </c>
      <c r="AT78" s="5" t="s">
        <v>694</v>
      </c>
      <c r="AU78" s="5" t="s">
        <v>144</v>
      </c>
      <c r="AV78" s="5">
        <v>0</v>
      </c>
      <c r="AW78" s="5">
        <v>0</v>
      </c>
      <c r="AX78" s="5">
        <v>0</v>
      </c>
      <c r="AY78" s="5">
        <v>0</v>
      </c>
      <c r="AZ78" s="5">
        <v>0</v>
      </c>
      <c r="BA78" s="5">
        <v>0</v>
      </c>
      <c r="BB78" s="5">
        <v>0</v>
      </c>
      <c r="BC78" s="5">
        <v>0</v>
      </c>
      <c r="BD78" s="5">
        <v>0</v>
      </c>
      <c r="BE78" s="5" t="s">
        <v>145</v>
      </c>
      <c r="BF78" s="5" t="s">
        <v>145</v>
      </c>
      <c r="BG78" s="5">
        <v>0</v>
      </c>
      <c r="BH78" s="5">
        <v>8</v>
      </c>
      <c r="BI78" s="5" t="s">
        <v>123</v>
      </c>
      <c r="BJ78" s="3">
        <v>45412</v>
      </c>
      <c r="BK78" s="3">
        <v>45412</v>
      </c>
      <c r="BL78" s="75">
        <v>8.1666666666666696</v>
      </c>
      <c r="BM78" s="5" t="s">
        <v>123</v>
      </c>
      <c r="BN78" s="3">
        <v>50894</v>
      </c>
      <c r="BO78" s="5" t="s">
        <v>710</v>
      </c>
      <c r="BP78" s="5">
        <v>954000</v>
      </c>
      <c r="BQ78" s="5"/>
      <c r="BR78" s="3">
        <v>45374</v>
      </c>
      <c r="BS78" s="5"/>
      <c r="BT78" s="5" t="s">
        <v>700</v>
      </c>
      <c r="BU78" s="7" t="s">
        <v>753</v>
      </c>
      <c r="BV78" s="7">
        <v>3455</v>
      </c>
      <c r="BW78" s="7">
        <v>1400</v>
      </c>
      <c r="BX78" s="7">
        <v>3282</v>
      </c>
      <c r="BY78" s="7">
        <v>1000</v>
      </c>
      <c r="BZ78" s="5">
        <v>0</v>
      </c>
      <c r="CA78" s="5">
        <v>50</v>
      </c>
      <c r="CB78" s="84">
        <f t="shared" si="11"/>
        <v>8119000</v>
      </c>
      <c r="CC78" s="84">
        <v>4837000</v>
      </c>
      <c r="CD78" s="84">
        <f t="shared" si="8"/>
        <v>7307100</v>
      </c>
      <c r="CE78" s="84">
        <f t="shared" si="9"/>
        <v>6495200</v>
      </c>
      <c r="CF78" s="84"/>
      <c r="CG78" s="77" t="s">
        <v>754</v>
      </c>
      <c r="CH78" s="77"/>
      <c r="CI78" s="77" t="s">
        <v>3775</v>
      </c>
      <c r="CJ78" s="50" t="s">
        <v>689</v>
      </c>
      <c r="CK78" s="50" t="s">
        <v>674</v>
      </c>
      <c r="CL78" s="50">
        <v>421302</v>
      </c>
      <c r="CM78" s="5">
        <v>0</v>
      </c>
      <c r="CN78" s="5" t="s">
        <v>165</v>
      </c>
      <c r="CO78" s="50" t="s">
        <v>166</v>
      </c>
      <c r="CP78" s="50" t="s">
        <v>167</v>
      </c>
      <c r="CQ78" s="51" t="s">
        <v>153</v>
      </c>
      <c r="CR78" s="51" t="s">
        <v>154</v>
      </c>
      <c r="CS78" s="51" t="s">
        <v>90</v>
      </c>
      <c r="CT78" s="51" t="s">
        <v>755</v>
      </c>
      <c r="CU78" s="51" t="s">
        <v>187</v>
      </c>
      <c r="CV78" s="52" t="s">
        <v>756</v>
      </c>
      <c r="CW78" s="9">
        <v>200305795226</v>
      </c>
      <c r="CX78" s="9">
        <v>0</v>
      </c>
      <c r="CY78" s="9">
        <v>0</v>
      </c>
      <c r="CZ78" s="9">
        <v>0</v>
      </c>
      <c r="DA78" s="9">
        <v>0</v>
      </c>
      <c r="DB78" s="9">
        <v>0</v>
      </c>
      <c r="DC78" s="9">
        <v>0</v>
      </c>
      <c r="DD78" s="9">
        <v>0</v>
      </c>
      <c r="DE78" s="9">
        <v>0</v>
      </c>
      <c r="DF78" s="9">
        <v>400079756819</v>
      </c>
      <c r="DG78" s="9">
        <v>0</v>
      </c>
      <c r="DH78" s="9">
        <v>0</v>
      </c>
      <c r="DI78" s="9">
        <v>0</v>
      </c>
      <c r="DJ78" s="9">
        <v>0</v>
      </c>
      <c r="DK78" s="9">
        <v>0</v>
      </c>
      <c r="DL78" s="9">
        <v>0</v>
      </c>
      <c r="DM78" s="9">
        <v>0</v>
      </c>
      <c r="DN78" s="9">
        <v>0</v>
      </c>
      <c r="DO78" s="9">
        <v>200081469827</v>
      </c>
      <c r="DP78" s="9">
        <v>0</v>
      </c>
      <c r="DQ78" s="9">
        <v>0</v>
      </c>
      <c r="DR78" s="9">
        <v>0</v>
      </c>
      <c r="DS78" s="9">
        <v>0</v>
      </c>
      <c r="DT78" s="9">
        <v>0</v>
      </c>
      <c r="DU78" s="9">
        <v>0</v>
      </c>
      <c r="DV78" s="9">
        <v>0</v>
      </c>
      <c r="DW78" s="9">
        <v>0</v>
      </c>
    </row>
    <row r="79" spans="1:127" ht="135" x14ac:dyDescent="0.25">
      <c r="A79" s="44">
        <v>78</v>
      </c>
      <c r="B79" s="45">
        <v>45627</v>
      </c>
      <c r="C79" s="46">
        <v>265220911648916</v>
      </c>
      <c r="D79" s="4">
        <v>265220911648916</v>
      </c>
      <c r="E79" s="4" t="s">
        <v>121</v>
      </c>
      <c r="F79" s="5" t="s">
        <v>122</v>
      </c>
      <c r="G79" s="3">
        <v>45357</v>
      </c>
      <c r="H79" s="6">
        <v>10</v>
      </c>
      <c r="I79" s="5" t="s">
        <v>123</v>
      </c>
      <c r="J79" s="47">
        <v>2556873</v>
      </c>
      <c r="K79" s="5" t="s">
        <v>124</v>
      </c>
      <c r="L79" s="5" t="s">
        <v>757</v>
      </c>
      <c r="M79" s="5">
        <v>2517059</v>
      </c>
      <c r="N79" s="5" t="s">
        <v>126</v>
      </c>
      <c r="O79" s="5">
        <v>727</v>
      </c>
      <c r="P79" s="5" t="s">
        <v>127</v>
      </c>
      <c r="Q79" s="5">
        <v>10</v>
      </c>
      <c r="R79" s="5" t="s">
        <v>128</v>
      </c>
      <c r="S79" s="6">
        <v>14</v>
      </c>
      <c r="T79" s="5" t="s">
        <v>129</v>
      </c>
      <c r="U79" s="6">
        <v>14</v>
      </c>
      <c r="V79" s="5">
        <v>181</v>
      </c>
      <c r="W79" s="5" t="s">
        <v>130</v>
      </c>
      <c r="X79" s="5" t="s">
        <v>758</v>
      </c>
      <c r="Y79" s="5" t="s">
        <v>132</v>
      </c>
      <c r="Z79" s="5" t="s">
        <v>133</v>
      </c>
      <c r="AA79" s="5" t="s">
        <v>340</v>
      </c>
      <c r="AB79" s="5" t="s">
        <v>135</v>
      </c>
      <c r="AC79" s="5" t="s">
        <v>136</v>
      </c>
      <c r="AD79" s="5">
        <v>854803728491</v>
      </c>
      <c r="AE79" s="5" t="s">
        <v>674</v>
      </c>
      <c r="AF79" s="5" t="s">
        <v>253</v>
      </c>
      <c r="AG79" s="5">
        <v>171</v>
      </c>
      <c r="AH79" s="5" t="s">
        <v>139</v>
      </c>
      <c r="AI79" s="5">
        <v>181</v>
      </c>
      <c r="AJ79" s="5" t="s">
        <v>128</v>
      </c>
      <c r="AK79" s="5">
        <v>2556873</v>
      </c>
      <c r="AL79" s="5" t="s">
        <v>140</v>
      </c>
      <c r="AM79" s="5" t="s">
        <v>161</v>
      </c>
      <c r="AN79" s="6">
        <v>45.920851300000002</v>
      </c>
      <c r="AO79" s="5" t="s">
        <v>142</v>
      </c>
      <c r="AP79" s="5">
        <v>0</v>
      </c>
      <c r="AQ79" s="5">
        <v>34051</v>
      </c>
      <c r="AR79" s="3">
        <v>45355</v>
      </c>
      <c r="AS79" s="5">
        <v>180</v>
      </c>
      <c r="AT79" s="5" t="s">
        <v>694</v>
      </c>
      <c r="AU79" s="5" t="s">
        <v>144</v>
      </c>
      <c r="AV79" s="5">
        <v>0</v>
      </c>
      <c r="AW79" s="5">
        <v>0</v>
      </c>
      <c r="AX79" s="5">
        <v>0</v>
      </c>
      <c r="AY79" s="5">
        <v>0</v>
      </c>
      <c r="AZ79" s="5">
        <v>0</v>
      </c>
      <c r="BA79" s="5">
        <v>0</v>
      </c>
      <c r="BB79" s="5">
        <v>0</v>
      </c>
      <c r="BC79" s="5">
        <v>0</v>
      </c>
      <c r="BD79" s="5">
        <v>0</v>
      </c>
      <c r="BE79" s="5" t="s">
        <v>145</v>
      </c>
      <c r="BF79" s="5" t="s">
        <v>145</v>
      </c>
      <c r="BG79" s="5">
        <v>0</v>
      </c>
      <c r="BH79" s="5">
        <v>10</v>
      </c>
      <c r="BI79" s="5" t="s">
        <v>123</v>
      </c>
      <c r="BJ79" s="3">
        <v>45351</v>
      </c>
      <c r="BK79" s="3">
        <v>45351</v>
      </c>
      <c r="BL79" s="6">
        <v>10.199999999999999</v>
      </c>
      <c r="BM79" s="5" t="s">
        <v>123</v>
      </c>
      <c r="BN79" s="3">
        <v>50833</v>
      </c>
      <c r="BO79" s="5" t="s">
        <v>162</v>
      </c>
      <c r="BP79" s="5">
        <v>780000</v>
      </c>
      <c r="BQ79" s="5"/>
      <c r="BR79" s="3">
        <v>45332</v>
      </c>
      <c r="BS79" s="5"/>
      <c r="BT79" s="5" t="s">
        <v>700</v>
      </c>
      <c r="BU79" s="7" t="s">
        <v>759</v>
      </c>
      <c r="BV79" s="7">
        <v>0</v>
      </c>
      <c r="BW79" s="7">
        <v>0</v>
      </c>
      <c r="BX79" s="7">
        <v>1856</v>
      </c>
      <c r="BY79" s="7">
        <v>3000</v>
      </c>
      <c r="BZ79" s="5">
        <v>11</v>
      </c>
      <c r="CA79" s="5">
        <v>49</v>
      </c>
      <c r="CB79" s="48">
        <f t="shared" si="11"/>
        <v>5568000</v>
      </c>
      <c r="CC79" s="48">
        <v>5568000</v>
      </c>
      <c r="CD79" s="48">
        <f t="shared" si="8"/>
        <v>5011200</v>
      </c>
      <c r="CE79" s="48">
        <f t="shared" si="9"/>
        <v>4454400</v>
      </c>
      <c r="CF79" s="48"/>
      <c r="CG79" s="49" t="s">
        <v>760</v>
      </c>
      <c r="CH79" s="49"/>
      <c r="CI79" s="49" t="s">
        <v>3775</v>
      </c>
      <c r="CJ79" s="50" t="s">
        <v>689</v>
      </c>
      <c r="CK79" s="50" t="s">
        <v>674</v>
      </c>
      <c r="CL79" s="50">
        <v>421503</v>
      </c>
      <c r="CM79" s="5">
        <v>27</v>
      </c>
      <c r="CN79" s="5" t="s">
        <v>195</v>
      </c>
      <c r="CO79" s="50" t="s">
        <v>492</v>
      </c>
      <c r="CP79" s="50" t="s">
        <v>492</v>
      </c>
      <c r="CQ79" s="51" t="s">
        <v>185</v>
      </c>
      <c r="CR79" s="51" t="s">
        <v>154</v>
      </c>
      <c r="CS79" s="51" t="s">
        <v>90</v>
      </c>
      <c r="CT79" s="51" t="s">
        <v>761</v>
      </c>
      <c r="CU79" s="51" t="s">
        <v>187</v>
      </c>
      <c r="CV79" s="52" t="s">
        <v>762</v>
      </c>
      <c r="CW79" s="9">
        <v>200299509418</v>
      </c>
      <c r="CX79" s="9">
        <v>0</v>
      </c>
      <c r="CY79" s="9">
        <v>0</v>
      </c>
      <c r="CZ79" s="9">
        <v>0</v>
      </c>
      <c r="DA79" s="9">
        <v>0</v>
      </c>
      <c r="DB79" s="9">
        <v>0</v>
      </c>
      <c r="DC79" s="9">
        <v>0</v>
      </c>
      <c r="DD79" s="9">
        <v>0</v>
      </c>
      <c r="DE79" s="9">
        <v>0</v>
      </c>
      <c r="DF79" s="9">
        <v>400078255794</v>
      </c>
      <c r="DG79" s="9">
        <v>0</v>
      </c>
      <c r="DH79" s="9">
        <v>0</v>
      </c>
      <c r="DI79" s="9">
        <v>0</v>
      </c>
      <c r="DJ79" s="9">
        <v>0</v>
      </c>
      <c r="DK79" s="9">
        <v>0</v>
      </c>
      <c r="DL79" s="9">
        <v>0</v>
      </c>
      <c r="DM79" s="9">
        <v>0</v>
      </c>
      <c r="DN79" s="9">
        <v>0</v>
      </c>
      <c r="DO79" s="9">
        <v>200079907264</v>
      </c>
      <c r="DP79" s="9">
        <v>0</v>
      </c>
      <c r="DQ79" s="9">
        <v>0</v>
      </c>
      <c r="DR79" s="9">
        <v>0</v>
      </c>
      <c r="DS79" s="9">
        <v>0</v>
      </c>
      <c r="DT79" s="9">
        <v>0</v>
      </c>
      <c r="DU79" s="9">
        <v>0</v>
      </c>
      <c r="DV79" s="9">
        <v>0</v>
      </c>
      <c r="DW79" s="9">
        <v>0</v>
      </c>
    </row>
    <row r="80" spans="1:127" ht="90" x14ac:dyDescent="0.25">
      <c r="A80" s="44">
        <v>79</v>
      </c>
      <c r="B80" s="45">
        <v>45627</v>
      </c>
      <c r="C80" s="46">
        <v>265220911629078</v>
      </c>
      <c r="D80" s="4">
        <v>265220911629078</v>
      </c>
      <c r="E80" s="4" t="s">
        <v>121</v>
      </c>
      <c r="F80" s="5" t="s">
        <v>122</v>
      </c>
      <c r="G80" s="3">
        <v>45344</v>
      </c>
      <c r="H80" s="6">
        <v>10.4333333333333</v>
      </c>
      <c r="I80" s="5" t="s">
        <v>123</v>
      </c>
      <c r="J80" s="47">
        <v>2069921</v>
      </c>
      <c r="K80" s="5" t="s">
        <v>124</v>
      </c>
      <c r="L80" s="5" t="s">
        <v>763</v>
      </c>
      <c r="M80" s="5">
        <v>2036919</v>
      </c>
      <c r="N80" s="5" t="s">
        <v>126</v>
      </c>
      <c r="O80" s="5">
        <v>767</v>
      </c>
      <c r="P80" s="5" t="s">
        <v>127</v>
      </c>
      <c r="Q80" s="5">
        <v>10</v>
      </c>
      <c r="R80" s="5" t="s">
        <v>128</v>
      </c>
      <c r="S80" s="6">
        <v>13.75</v>
      </c>
      <c r="T80" s="5" t="s">
        <v>129</v>
      </c>
      <c r="U80" s="6">
        <v>13.75</v>
      </c>
      <c r="V80" s="5">
        <v>181</v>
      </c>
      <c r="W80" s="5" t="s">
        <v>130</v>
      </c>
      <c r="X80" s="5" t="s">
        <v>764</v>
      </c>
      <c r="Y80" s="5" t="s">
        <v>132</v>
      </c>
      <c r="Z80" s="5" t="s">
        <v>133</v>
      </c>
      <c r="AA80" s="5" t="s">
        <v>624</v>
      </c>
      <c r="AB80" s="5" t="s">
        <v>135</v>
      </c>
      <c r="AC80" s="5" t="s">
        <v>136</v>
      </c>
      <c r="AD80" s="5">
        <v>854803587007</v>
      </c>
      <c r="AE80" s="5" t="s">
        <v>674</v>
      </c>
      <c r="AF80" s="5" t="s">
        <v>253</v>
      </c>
      <c r="AG80" s="5">
        <v>171</v>
      </c>
      <c r="AH80" s="5" t="s">
        <v>139</v>
      </c>
      <c r="AI80" s="5">
        <v>181</v>
      </c>
      <c r="AJ80" s="5" t="s">
        <v>128</v>
      </c>
      <c r="AK80" s="5">
        <v>2069921</v>
      </c>
      <c r="AL80" s="5" t="s">
        <v>140</v>
      </c>
      <c r="AM80" s="5" t="s">
        <v>709</v>
      </c>
      <c r="AN80" s="6">
        <v>63.184401700000002</v>
      </c>
      <c r="AO80" s="5" t="s">
        <v>142</v>
      </c>
      <c r="AP80" s="5">
        <v>0</v>
      </c>
      <c r="AQ80" s="5">
        <v>27220</v>
      </c>
      <c r="AR80" s="3">
        <v>45355</v>
      </c>
      <c r="AS80" s="5">
        <v>180</v>
      </c>
      <c r="AT80" s="5" t="s">
        <v>694</v>
      </c>
      <c r="AU80" s="5" t="s">
        <v>144</v>
      </c>
      <c r="AV80" s="5">
        <v>0</v>
      </c>
      <c r="AW80" s="5">
        <v>0</v>
      </c>
      <c r="AX80" s="5">
        <v>0</v>
      </c>
      <c r="AY80" s="5">
        <v>0</v>
      </c>
      <c r="AZ80" s="5">
        <v>0</v>
      </c>
      <c r="BA80" s="5">
        <v>0</v>
      </c>
      <c r="BB80" s="5">
        <v>0</v>
      </c>
      <c r="BC80" s="5">
        <v>0</v>
      </c>
      <c r="BD80" s="5">
        <v>0</v>
      </c>
      <c r="BE80" s="5" t="s">
        <v>145</v>
      </c>
      <c r="BF80" s="5" t="s">
        <v>145</v>
      </c>
      <c r="BG80" s="5">
        <v>0</v>
      </c>
      <c r="BH80" s="5">
        <v>10</v>
      </c>
      <c r="BI80" s="5" t="s">
        <v>123</v>
      </c>
      <c r="BJ80" s="3">
        <v>45338</v>
      </c>
      <c r="BK80" s="3">
        <v>45338</v>
      </c>
      <c r="BL80" s="6">
        <v>10.633333333333301</v>
      </c>
      <c r="BM80" s="5" t="s">
        <v>123</v>
      </c>
      <c r="BN80" s="3">
        <v>50833</v>
      </c>
      <c r="BO80" s="5" t="s">
        <v>710</v>
      </c>
      <c r="BP80" s="5">
        <v>528000</v>
      </c>
      <c r="BQ80" s="5"/>
      <c r="BR80" s="3">
        <v>45334</v>
      </c>
      <c r="BS80" s="5"/>
      <c r="BT80" s="5" t="s">
        <v>700</v>
      </c>
      <c r="BU80" s="7" t="s">
        <v>765</v>
      </c>
      <c r="BV80" s="7">
        <v>0</v>
      </c>
      <c r="BW80" s="7">
        <v>0</v>
      </c>
      <c r="BX80" s="7">
        <v>364</v>
      </c>
      <c r="BY80" s="7">
        <v>9000</v>
      </c>
      <c r="BZ80" s="5">
        <v>20</v>
      </c>
      <c r="CA80" s="5">
        <v>30</v>
      </c>
      <c r="CB80" s="48">
        <f t="shared" si="11"/>
        <v>3276000</v>
      </c>
      <c r="CC80" s="48">
        <v>3276000</v>
      </c>
      <c r="CD80" s="48">
        <f t="shared" si="8"/>
        <v>2948400</v>
      </c>
      <c r="CE80" s="48">
        <f t="shared" si="9"/>
        <v>2620800</v>
      </c>
      <c r="CF80" s="48"/>
      <c r="CG80" s="49" t="s">
        <v>766</v>
      </c>
      <c r="CH80" s="49"/>
      <c r="CI80" s="49" t="s">
        <v>3775</v>
      </c>
      <c r="CJ80" s="50" t="s">
        <v>689</v>
      </c>
      <c r="CK80" s="50" t="s">
        <v>674</v>
      </c>
      <c r="CL80" s="50">
        <v>421302</v>
      </c>
      <c r="CM80" s="5">
        <v>0</v>
      </c>
      <c r="CN80" s="5" t="s">
        <v>195</v>
      </c>
      <c r="CO80" s="50" t="s">
        <v>152</v>
      </c>
      <c r="CP80" s="50" t="s">
        <v>152</v>
      </c>
      <c r="CQ80" s="51" t="s">
        <v>185</v>
      </c>
      <c r="CR80" s="51" t="s">
        <v>154</v>
      </c>
      <c r="CS80" s="51" t="s">
        <v>90</v>
      </c>
      <c r="CT80" s="51" t="s">
        <v>767</v>
      </c>
      <c r="CU80" s="51" t="s">
        <v>187</v>
      </c>
      <c r="CV80" s="52" t="s">
        <v>768</v>
      </c>
      <c r="CW80" s="9">
        <v>200297774612</v>
      </c>
      <c r="CX80" s="9">
        <v>0</v>
      </c>
      <c r="CY80" s="9">
        <v>0</v>
      </c>
      <c r="CZ80" s="9">
        <v>0</v>
      </c>
      <c r="DA80" s="9">
        <v>0</v>
      </c>
      <c r="DB80" s="9">
        <v>0</v>
      </c>
      <c r="DC80" s="9">
        <v>0</v>
      </c>
      <c r="DD80" s="9">
        <v>0</v>
      </c>
      <c r="DE80" s="9">
        <v>0</v>
      </c>
      <c r="DF80" s="9">
        <v>400077809385</v>
      </c>
      <c r="DG80" s="9">
        <v>0</v>
      </c>
      <c r="DH80" s="9">
        <v>0</v>
      </c>
      <c r="DI80" s="9">
        <v>0</v>
      </c>
      <c r="DJ80" s="9">
        <v>0</v>
      </c>
      <c r="DK80" s="9">
        <v>0</v>
      </c>
      <c r="DL80" s="9">
        <v>0</v>
      </c>
      <c r="DM80" s="9">
        <v>0</v>
      </c>
      <c r="DN80" s="9">
        <v>0</v>
      </c>
      <c r="DO80" s="9">
        <v>200079444119</v>
      </c>
      <c r="DP80" s="9">
        <v>0</v>
      </c>
      <c r="DQ80" s="9">
        <v>0</v>
      </c>
      <c r="DR80" s="9">
        <v>0</v>
      </c>
      <c r="DS80" s="9">
        <v>0</v>
      </c>
      <c r="DT80" s="9">
        <v>0</v>
      </c>
      <c r="DU80" s="9">
        <v>0</v>
      </c>
      <c r="DV80" s="9">
        <v>0</v>
      </c>
      <c r="DW80" s="9">
        <v>0</v>
      </c>
    </row>
    <row r="81" spans="1:127" ht="105" x14ac:dyDescent="0.25">
      <c r="A81" s="44">
        <v>80</v>
      </c>
      <c r="B81" s="45">
        <v>45627</v>
      </c>
      <c r="C81" s="46">
        <v>262820911771408</v>
      </c>
      <c r="D81" s="4">
        <v>262820911771408</v>
      </c>
      <c r="E81" s="4" t="s">
        <v>121</v>
      </c>
      <c r="F81" s="5" t="s">
        <v>122</v>
      </c>
      <c r="G81" s="3">
        <v>45491</v>
      </c>
      <c r="H81" s="6">
        <v>5.5333333333333297</v>
      </c>
      <c r="I81" s="5" t="s">
        <v>123</v>
      </c>
      <c r="J81" s="47">
        <v>1541797</v>
      </c>
      <c r="K81" s="5" t="s">
        <v>124</v>
      </c>
      <c r="L81" s="5" t="s">
        <v>769</v>
      </c>
      <c r="M81" s="5">
        <v>1518621</v>
      </c>
      <c r="N81" s="5" t="s">
        <v>126</v>
      </c>
      <c r="O81" s="5">
        <v>763</v>
      </c>
      <c r="P81" s="5" t="s">
        <v>127</v>
      </c>
      <c r="Q81" s="5">
        <v>5</v>
      </c>
      <c r="R81" s="5" t="s">
        <v>263</v>
      </c>
      <c r="S81" s="6">
        <v>14.75</v>
      </c>
      <c r="T81" s="5" t="s">
        <v>129</v>
      </c>
      <c r="U81" s="6">
        <v>14.75</v>
      </c>
      <c r="V81" s="5">
        <v>121</v>
      </c>
      <c r="W81" s="5" t="s">
        <v>130</v>
      </c>
      <c r="X81" s="5" t="s">
        <v>770</v>
      </c>
      <c r="Y81" s="5" t="s">
        <v>132</v>
      </c>
      <c r="Z81" s="5" t="s">
        <v>133</v>
      </c>
      <c r="AA81" s="5" t="s">
        <v>277</v>
      </c>
      <c r="AB81" s="5" t="s">
        <v>135</v>
      </c>
      <c r="AC81" s="5" t="s">
        <v>136</v>
      </c>
      <c r="AD81" s="5">
        <v>854804507077</v>
      </c>
      <c r="AE81" s="5" t="s">
        <v>771</v>
      </c>
      <c r="AF81" s="5" t="s">
        <v>138</v>
      </c>
      <c r="AG81" s="5">
        <v>116</v>
      </c>
      <c r="AH81" s="5" t="s">
        <v>139</v>
      </c>
      <c r="AI81" s="5">
        <v>121</v>
      </c>
      <c r="AJ81" s="5" t="s">
        <v>266</v>
      </c>
      <c r="AK81" s="5">
        <v>1541797</v>
      </c>
      <c r="AL81" s="5" t="s">
        <v>140</v>
      </c>
      <c r="AM81" s="5" t="s">
        <v>161</v>
      </c>
      <c r="AN81" s="6">
        <v>42.5162628</v>
      </c>
      <c r="AO81" s="5" t="s">
        <v>142</v>
      </c>
      <c r="AP81" s="5">
        <v>0</v>
      </c>
      <c r="AQ81" s="5">
        <v>24639</v>
      </c>
      <c r="AR81" s="3">
        <v>45508</v>
      </c>
      <c r="AS81" s="5">
        <v>120</v>
      </c>
      <c r="AT81" s="5" t="s">
        <v>772</v>
      </c>
      <c r="AU81" s="5" t="s">
        <v>144</v>
      </c>
      <c r="AV81" s="5">
        <v>0</v>
      </c>
      <c r="AW81" s="5">
        <v>0</v>
      </c>
      <c r="AX81" s="5">
        <v>0</v>
      </c>
      <c r="AY81" s="5">
        <v>0</v>
      </c>
      <c r="AZ81" s="5">
        <v>0</v>
      </c>
      <c r="BA81" s="5">
        <v>0</v>
      </c>
      <c r="BB81" s="5">
        <v>0</v>
      </c>
      <c r="BC81" s="5">
        <v>0</v>
      </c>
      <c r="BD81" s="5">
        <v>0</v>
      </c>
      <c r="BE81" s="5" t="s">
        <v>145</v>
      </c>
      <c r="BF81" s="5" t="s">
        <v>145</v>
      </c>
      <c r="BG81" s="5">
        <v>0</v>
      </c>
      <c r="BH81" s="5">
        <v>5</v>
      </c>
      <c r="BI81" s="5" t="s">
        <v>123</v>
      </c>
      <c r="BJ81" s="3">
        <v>45483</v>
      </c>
      <c r="BK81" s="3">
        <v>45483</v>
      </c>
      <c r="BL81" s="6">
        <v>5.8</v>
      </c>
      <c r="BM81" s="5" t="s">
        <v>123</v>
      </c>
      <c r="BN81" s="3">
        <v>49160</v>
      </c>
      <c r="BO81" s="5" t="s">
        <v>162</v>
      </c>
      <c r="BP81" s="5">
        <v>0</v>
      </c>
      <c r="BQ81" s="5"/>
      <c r="BR81" s="3">
        <v>45462</v>
      </c>
      <c r="BS81" s="5" t="s">
        <v>773</v>
      </c>
      <c r="BT81" s="5" t="s">
        <v>487</v>
      </c>
      <c r="BU81" s="7" t="s">
        <v>774</v>
      </c>
      <c r="BV81" s="7">
        <v>6534</v>
      </c>
      <c r="BW81" s="7">
        <v>555</v>
      </c>
      <c r="BX81" s="7">
        <v>0</v>
      </c>
      <c r="BY81" s="7">
        <v>0</v>
      </c>
      <c r="BZ81" s="5">
        <v>3</v>
      </c>
      <c r="CA81" s="5">
        <v>57</v>
      </c>
      <c r="CB81" s="48">
        <f t="shared" si="11"/>
        <v>3626370</v>
      </c>
      <c r="CC81" s="48">
        <v>3626370</v>
      </c>
      <c r="CD81" s="48">
        <f t="shared" si="8"/>
        <v>3263733</v>
      </c>
      <c r="CE81" s="48">
        <f t="shared" si="9"/>
        <v>2901096</v>
      </c>
      <c r="CF81" s="48"/>
      <c r="CG81" s="49" t="s">
        <v>775</v>
      </c>
      <c r="CH81" s="49"/>
      <c r="CI81" s="49" t="s">
        <v>3775</v>
      </c>
      <c r="CJ81" s="50" t="s">
        <v>776</v>
      </c>
      <c r="CK81" s="50" t="s">
        <v>771</v>
      </c>
      <c r="CL81" s="50">
        <v>735135</v>
      </c>
      <c r="CM81" s="5">
        <v>0</v>
      </c>
      <c r="CN81" s="5" t="s">
        <v>165</v>
      </c>
      <c r="CO81" s="50" t="s">
        <v>509</v>
      </c>
      <c r="CP81" s="50" t="s">
        <v>509</v>
      </c>
      <c r="CQ81" s="51" t="s">
        <v>153</v>
      </c>
      <c r="CR81" s="51" t="s">
        <v>154</v>
      </c>
      <c r="CS81" s="51" t="s">
        <v>90</v>
      </c>
      <c r="CT81" s="51" t="s">
        <v>777</v>
      </c>
      <c r="CU81" s="51" t="s">
        <v>156</v>
      </c>
      <c r="CV81" s="52" t="s">
        <v>778</v>
      </c>
      <c r="CW81" s="9">
        <v>200313931066</v>
      </c>
      <c r="CX81" s="9">
        <v>0</v>
      </c>
      <c r="CY81" s="9">
        <v>0</v>
      </c>
      <c r="CZ81" s="9">
        <v>0</v>
      </c>
      <c r="DA81" s="9">
        <v>0</v>
      </c>
      <c r="DB81" s="9">
        <v>0</v>
      </c>
      <c r="DC81" s="9">
        <v>0</v>
      </c>
      <c r="DD81" s="9">
        <v>0</v>
      </c>
      <c r="DE81" s="9">
        <v>0</v>
      </c>
      <c r="DF81" s="9">
        <v>400081996716</v>
      </c>
      <c r="DG81" s="9">
        <v>0</v>
      </c>
      <c r="DH81" s="9">
        <v>0</v>
      </c>
      <c r="DI81" s="9">
        <v>0</v>
      </c>
      <c r="DJ81" s="9">
        <v>0</v>
      </c>
      <c r="DK81" s="9">
        <v>0</v>
      </c>
      <c r="DL81" s="9">
        <v>0</v>
      </c>
      <c r="DM81" s="9">
        <v>0</v>
      </c>
      <c r="DN81" s="9">
        <v>0</v>
      </c>
      <c r="DO81" s="9">
        <v>200083773920</v>
      </c>
      <c r="DP81" s="9">
        <v>0</v>
      </c>
      <c r="DQ81" s="9">
        <v>0</v>
      </c>
      <c r="DR81" s="9">
        <v>0</v>
      </c>
      <c r="DS81" s="9">
        <v>0</v>
      </c>
      <c r="DT81" s="9">
        <v>0</v>
      </c>
      <c r="DU81" s="9">
        <v>0</v>
      </c>
      <c r="DV81" s="9">
        <v>0</v>
      </c>
      <c r="DW81" s="9">
        <v>0</v>
      </c>
    </row>
    <row r="82" spans="1:127" ht="120" x14ac:dyDescent="0.25">
      <c r="A82" s="44">
        <v>81</v>
      </c>
      <c r="B82" s="45">
        <v>45627</v>
      </c>
      <c r="C82" s="46">
        <v>262820911717620</v>
      </c>
      <c r="D82" s="4">
        <v>262820911717620</v>
      </c>
      <c r="E82" s="4" t="s">
        <v>121</v>
      </c>
      <c r="F82" s="5" t="s">
        <v>178</v>
      </c>
      <c r="G82" s="3">
        <v>45463</v>
      </c>
      <c r="H82" s="6">
        <v>6.4666666666666703</v>
      </c>
      <c r="I82" s="5" t="s">
        <v>123</v>
      </c>
      <c r="J82" s="47">
        <v>3658526</v>
      </c>
      <c r="K82" s="5" t="s">
        <v>124</v>
      </c>
      <c r="L82" s="5" t="s">
        <v>779</v>
      </c>
      <c r="M82" s="5">
        <v>3619390</v>
      </c>
      <c r="N82" s="5" t="s">
        <v>126</v>
      </c>
      <c r="O82" s="5">
        <v>777</v>
      </c>
      <c r="P82" s="5" t="s">
        <v>127</v>
      </c>
      <c r="Q82" s="5">
        <v>7</v>
      </c>
      <c r="R82" s="5" t="s">
        <v>263</v>
      </c>
      <c r="S82" s="6">
        <v>13.5</v>
      </c>
      <c r="T82" s="5" t="s">
        <v>129</v>
      </c>
      <c r="U82" s="6">
        <v>13.5</v>
      </c>
      <c r="V82" s="5">
        <v>181</v>
      </c>
      <c r="W82" s="5" t="s">
        <v>130</v>
      </c>
      <c r="X82" s="5" t="s">
        <v>780</v>
      </c>
      <c r="Y82" s="5" t="s">
        <v>132</v>
      </c>
      <c r="Z82" s="5" t="s">
        <v>133</v>
      </c>
      <c r="AA82" s="5" t="s">
        <v>277</v>
      </c>
      <c r="AB82" s="5" t="s">
        <v>135</v>
      </c>
      <c r="AC82" s="5" t="s">
        <v>136</v>
      </c>
      <c r="AD82" s="5">
        <v>854804049621</v>
      </c>
      <c r="AE82" s="5" t="s">
        <v>771</v>
      </c>
      <c r="AF82" s="5" t="s">
        <v>138</v>
      </c>
      <c r="AG82" s="5">
        <v>174</v>
      </c>
      <c r="AH82" s="5" t="s">
        <v>139</v>
      </c>
      <c r="AI82" s="5">
        <v>181</v>
      </c>
      <c r="AJ82" s="5" t="s">
        <v>266</v>
      </c>
      <c r="AK82" s="5">
        <v>3658526</v>
      </c>
      <c r="AL82" s="5" t="s">
        <v>140</v>
      </c>
      <c r="AM82" s="5" t="s">
        <v>161</v>
      </c>
      <c r="AN82" s="6">
        <v>50.595721099999999</v>
      </c>
      <c r="AO82" s="5" t="s">
        <v>142</v>
      </c>
      <c r="AP82" s="5">
        <v>0</v>
      </c>
      <c r="AQ82" s="5">
        <v>47500</v>
      </c>
      <c r="AR82" s="3">
        <v>45447</v>
      </c>
      <c r="AS82" s="5">
        <v>180</v>
      </c>
      <c r="AT82" s="5" t="s">
        <v>772</v>
      </c>
      <c r="AU82" s="5" t="s">
        <v>144</v>
      </c>
      <c r="AV82" s="5">
        <v>0</v>
      </c>
      <c r="AW82" s="5">
        <v>0</v>
      </c>
      <c r="AX82" s="5">
        <v>0</v>
      </c>
      <c r="AY82" s="5">
        <v>0</v>
      </c>
      <c r="AZ82" s="5">
        <v>0</v>
      </c>
      <c r="BA82" s="5">
        <v>0</v>
      </c>
      <c r="BB82" s="5">
        <v>0</v>
      </c>
      <c r="BC82" s="5">
        <v>0</v>
      </c>
      <c r="BD82" s="5">
        <v>0</v>
      </c>
      <c r="BE82" s="5" t="s">
        <v>145</v>
      </c>
      <c r="BF82" s="5" t="s">
        <v>145</v>
      </c>
      <c r="BG82" s="5">
        <v>0</v>
      </c>
      <c r="BH82" s="5">
        <v>7</v>
      </c>
      <c r="BI82" s="5" t="s">
        <v>123</v>
      </c>
      <c r="BJ82" s="3">
        <v>45426</v>
      </c>
      <c r="BK82" s="3">
        <v>45426</v>
      </c>
      <c r="BL82" s="6">
        <v>7.7</v>
      </c>
      <c r="BM82" s="5" t="s">
        <v>123</v>
      </c>
      <c r="BN82" s="3">
        <v>50925</v>
      </c>
      <c r="BO82" s="5" t="s">
        <v>162</v>
      </c>
      <c r="BP82" s="5">
        <v>0</v>
      </c>
      <c r="BQ82" s="5"/>
      <c r="BR82" s="3">
        <v>45400</v>
      </c>
      <c r="BS82" s="5" t="s">
        <v>781</v>
      </c>
      <c r="BT82" s="5" t="s">
        <v>782</v>
      </c>
      <c r="BU82" s="7" t="s">
        <v>783</v>
      </c>
      <c r="BV82" s="7">
        <v>1425</v>
      </c>
      <c r="BW82" s="7">
        <v>1452</v>
      </c>
      <c r="BX82" s="7">
        <v>2458</v>
      </c>
      <c r="BY82" s="7">
        <v>2100</v>
      </c>
      <c r="BZ82" s="5">
        <v>5</v>
      </c>
      <c r="CA82" s="5">
        <v>55</v>
      </c>
      <c r="CB82" s="48">
        <f t="shared" si="11"/>
        <v>7230900</v>
      </c>
      <c r="CC82" s="48">
        <v>7230900</v>
      </c>
      <c r="CD82" s="48">
        <f t="shared" si="8"/>
        <v>6507810</v>
      </c>
      <c r="CE82" s="48">
        <f t="shared" si="9"/>
        <v>5784720</v>
      </c>
      <c r="CF82" s="48"/>
      <c r="CG82" s="49" t="s">
        <v>533</v>
      </c>
      <c r="CH82" s="49"/>
      <c r="CI82" s="49" t="s">
        <v>3775</v>
      </c>
      <c r="CJ82" s="50" t="s">
        <v>776</v>
      </c>
      <c r="CK82" s="50" t="s">
        <v>771</v>
      </c>
      <c r="CL82" s="50">
        <v>735135</v>
      </c>
      <c r="CM82" s="5">
        <v>0</v>
      </c>
      <c r="CN82" s="5" t="s">
        <v>298</v>
      </c>
      <c r="CO82" s="50" t="s">
        <v>509</v>
      </c>
      <c r="CP82" s="50" t="s">
        <v>509</v>
      </c>
      <c r="CQ82" s="51" t="s">
        <v>153</v>
      </c>
      <c r="CR82" s="51" t="s">
        <v>154</v>
      </c>
      <c r="CS82" s="51" t="s">
        <v>90</v>
      </c>
      <c r="CT82" s="51" t="s">
        <v>784</v>
      </c>
      <c r="CU82" s="51" t="s">
        <v>156</v>
      </c>
      <c r="CV82" s="52" t="s">
        <v>785</v>
      </c>
      <c r="CW82" s="9">
        <v>200310910917</v>
      </c>
      <c r="CX82" s="9">
        <v>0</v>
      </c>
      <c r="CY82" s="9">
        <v>0</v>
      </c>
      <c r="CZ82" s="9">
        <v>0</v>
      </c>
      <c r="DA82" s="9">
        <v>0</v>
      </c>
      <c r="DB82" s="9">
        <v>0</v>
      </c>
      <c r="DC82" s="9">
        <v>0</v>
      </c>
      <c r="DD82" s="9">
        <v>0</v>
      </c>
      <c r="DE82" s="9">
        <v>0</v>
      </c>
      <c r="DF82" s="9">
        <v>400081196475</v>
      </c>
      <c r="DG82" s="9">
        <v>0</v>
      </c>
      <c r="DH82" s="9">
        <v>0</v>
      </c>
      <c r="DI82" s="9">
        <v>0</v>
      </c>
      <c r="DJ82" s="9">
        <v>0</v>
      </c>
      <c r="DK82" s="9">
        <v>0</v>
      </c>
      <c r="DL82" s="9">
        <v>0</v>
      </c>
      <c r="DM82" s="9">
        <v>0</v>
      </c>
      <c r="DN82" s="9">
        <v>0</v>
      </c>
      <c r="DO82" s="9">
        <v>200082951643</v>
      </c>
      <c r="DP82" s="9">
        <v>0</v>
      </c>
      <c r="DQ82" s="9">
        <v>0</v>
      </c>
      <c r="DR82" s="9">
        <v>0</v>
      </c>
      <c r="DS82" s="9">
        <v>0</v>
      </c>
      <c r="DT82" s="9">
        <v>0</v>
      </c>
      <c r="DU82" s="9">
        <v>0</v>
      </c>
      <c r="DV82" s="9">
        <v>0</v>
      </c>
      <c r="DW82" s="9">
        <v>0</v>
      </c>
    </row>
    <row r="83" spans="1:127" ht="150" x14ac:dyDescent="0.25">
      <c r="A83" s="44">
        <v>82</v>
      </c>
      <c r="B83" s="45">
        <v>45627</v>
      </c>
      <c r="C83" s="46">
        <v>262820911710006</v>
      </c>
      <c r="D83" s="4">
        <v>262820911710006</v>
      </c>
      <c r="E83" s="4" t="s">
        <v>121</v>
      </c>
      <c r="F83" s="5" t="s">
        <v>122</v>
      </c>
      <c r="G83" s="3">
        <v>45416</v>
      </c>
      <c r="H83" s="6">
        <v>8.0333333333333297</v>
      </c>
      <c r="I83" s="5" t="s">
        <v>123</v>
      </c>
      <c r="J83" s="47">
        <v>3087667</v>
      </c>
      <c r="K83" s="5" t="s">
        <v>124</v>
      </c>
      <c r="L83" s="5" t="s">
        <v>786</v>
      </c>
      <c r="M83" s="5">
        <v>3006121</v>
      </c>
      <c r="N83" s="5" t="s">
        <v>126</v>
      </c>
      <c r="O83" s="5">
        <v>734</v>
      </c>
      <c r="P83" s="5" t="s">
        <v>127</v>
      </c>
      <c r="Q83" s="5">
        <v>8</v>
      </c>
      <c r="R83" s="5" t="s">
        <v>263</v>
      </c>
      <c r="S83" s="6">
        <v>15</v>
      </c>
      <c r="T83" s="5" t="s">
        <v>129</v>
      </c>
      <c r="U83" s="6">
        <v>15</v>
      </c>
      <c r="V83" s="5">
        <v>121</v>
      </c>
      <c r="W83" s="5" t="s">
        <v>130</v>
      </c>
      <c r="X83" s="5" t="s">
        <v>787</v>
      </c>
      <c r="Y83" s="5" t="s">
        <v>132</v>
      </c>
      <c r="Z83" s="5" t="s">
        <v>133</v>
      </c>
      <c r="AA83" s="5" t="s">
        <v>788</v>
      </c>
      <c r="AB83" s="5" t="s">
        <v>135</v>
      </c>
      <c r="AC83" s="5" t="s">
        <v>136</v>
      </c>
      <c r="AD83" s="5">
        <v>854804185140</v>
      </c>
      <c r="AE83" s="5" t="s">
        <v>771</v>
      </c>
      <c r="AF83" s="5" t="s">
        <v>138</v>
      </c>
      <c r="AG83" s="5">
        <v>113</v>
      </c>
      <c r="AH83" s="5" t="s">
        <v>139</v>
      </c>
      <c r="AI83" s="5">
        <v>121</v>
      </c>
      <c r="AJ83" s="5" t="s">
        <v>266</v>
      </c>
      <c r="AK83" s="5">
        <v>3087667</v>
      </c>
      <c r="AL83" s="5" t="s">
        <v>140</v>
      </c>
      <c r="AM83" s="5" t="s">
        <v>161</v>
      </c>
      <c r="AN83" s="6">
        <v>43.465500300000002</v>
      </c>
      <c r="AO83" s="5" t="s">
        <v>142</v>
      </c>
      <c r="AP83" s="5">
        <v>0</v>
      </c>
      <c r="AQ83" s="5">
        <v>49815</v>
      </c>
      <c r="AR83" s="3">
        <v>45416</v>
      </c>
      <c r="AS83" s="5">
        <v>120</v>
      </c>
      <c r="AT83" s="5" t="s">
        <v>772</v>
      </c>
      <c r="AU83" s="5" t="s">
        <v>144</v>
      </c>
      <c r="AV83" s="5">
        <v>0</v>
      </c>
      <c r="AW83" s="5">
        <v>0</v>
      </c>
      <c r="AX83" s="5">
        <v>0</v>
      </c>
      <c r="AY83" s="5">
        <v>0</v>
      </c>
      <c r="AZ83" s="5">
        <v>0</v>
      </c>
      <c r="BA83" s="5">
        <v>0</v>
      </c>
      <c r="BB83" s="5">
        <v>0</v>
      </c>
      <c r="BC83" s="5">
        <v>0</v>
      </c>
      <c r="BD83" s="5">
        <v>0</v>
      </c>
      <c r="BE83" s="5" t="s">
        <v>145</v>
      </c>
      <c r="BF83" s="5" t="s">
        <v>145</v>
      </c>
      <c r="BG83" s="5">
        <v>0</v>
      </c>
      <c r="BH83" s="5">
        <v>8</v>
      </c>
      <c r="BI83" s="5" t="s">
        <v>123</v>
      </c>
      <c r="BJ83" s="3">
        <v>45412</v>
      </c>
      <c r="BK83" s="3">
        <v>45412</v>
      </c>
      <c r="BL83" s="6">
        <v>8.1666666666666696</v>
      </c>
      <c r="BM83" s="5" t="s">
        <v>123</v>
      </c>
      <c r="BN83" s="3">
        <v>49068</v>
      </c>
      <c r="BO83" s="5" t="s">
        <v>162</v>
      </c>
      <c r="BP83" s="5">
        <v>0</v>
      </c>
      <c r="BQ83" s="5">
        <v>2</v>
      </c>
      <c r="BR83" s="3">
        <v>45343</v>
      </c>
      <c r="BS83" s="5" t="s">
        <v>789</v>
      </c>
      <c r="BT83" s="5" t="s">
        <v>782</v>
      </c>
      <c r="BU83" s="7" t="s">
        <v>790</v>
      </c>
      <c r="BV83" s="7">
        <v>5663</v>
      </c>
      <c r="BW83" s="7">
        <v>1113</v>
      </c>
      <c r="BX83" s="7">
        <v>728</v>
      </c>
      <c r="BY83" s="7">
        <v>1100</v>
      </c>
      <c r="BZ83" s="5">
        <v>20</v>
      </c>
      <c r="CA83" s="5">
        <v>40</v>
      </c>
      <c r="CB83" s="48">
        <f t="shared" si="11"/>
        <v>7103719</v>
      </c>
      <c r="CC83" s="48">
        <v>7103719</v>
      </c>
      <c r="CD83" s="48">
        <f t="shared" si="8"/>
        <v>6393347</v>
      </c>
      <c r="CE83" s="48">
        <f t="shared" si="9"/>
        <v>5682975</v>
      </c>
      <c r="CF83" s="48"/>
      <c r="CG83" s="49" t="s">
        <v>533</v>
      </c>
      <c r="CH83" s="49"/>
      <c r="CI83" s="49" t="s">
        <v>3775</v>
      </c>
      <c r="CJ83" s="50" t="s">
        <v>776</v>
      </c>
      <c r="CK83" s="50" t="s">
        <v>771</v>
      </c>
      <c r="CL83" s="50">
        <v>735133</v>
      </c>
      <c r="CM83" s="5">
        <v>0</v>
      </c>
      <c r="CN83" s="5" t="s">
        <v>195</v>
      </c>
      <c r="CO83" s="50" t="s">
        <v>509</v>
      </c>
      <c r="CP83" s="50" t="s">
        <v>509</v>
      </c>
      <c r="CQ83" s="51" t="s">
        <v>153</v>
      </c>
      <c r="CR83" s="51" t="s">
        <v>154</v>
      </c>
      <c r="CS83" s="51" t="s">
        <v>90</v>
      </c>
      <c r="CT83" s="51" t="s">
        <v>791</v>
      </c>
      <c r="CU83" s="51" t="s">
        <v>187</v>
      </c>
      <c r="CV83" s="52" t="s">
        <v>792</v>
      </c>
      <c r="CW83" s="9">
        <v>200305806732</v>
      </c>
      <c r="CX83" s="9">
        <v>0</v>
      </c>
      <c r="CY83" s="9">
        <v>0</v>
      </c>
      <c r="CZ83" s="9">
        <v>0</v>
      </c>
      <c r="DA83" s="9">
        <v>0</v>
      </c>
      <c r="DB83" s="9">
        <v>0</v>
      </c>
      <c r="DC83" s="9">
        <v>0</v>
      </c>
      <c r="DD83" s="9">
        <v>0</v>
      </c>
      <c r="DE83" s="9">
        <v>0</v>
      </c>
      <c r="DF83" s="9">
        <v>400079759610</v>
      </c>
      <c r="DG83" s="9">
        <v>0</v>
      </c>
      <c r="DH83" s="9">
        <v>0</v>
      </c>
      <c r="DI83" s="9">
        <v>0</v>
      </c>
      <c r="DJ83" s="9">
        <v>0</v>
      </c>
      <c r="DK83" s="9">
        <v>0</v>
      </c>
      <c r="DL83" s="9">
        <v>0</v>
      </c>
      <c r="DM83" s="9">
        <v>0</v>
      </c>
      <c r="DN83" s="9">
        <v>0</v>
      </c>
      <c r="DO83" s="9">
        <v>200081472866</v>
      </c>
      <c r="DP83" s="9">
        <v>0</v>
      </c>
      <c r="DQ83" s="9">
        <v>0</v>
      </c>
      <c r="DR83" s="9">
        <v>0</v>
      </c>
      <c r="DS83" s="9">
        <v>0</v>
      </c>
      <c r="DT83" s="9">
        <v>0</v>
      </c>
      <c r="DU83" s="9">
        <v>0</v>
      </c>
      <c r="DV83" s="9">
        <v>0</v>
      </c>
      <c r="DW83" s="9">
        <v>0</v>
      </c>
    </row>
    <row r="84" spans="1:127" ht="135" x14ac:dyDescent="0.25">
      <c r="A84" s="44">
        <v>83</v>
      </c>
      <c r="B84" s="45">
        <v>45627</v>
      </c>
      <c r="C84" s="46">
        <v>262820911686177</v>
      </c>
      <c r="D84" s="4">
        <v>262820911686177</v>
      </c>
      <c r="E84" s="4" t="s">
        <v>121</v>
      </c>
      <c r="F84" s="5" t="s">
        <v>178</v>
      </c>
      <c r="G84" s="3">
        <v>45495</v>
      </c>
      <c r="H84" s="6">
        <v>5.4</v>
      </c>
      <c r="I84" s="5" t="s">
        <v>123</v>
      </c>
      <c r="J84" s="47">
        <v>3367210</v>
      </c>
      <c r="K84" s="5" t="s">
        <v>124</v>
      </c>
      <c r="L84" s="5" t="s">
        <v>793</v>
      </c>
      <c r="M84" s="5">
        <v>3310061</v>
      </c>
      <c r="N84" s="5" t="s">
        <v>126</v>
      </c>
      <c r="O84" s="5">
        <v>752</v>
      </c>
      <c r="P84" s="5" t="s">
        <v>127</v>
      </c>
      <c r="Q84" s="5">
        <v>9</v>
      </c>
      <c r="R84" s="5" t="s">
        <v>263</v>
      </c>
      <c r="S84" s="6">
        <v>11.75</v>
      </c>
      <c r="T84" s="5" t="s">
        <v>129</v>
      </c>
      <c r="U84" s="6">
        <v>11.75</v>
      </c>
      <c r="V84" s="5">
        <v>181</v>
      </c>
      <c r="W84" s="5" t="s">
        <v>130</v>
      </c>
      <c r="X84" s="5" t="s">
        <v>794</v>
      </c>
      <c r="Y84" s="5" t="s">
        <v>132</v>
      </c>
      <c r="Z84" s="5" t="s">
        <v>133</v>
      </c>
      <c r="AA84" s="5" t="s">
        <v>624</v>
      </c>
      <c r="AB84" s="5" t="s">
        <v>135</v>
      </c>
      <c r="AC84" s="5" t="s">
        <v>136</v>
      </c>
      <c r="AD84" s="5">
        <v>854804000839</v>
      </c>
      <c r="AE84" s="5" t="s">
        <v>771</v>
      </c>
      <c r="AF84" s="5" t="s">
        <v>138</v>
      </c>
      <c r="AG84" s="5">
        <v>172</v>
      </c>
      <c r="AH84" s="5" t="s">
        <v>139</v>
      </c>
      <c r="AI84" s="5">
        <v>181</v>
      </c>
      <c r="AJ84" s="5" t="s">
        <v>266</v>
      </c>
      <c r="AK84" s="5">
        <v>3367210</v>
      </c>
      <c r="AL84" s="5" t="s">
        <v>140</v>
      </c>
      <c r="AM84" s="5" t="s">
        <v>161</v>
      </c>
      <c r="AN84" s="6">
        <v>37.409287900000002</v>
      </c>
      <c r="AO84" s="5" t="s">
        <v>142</v>
      </c>
      <c r="AP84" s="5">
        <v>0</v>
      </c>
      <c r="AQ84" s="5">
        <v>39873</v>
      </c>
      <c r="AR84" s="3">
        <v>45386</v>
      </c>
      <c r="AS84" s="5">
        <v>180</v>
      </c>
      <c r="AT84" s="5" t="s">
        <v>772</v>
      </c>
      <c r="AU84" s="5" t="s">
        <v>144</v>
      </c>
      <c r="AV84" s="5">
        <v>0</v>
      </c>
      <c r="AW84" s="5">
        <v>0</v>
      </c>
      <c r="AX84" s="5">
        <v>0</v>
      </c>
      <c r="AY84" s="5">
        <v>0</v>
      </c>
      <c r="AZ84" s="5">
        <v>0</v>
      </c>
      <c r="BA84" s="5">
        <v>0</v>
      </c>
      <c r="BB84" s="5">
        <v>0</v>
      </c>
      <c r="BC84" s="5">
        <v>0</v>
      </c>
      <c r="BD84" s="5">
        <v>0</v>
      </c>
      <c r="BE84" s="5" t="s">
        <v>145</v>
      </c>
      <c r="BF84" s="5" t="s">
        <v>145</v>
      </c>
      <c r="BG84" s="5">
        <v>0</v>
      </c>
      <c r="BH84" s="5">
        <v>9</v>
      </c>
      <c r="BI84" s="5" t="s">
        <v>123</v>
      </c>
      <c r="BJ84" s="3">
        <v>45382</v>
      </c>
      <c r="BK84" s="3">
        <v>45382</v>
      </c>
      <c r="BL84" s="6">
        <v>9.1666666666666696</v>
      </c>
      <c r="BM84" s="5" t="s">
        <v>123</v>
      </c>
      <c r="BN84" s="3">
        <v>50864</v>
      </c>
      <c r="BO84" s="5" t="s">
        <v>162</v>
      </c>
      <c r="BP84" s="5">
        <v>0</v>
      </c>
      <c r="BQ84" s="5"/>
      <c r="BR84" s="3">
        <v>45374</v>
      </c>
      <c r="BS84" s="5" t="s">
        <v>422</v>
      </c>
      <c r="BT84" s="5" t="s">
        <v>795</v>
      </c>
      <c r="BU84" s="7" t="s">
        <v>796</v>
      </c>
      <c r="BV84" s="7">
        <v>3.7189999999999999</v>
      </c>
      <c r="BW84" s="7">
        <v>800000</v>
      </c>
      <c r="BX84" s="7">
        <v>666</v>
      </c>
      <c r="BY84" s="7">
        <v>0</v>
      </c>
      <c r="BZ84" s="5">
        <v>15</v>
      </c>
      <c r="CA84" s="5">
        <v>60</v>
      </c>
      <c r="CB84" s="48">
        <f t="shared" si="11"/>
        <v>2975200</v>
      </c>
      <c r="CC84" s="48">
        <v>2975200</v>
      </c>
      <c r="CD84" s="48">
        <f t="shared" si="8"/>
        <v>2677680</v>
      </c>
      <c r="CE84" s="48">
        <f t="shared" si="9"/>
        <v>2380160</v>
      </c>
      <c r="CF84" s="48"/>
      <c r="CG84" s="49" t="s">
        <v>797</v>
      </c>
      <c r="CH84" s="49"/>
      <c r="CI84" s="49" t="s">
        <v>3775</v>
      </c>
      <c r="CJ84" s="50" t="s">
        <v>798</v>
      </c>
      <c r="CK84" s="50" t="s">
        <v>771</v>
      </c>
      <c r="CL84" s="50">
        <v>734006</v>
      </c>
      <c r="CM84" s="5">
        <v>0</v>
      </c>
      <c r="CN84" s="5" t="s">
        <v>298</v>
      </c>
      <c r="CO84" s="50" t="s">
        <v>509</v>
      </c>
      <c r="CP84" s="50" t="s">
        <v>152</v>
      </c>
      <c r="CQ84" s="51" t="s">
        <v>153</v>
      </c>
      <c r="CR84" s="51" t="s">
        <v>154</v>
      </c>
      <c r="CS84" s="51" t="s">
        <v>90</v>
      </c>
      <c r="CT84" s="51" t="s">
        <v>799</v>
      </c>
      <c r="CU84" s="51" t="s">
        <v>187</v>
      </c>
      <c r="CV84" s="52" t="s">
        <v>800</v>
      </c>
      <c r="CW84" s="9">
        <v>200314410419</v>
      </c>
      <c r="CX84" s="9">
        <v>200314410852</v>
      </c>
      <c r="CY84" s="9">
        <v>0</v>
      </c>
      <c r="CZ84" s="9">
        <v>0</v>
      </c>
      <c r="DA84" s="9">
        <v>0</v>
      </c>
      <c r="DB84" s="9">
        <v>0</v>
      </c>
      <c r="DC84" s="9">
        <v>0</v>
      </c>
      <c r="DD84" s="9">
        <v>0</v>
      </c>
      <c r="DE84" s="9">
        <v>0</v>
      </c>
      <c r="DF84" s="9">
        <v>400082095200</v>
      </c>
      <c r="DG84" s="9">
        <v>400082095351</v>
      </c>
      <c r="DH84" s="9">
        <v>0</v>
      </c>
      <c r="DI84" s="9">
        <v>0</v>
      </c>
      <c r="DJ84" s="9">
        <v>0</v>
      </c>
      <c r="DK84" s="9">
        <v>0</v>
      </c>
      <c r="DL84" s="9">
        <v>0</v>
      </c>
      <c r="DM84" s="9">
        <v>0</v>
      </c>
      <c r="DN84" s="9">
        <v>0</v>
      </c>
      <c r="DO84" s="9">
        <v>200083875952</v>
      </c>
      <c r="DP84" s="9">
        <v>200083876105</v>
      </c>
      <c r="DQ84" s="9">
        <v>0</v>
      </c>
      <c r="DR84" s="9">
        <v>0</v>
      </c>
      <c r="DS84" s="9">
        <v>0</v>
      </c>
      <c r="DT84" s="9">
        <v>0</v>
      </c>
      <c r="DU84" s="9">
        <v>0</v>
      </c>
      <c r="DV84" s="9">
        <v>0</v>
      </c>
      <c r="DW84" s="9">
        <v>0</v>
      </c>
    </row>
    <row r="85" spans="1:127" s="59" customFormat="1" ht="135" x14ac:dyDescent="0.25">
      <c r="A85" s="59">
        <v>84</v>
      </c>
      <c r="B85" s="60">
        <v>45627</v>
      </c>
      <c r="C85" s="61">
        <v>262820911686177</v>
      </c>
      <c r="D85" s="31">
        <v>262820911686177</v>
      </c>
      <c r="E85" s="31" t="s">
        <v>121</v>
      </c>
      <c r="F85" s="32" t="s">
        <v>178</v>
      </c>
      <c r="G85" s="30">
        <v>45495</v>
      </c>
      <c r="H85" s="33">
        <v>5.4</v>
      </c>
      <c r="I85" s="32" t="s">
        <v>123</v>
      </c>
      <c r="J85" s="62">
        <v>3367210</v>
      </c>
      <c r="K85" s="32" t="s">
        <v>124</v>
      </c>
      <c r="L85" s="32" t="s">
        <v>793</v>
      </c>
      <c r="M85" s="32">
        <v>3310061</v>
      </c>
      <c r="N85" s="32" t="s">
        <v>126</v>
      </c>
      <c r="O85" s="32">
        <v>752</v>
      </c>
      <c r="P85" s="32" t="s">
        <v>127</v>
      </c>
      <c r="Q85" s="32">
        <v>9</v>
      </c>
      <c r="R85" s="32" t="s">
        <v>263</v>
      </c>
      <c r="S85" s="33">
        <v>11.75</v>
      </c>
      <c r="T85" s="32" t="s">
        <v>129</v>
      </c>
      <c r="U85" s="33">
        <v>11.75</v>
      </c>
      <c r="V85" s="32">
        <v>181</v>
      </c>
      <c r="W85" s="32" t="s">
        <v>130</v>
      </c>
      <c r="X85" s="32" t="s">
        <v>794</v>
      </c>
      <c r="Y85" s="32"/>
      <c r="Z85" s="32"/>
      <c r="AA85" s="32"/>
      <c r="AB85" s="32"/>
      <c r="AC85" s="32"/>
      <c r="AD85" s="32"/>
      <c r="AE85" s="32"/>
      <c r="AF85" s="32"/>
      <c r="AG85" s="32"/>
      <c r="AH85" s="32"/>
      <c r="AI85" s="32"/>
      <c r="AJ85" s="32"/>
      <c r="AK85" s="32"/>
      <c r="AL85" s="32"/>
      <c r="AM85" s="32"/>
      <c r="AN85" s="33"/>
      <c r="AO85" s="32"/>
      <c r="AP85" s="32"/>
      <c r="AQ85" s="32"/>
      <c r="AR85" s="30"/>
      <c r="AS85" s="32"/>
      <c r="AT85" s="32"/>
      <c r="AU85" s="32"/>
      <c r="AV85" s="32"/>
      <c r="AW85" s="32"/>
      <c r="AX85" s="32"/>
      <c r="AY85" s="32"/>
      <c r="AZ85" s="32"/>
      <c r="BA85" s="32"/>
      <c r="BB85" s="32"/>
      <c r="BC85" s="32"/>
      <c r="BD85" s="32"/>
      <c r="BE85" s="32"/>
      <c r="BF85" s="32"/>
      <c r="BG85" s="32"/>
      <c r="BH85" s="32"/>
      <c r="BI85" s="32"/>
      <c r="BJ85" s="30"/>
      <c r="BK85" s="30"/>
      <c r="BL85" s="33"/>
      <c r="BM85" s="32"/>
      <c r="BN85" s="30"/>
      <c r="BO85" s="32"/>
      <c r="BP85" s="32"/>
      <c r="BQ85" s="32"/>
      <c r="BR85" s="30">
        <v>45369</v>
      </c>
      <c r="BS85" s="32" t="s">
        <v>422</v>
      </c>
      <c r="BT85" s="32" t="s">
        <v>795</v>
      </c>
      <c r="BU85" s="36" t="s">
        <v>801</v>
      </c>
      <c r="BV85" s="36">
        <v>4.9800000000000004</v>
      </c>
      <c r="BW85" s="36">
        <v>1210000</v>
      </c>
      <c r="BX85" s="36">
        <v>1003</v>
      </c>
      <c r="BY85" s="36">
        <v>0</v>
      </c>
      <c r="BZ85" s="32">
        <v>12</v>
      </c>
      <c r="CA85" s="32">
        <v>63</v>
      </c>
      <c r="CB85" s="63">
        <f t="shared" si="11"/>
        <v>6025800.0000000009</v>
      </c>
      <c r="CC85" s="63"/>
      <c r="CD85" s="63">
        <f t="shared" si="8"/>
        <v>5423220</v>
      </c>
      <c r="CE85" s="63">
        <f t="shared" si="9"/>
        <v>4820640</v>
      </c>
      <c r="CF85" s="63"/>
      <c r="CG85" s="64" t="s">
        <v>797</v>
      </c>
      <c r="CH85" s="64"/>
      <c r="CI85" s="64" t="s">
        <v>3775</v>
      </c>
      <c r="CJ85" s="65"/>
      <c r="CK85" s="65"/>
      <c r="CL85" s="65"/>
      <c r="CM85" s="32"/>
      <c r="CN85" s="32"/>
      <c r="CO85" s="65"/>
      <c r="CP85" s="65"/>
      <c r="CQ85" s="66"/>
      <c r="CR85" s="66"/>
      <c r="CS85" s="66"/>
      <c r="CT85" s="66"/>
      <c r="CU85" s="66"/>
      <c r="CV85" s="67"/>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row>
    <row r="86" spans="1:127" ht="120" x14ac:dyDescent="0.25">
      <c r="A86" s="44">
        <v>85</v>
      </c>
      <c r="B86" s="45">
        <v>45627</v>
      </c>
      <c r="C86" s="46">
        <v>262820911665017</v>
      </c>
      <c r="D86" s="4">
        <v>262820911665017</v>
      </c>
      <c r="E86" s="4" t="s">
        <v>121</v>
      </c>
      <c r="F86" s="5" t="s">
        <v>122</v>
      </c>
      <c r="G86" s="3">
        <v>45373</v>
      </c>
      <c r="H86" s="6">
        <v>9.4666666666666703</v>
      </c>
      <c r="I86" s="5" t="s">
        <v>123</v>
      </c>
      <c r="J86" s="47">
        <v>1141302</v>
      </c>
      <c r="K86" s="5" t="s">
        <v>124</v>
      </c>
      <c r="L86" s="5" t="s">
        <v>802</v>
      </c>
      <c r="M86" s="5">
        <v>1106133</v>
      </c>
      <c r="N86" s="5" t="s">
        <v>126</v>
      </c>
      <c r="O86" s="5">
        <v>786</v>
      </c>
      <c r="P86" s="5" t="s">
        <v>127</v>
      </c>
      <c r="Q86" s="5">
        <v>9</v>
      </c>
      <c r="R86" s="5" t="s">
        <v>263</v>
      </c>
      <c r="S86" s="6">
        <v>14.75</v>
      </c>
      <c r="T86" s="5" t="s">
        <v>129</v>
      </c>
      <c r="U86" s="6">
        <v>14.75</v>
      </c>
      <c r="V86" s="5">
        <v>121</v>
      </c>
      <c r="W86" s="5" t="s">
        <v>130</v>
      </c>
      <c r="X86" s="5" t="s">
        <v>803</v>
      </c>
      <c r="Y86" s="5" t="s">
        <v>132</v>
      </c>
      <c r="Z86" s="5" t="s">
        <v>133</v>
      </c>
      <c r="AA86" s="5" t="s">
        <v>804</v>
      </c>
      <c r="AB86" s="5" t="s">
        <v>135</v>
      </c>
      <c r="AC86" s="5" t="s">
        <v>136</v>
      </c>
      <c r="AD86" s="5">
        <v>854803844714</v>
      </c>
      <c r="AE86" s="5" t="s">
        <v>771</v>
      </c>
      <c r="AF86" s="5" t="s">
        <v>138</v>
      </c>
      <c r="AG86" s="5">
        <v>112</v>
      </c>
      <c r="AH86" s="5" t="s">
        <v>139</v>
      </c>
      <c r="AI86" s="5">
        <v>121</v>
      </c>
      <c r="AJ86" s="5" t="s">
        <v>266</v>
      </c>
      <c r="AK86" s="5">
        <v>1141302</v>
      </c>
      <c r="AL86" s="5" t="s">
        <v>140</v>
      </c>
      <c r="AM86" s="5" t="s">
        <v>161</v>
      </c>
      <c r="AN86" s="6">
        <v>38.043399999999998</v>
      </c>
      <c r="AO86" s="5" t="s">
        <v>142</v>
      </c>
      <c r="AP86" s="5">
        <v>0</v>
      </c>
      <c r="AQ86" s="5">
        <v>18239</v>
      </c>
      <c r="AR86" s="3">
        <v>45386</v>
      </c>
      <c r="AS86" s="5">
        <v>120</v>
      </c>
      <c r="AT86" s="5" t="s">
        <v>772</v>
      </c>
      <c r="AU86" s="5" t="s">
        <v>144</v>
      </c>
      <c r="AV86" s="5">
        <v>0</v>
      </c>
      <c r="AW86" s="5">
        <v>0</v>
      </c>
      <c r="AX86" s="5">
        <v>0</v>
      </c>
      <c r="AY86" s="5">
        <v>0</v>
      </c>
      <c r="AZ86" s="5">
        <v>0</v>
      </c>
      <c r="BA86" s="5">
        <v>0</v>
      </c>
      <c r="BB86" s="5">
        <v>0</v>
      </c>
      <c r="BC86" s="5">
        <v>0</v>
      </c>
      <c r="BD86" s="5">
        <v>0</v>
      </c>
      <c r="BE86" s="5" t="s">
        <v>145</v>
      </c>
      <c r="BF86" s="5" t="s">
        <v>145</v>
      </c>
      <c r="BG86" s="5">
        <v>0</v>
      </c>
      <c r="BH86" s="5">
        <v>9</v>
      </c>
      <c r="BI86" s="5" t="s">
        <v>123</v>
      </c>
      <c r="BJ86" s="3">
        <v>45370</v>
      </c>
      <c r="BK86" s="3">
        <v>45370</v>
      </c>
      <c r="BL86" s="6">
        <v>9.56666666666667</v>
      </c>
      <c r="BM86" s="5" t="s">
        <v>123</v>
      </c>
      <c r="BN86" s="3">
        <v>49038</v>
      </c>
      <c r="BO86" s="5" t="s">
        <v>162</v>
      </c>
      <c r="BP86" s="5">
        <v>0</v>
      </c>
      <c r="BQ86" s="5"/>
      <c r="BR86" s="3">
        <v>45345</v>
      </c>
      <c r="BS86" s="5" t="s">
        <v>422</v>
      </c>
      <c r="BT86" s="5" t="s">
        <v>795</v>
      </c>
      <c r="BU86" s="7" t="s">
        <v>805</v>
      </c>
      <c r="BV86" s="7">
        <v>10</v>
      </c>
      <c r="BW86" s="7">
        <v>300000</v>
      </c>
      <c r="BX86" s="7">
        <v>733.19</v>
      </c>
      <c r="BY86" s="7">
        <v>0</v>
      </c>
      <c r="BZ86" s="5">
        <v>8</v>
      </c>
      <c r="CA86" s="5">
        <v>72</v>
      </c>
      <c r="CB86" s="48">
        <f t="shared" si="11"/>
        <v>3000000</v>
      </c>
      <c r="CC86" s="48">
        <v>3000000</v>
      </c>
      <c r="CD86" s="48">
        <f t="shared" si="8"/>
        <v>2700000</v>
      </c>
      <c r="CE86" s="48">
        <f t="shared" si="9"/>
        <v>2400000</v>
      </c>
      <c r="CF86" s="48"/>
      <c r="CG86" s="49" t="s">
        <v>797</v>
      </c>
      <c r="CH86" s="49"/>
      <c r="CI86" s="49" t="s">
        <v>3775</v>
      </c>
      <c r="CJ86" s="50" t="s">
        <v>798</v>
      </c>
      <c r="CK86" s="50" t="s">
        <v>771</v>
      </c>
      <c r="CL86" s="50">
        <v>734426</v>
      </c>
      <c r="CM86" s="5">
        <v>0</v>
      </c>
      <c r="CN86" s="5" t="s">
        <v>195</v>
      </c>
      <c r="CO86" s="50" t="s">
        <v>509</v>
      </c>
      <c r="CP86" s="50" t="s">
        <v>509</v>
      </c>
      <c r="CQ86" s="51" t="s">
        <v>185</v>
      </c>
      <c r="CR86" s="51" t="s">
        <v>154</v>
      </c>
      <c r="CS86" s="51" t="s">
        <v>90</v>
      </c>
      <c r="CT86" s="51" t="s">
        <v>806</v>
      </c>
      <c r="CU86" s="51" t="s">
        <v>187</v>
      </c>
      <c r="CV86" s="52" t="s">
        <v>807</v>
      </c>
      <c r="CW86" s="9">
        <v>200301529189</v>
      </c>
      <c r="CX86" s="9">
        <v>0</v>
      </c>
      <c r="CY86" s="9">
        <v>0</v>
      </c>
      <c r="CZ86" s="9">
        <v>0</v>
      </c>
      <c r="DA86" s="9">
        <v>0</v>
      </c>
      <c r="DB86" s="9">
        <v>0</v>
      </c>
      <c r="DC86" s="9">
        <v>0</v>
      </c>
      <c r="DD86" s="9">
        <v>0</v>
      </c>
      <c r="DE86" s="9">
        <v>0</v>
      </c>
      <c r="DF86" s="9">
        <v>400078735230</v>
      </c>
      <c r="DG86" s="9">
        <v>0</v>
      </c>
      <c r="DH86" s="9">
        <v>0</v>
      </c>
      <c r="DI86" s="9">
        <v>0</v>
      </c>
      <c r="DJ86" s="9">
        <v>0</v>
      </c>
      <c r="DK86" s="9">
        <v>0</v>
      </c>
      <c r="DL86" s="9">
        <v>0</v>
      </c>
      <c r="DM86" s="9">
        <v>0</v>
      </c>
      <c r="DN86" s="9">
        <v>0</v>
      </c>
      <c r="DO86" s="9">
        <v>200080405060</v>
      </c>
      <c r="DP86" s="9">
        <v>0</v>
      </c>
      <c r="DQ86" s="9">
        <v>0</v>
      </c>
      <c r="DR86" s="9">
        <v>0</v>
      </c>
      <c r="DS86" s="9">
        <v>0</v>
      </c>
      <c r="DT86" s="9">
        <v>0</v>
      </c>
      <c r="DU86" s="9">
        <v>0</v>
      </c>
      <c r="DV86" s="9">
        <v>0</v>
      </c>
      <c r="DW86" s="9">
        <v>0</v>
      </c>
    </row>
    <row r="87" spans="1:127" ht="105" x14ac:dyDescent="0.25">
      <c r="A87" s="44">
        <v>86</v>
      </c>
      <c r="B87" s="45">
        <v>45627</v>
      </c>
      <c r="C87" s="46">
        <v>262820911619162</v>
      </c>
      <c r="D87" s="4">
        <v>262820911619162</v>
      </c>
      <c r="E87" s="4" t="s">
        <v>121</v>
      </c>
      <c r="F87" s="5" t="s">
        <v>178</v>
      </c>
      <c r="G87" s="3">
        <v>45446</v>
      </c>
      <c r="H87" s="6">
        <v>7.0333333333333297</v>
      </c>
      <c r="I87" s="5" t="s">
        <v>123</v>
      </c>
      <c r="J87" s="47">
        <v>2566001</v>
      </c>
      <c r="K87" s="5" t="s">
        <v>124</v>
      </c>
      <c r="L87" s="5" t="s">
        <v>808</v>
      </c>
      <c r="M87" s="5">
        <v>2528788</v>
      </c>
      <c r="N87" s="5" t="s">
        <v>126</v>
      </c>
      <c r="O87" s="5">
        <v>0</v>
      </c>
      <c r="P87" s="5" t="s">
        <v>127</v>
      </c>
      <c r="Q87" s="5">
        <v>10</v>
      </c>
      <c r="R87" s="5" t="s">
        <v>263</v>
      </c>
      <c r="S87" s="6">
        <v>14.75</v>
      </c>
      <c r="T87" s="5" t="s">
        <v>129</v>
      </c>
      <c r="U87" s="6">
        <v>14.75</v>
      </c>
      <c r="V87" s="5">
        <v>181</v>
      </c>
      <c r="W87" s="5" t="s">
        <v>130</v>
      </c>
      <c r="X87" s="5" t="s">
        <v>809</v>
      </c>
      <c r="Y87" s="5" t="s">
        <v>132</v>
      </c>
      <c r="Z87" s="5" t="s">
        <v>133</v>
      </c>
      <c r="AA87" s="5" t="s">
        <v>514</v>
      </c>
      <c r="AB87" s="5" t="s">
        <v>135</v>
      </c>
      <c r="AC87" s="5" t="s">
        <v>136</v>
      </c>
      <c r="AD87" s="5">
        <v>854801732544</v>
      </c>
      <c r="AE87" s="5" t="s">
        <v>771</v>
      </c>
      <c r="AF87" s="5" t="s">
        <v>138</v>
      </c>
      <c r="AG87" s="5">
        <v>171</v>
      </c>
      <c r="AH87" s="5" t="s">
        <v>139</v>
      </c>
      <c r="AI87" s="5">
        <v>181</v>
      </c>
      <c r="AJ87" s="5" t="s">
        <v>266</v>
      </c>
      <c r="AK87" s="5">
        <v>2566001</v>
      </c>
      <c r="AL87" s="5" t="s">
        <v>140</v>
      </c>
      <c r="AM87" s="5" t="s">
        <v>161</v>
      </c>
      <c r="AN87" s="6">
        <v>51.32002</v>
      </c>
      <c r="AO87" s="5" t="s">
        <v>142</v>
      </c>
      <c r="AP87" s="5">
        <v>0</v>
      </c>
      <c r="AQ87" s="5">
        <v>35476</v>
      </c>
      <c r="AR87" s="3">
        <v>45355</v>
      </c>
      <c r="AS87" s="5">
        <v>180</v>
      </c>
      <c r="AT87" s="5" t="s">
        <v>772</v>
      </c>
      <c r="AU87" s="5" t="s">
        <v>144</v>
      </c>
      <c r="AV87" s="5">
        <v>0</v>
      </c>
      <c r="AW87" s="5">
        <v>0</v>
      </c>
      <c r="AX87" s="5">
        <v>0</v>
      </c>
      <c r="AY87" s="5">
        <v>0</v>
      </c>
      <c r="AZ87" s="5">
        <v>0</v>
      </c>
      <c r="BA87" s="5">
        <v>0</v>
      </c>
      <c r="BB87" s="5">
        <v>0</v>
      </c>
      <c r="BC87" s="5">
        <v>0</v>
      </c>
      <c r="BD87" s="5">
        <v>0</v>
      </c>
      <c r="BE87" s="5" t="s">
        <v>145</v>
      </c>
      <c r="BF87" s="5" t="s">
        <v>145</v>
      </c>
      <c r="BG87" s="5">
        <v>0</v>
      </c>
      <c r="BH87" s="5">
        <v>10</v>
      </c>
      <c r="BI87" s="5" t="s">
        <v>123</v>
      </c>
      <c r="BJ87" s="3">
        <v>45329</v>
      </c>
      <c r="BK87" s="3">
        <v>45329</v>
      </c>
      <c r="BL87" s="6">
        <v>10.9333333333333</v>
      </c>
      <c r="BM87" s="5" t="s">
        <v>123</v>
      </c>
      <c r="BN87" s="3">
        <v>50833</v>
      </c>
      <c r="BO87" s="5" t="s">
        <v>162</v>
      </c>
      <c r="BP87" s="5">
        <v>0</v>
      </c>
      <c r="BQ87" s="5"/>
      <c r="BR87" s="3">
        <v>45320</v>
      </c>
      <c r="BS87" s="5" t="s">
        <v>422</v>
      </c>
      <c r="BT87" s="5" t="s">
        <v>795</v>
      </c>
      <c r="BU87" s="7" t="s">
        <v>810</v>
      </c>
      <c r="BV87" s="7">
        <v>10</v>
      </c>
      <c r="BW87" s="7">
        <v>500000</v>
      </c>
      <c r="BX87" s="7">
        <v>972</v>
      </c>
      <c r="BY87" s="7">
        <v>0</v>
      </c>
      <c r="BZ87" s="5">
        <v>10</v>
      </c>
      <c r="CA87" s="5">
        <v>65</v>
      </c>
      <c r="CB87" s="48">
        <f t="shared" si="11"/>
        <v>5000000</v>
      </c>
      <c r="CC87" s="48">
        <v>5000000</v>
      </c>
      <c r="CD87" s="48">
        <f t="shared" si="8"/>
        <v>4500000</v>
      </c>
      <c r="CE87" s="48">
        <f t="shared" si="9"/>
        <v>4000000</v>
      </c>
      <c r="CF87" s="48"/>
      <c r="CG87" s="49" t="s">
        <v>811</v>
      </c>
      <c r="CH87" s="49"/>
      <c r="CI87" s="49" t="s">
        <v>3775</v>
      </c>
      <c r="CJ87" s="50" t="s">
        <v>776</v>
      </c>
      <c r="CK87" s="50" t="s">
        <v>771</v>
      </c>
      <c r="CL87" s="50">
        <v>735133</v>
      </c>
      <c r="CM87" s="5">
        <v>0</v>
      </c>
      <c r="CN87" s="5" t="s">
        <v>298</v>
      </c>
      <c r="CO87" s="50" t="s">
        <v>166</v>
      </c>
      <c r="CP87" s="50" t="s">
        <v>509</v>
      </c>
      <c r="CQ87" s="51" t="s">
        <v>185</v>
      </c>
      <c r="CR87" s="51" t="s">
        <v>154</v>
      </c>
      <c r="CS87" s="51" t="s">
        <v>90</v>
      </c>
      <c r="CT87" s="51" t="s">
        <v>812</v>
      </c>
      <c r="CU87" s="51" t="s">
        <v>187</v>
      </c>
      <c r="CV87" s="52" t="s">
        <v>813</v>
      </c>
      <c r="CW87" s="9">
        <v>200309111965</v>
      </c>
      <c r="CX87" s="9">
        <v>0</v>
      </c>
      <c r="CY87" s="9">
        <v>0</v>
      </c>
      <c r="CZ87" s="9">
        <v>0</v>
      </c>
      <c r="DA87" s="9">
        <v>0</v>
      </c>
      <c r="DB87" s="9">
        <v>0</v>
      </c>
      <c r="DC87" s="9">
        <v>0</v>
      </c>
      <c r="DD87" s="9">
        <v>0</v>
      </c>
      <c r="DE87" s="9">
        <v>0</v>
      </c>
      <c r="DF87" s="9">
        <v>400080739159</v>
      </c>
      <c r="DG87" s="9">
        <v>0</v>
      </c>
      <c r="DH87" s="9">
        <v>0</v>
      </c>
      <c r="DI87" s="9">
        <v>0</v>
      </c>
      <c r="DJ87" s="9">
        <v>0</v>
      </c>
      <c r="DK87" s="9">
        <v>0</v>
      </c>
      <c r="DL87" s="9">
        <v>0</v>
      </c>
      <c r="DM87" s="9">
        <v>0</v>
      </c>
      <c r="DN87" s="9">
        <v>0</v>
      </c>
      <c r="DO87" s="9">
        <v>200082480083</v>
      </c>
      <c r="DP87" s="9">
        <v>0</v>
      </c>
      <c r="DQ87" s="9">
        <v>0</v>
      </c>
      <c r="DR87" s="9">
        <v>0</v>
      </c>
      <c r="DS87" s="9">
        <v>0</v>
      </c>
      <c r="DT87" s="9">
        <v>0</v>
      </c>
      <c r="DU87" s="9">
        <v>0</v>
      </c>
      <c r="DV87" s="9">
        <v>0</v>
      </c>
      <c r="DW87" s="9">
        <v>0</v>
      </c>
    </row>
    <row r="88" spans="1:127" ht="105" x14ac:dyDescent="0.25">
      <c r="A88" s="44">
        <v>87</v>
      </c>
      <c r="B88" s="45">
        <v>45627</v>
      </c>
      <c r="C88" s="46">
        <v>262820911576558</v>
      </c>
      <c r="D88" s="4">
        <v>262820911576558</v>
      </c>
      <c r="E88" s="4" t="s">
        <v>121</v>
      </c>
      <c r="F88" s="5" t="s">
        <v>178</v>
      </c>
      <c r="G88" s="3">
        <v>45350</v>
      </c>
      <c r="H88" s="6">
        <v>10.233333333333301</v>
      </c>
      <c r="I88" s="5" t="s">
        <v>123</v>
      </c>
      <c r="J88" s="47">
        <v>1141453</v>
      </c>
      <c r="K88" s="5" t="s">
        <v>124</v>
      </c>
      <c r="L88" s="5" t="s">
        <v>814</v>
      </c>
      <c r="M88" s="5">
        <v>1106045</v>
      </c>
      <c r="N88" s="5" t="s">
        <v>126</v>
      </c>
      <c r="O88" s="5">
        <v>759</v>
      </c>
      <c r="P88" s="5" t="s">
        <v>127</v>
      </c>
      <c r="Q88" s="5">
        <v>12</v>
      </c>
      <c r="R88" s="5" t="s">
        <v>263</v>
      </c>
      <c r="S88" s="6">
        <v>19.399999999999999</v>
      </c>
      <c r="T88" s="5" t="s">
        <v>129</v>
      </c>
      <c r="U88" s="6">
        <v>19</v>
      </c>
      <c r="V88" s="5">
        <v>121</v>
      </c>
      <c r="W88" s="5" t="s">
        <v>130</v>
      </c>
      <c r="X88" s="5" t="s">
        <v>815</v>
      </c>
      <c r="Y88" s="5" t="s">
        <v>132</v>
      </c>
      <c r="Z88" s="5" t="s">
        <v>133</v>
      </c>
      <c r="AA88" s="5" t="s">
        <v>514</v>
      </c>
      <c r="AB88" s="5" t="s">
        <v>135</v>
      </c>
      <c r="AC88" s="5" t="s">
        <v>136</v>
      </c>
      <c r="AD88" s="5">
        <v>854803084739</v>
      </c>
      <c r="AE88" s="5" t="s">
        <v>771</v>
      </c>
      <c r="AF88" s="5" t="s">
        <v>138</v>
      </c>
      <c r="AG88" s="5">
        <v>114</v>
      </c>
      <c r="AH88" s="5" t="s">
        <v>139</v>
      </c>
      <c r="AI88" s="5">
        <v>126</v>
      </c>
      <c r="AJ88" s="5" t="s">
        <v>266</v>
      </c>
      <c r="AK88" s="5">
        <v>1141453</v>
      </c>
      <c r="AL88" s="5" t="s">
        <v>140</v>
      </c>
      <c r="AM88" s="5" t="s">
        <v>161</v>
      </c>
      <c r="AN88" s="6">
        <v>45.670907900000003</v>
      </c>
      <c r="AO88" s="5" t="s">
        <v>142</v>
      </c>
      <c r="AP88" s="5">
        <v>0</v>
      </c>
      <c r="AQ88" s="5">
        <v>21308</v>
      </c>
      <c r="AR88" s="3">
        <v>45295</v>
      </c>
      <c r="AS88" s="5">
        <v>120</v>
      </c>
      <c r="AT88" s="5" t="s">
        <v>772</v>
      </c>
      <c r="AU88" s="5" t="s">
        <v>144</v>
      </c>
      <c r="AV88" s="5">
        <v>0</v>
      </c>
      <c r="AW88" s="5">
        <v>0</v>
      </c>
      <c r="AX88" s="5">
        <v>0</v>
      </c>
      <c r="AY88" s="5">
        <v>0</v>
      </c>
      <c r="AZ88" s="5">
        <v>0</v>
      </c>
      <c r="BA88" s="5">
        <v>0</v>
      </c>
      <c r="BB88" s="5">
        <v>0</v>
      </c>
      <c r="BC88" s="5">
        <v>0</v>
      </c>
      <c r="BD88" s="5">
        <v>0</v>
      </c>
      <c r="BE88" s="5" t="s">
        <v>145</v>
      </c>
      <c r="BF88" s="5" t="s">
        <v>145</v>
      </c>
      <c r="BG88" s="5">
        <v>0</v>
      </c>
      <c r="BH88" s="5">
        <v>12</v>
      </c>
      <c r="BI88" s="5" t="s">
        <v>123</v>
      </c>
      <c r="BJ88" s="3">
        <v>45288</v>
      </c>
      <c r="BK88" s="3">
        <v>45288</v>
      </c>
      <c r="BL88" s="6">
        <v>12.3</v>
      </c>
      <c r="BM88" s="5" t="s">
        <v>123</v>
      </c>
      <c r="BN88" s="3">
        <v>49099</v>
      </c>
      <c r="BO88" s="5" t="s">
        <v>162</v>
      </c>
      <c r="BP88" s="5">
        <v>0</v>
      </c>
      <c r="BQ88" s="5"/>
      <c r="BR88" s="3">
        <v>45610</v>
      </c>
      <c r="BS88" s="5" t="s">
        <v>422</v>
      </c>
      <c r="BT88" s="5" t="s">
        <v>795</v>
      </c>
      <c r="BU88" s="7" t="s">
        <v>816</v>
      </c>
      <c r="BV88" s="7">
        <v>900</v>
      </c>
      <c r="BW88" s="7">
        <v>2777</v>
      </c>
      <c r="BX88" s="7">
        <v>0</v>
      </c>
      <c r="BY88" s="7">
        <v>0</v>
      </c>
      <c r="BZ88" s="5">
        <v>18</v>
      </c>
      <c r="CA88" s="5">
        <v>57</v>
      </c>
      <c r="CB88" s="48">
        <f t="shared" si="11"/>
        <v>2499300</v>
      </c>
      <c r="CC88" s="48">
        <v>2499300</v>
      </c>
      <c r="CD88" s="48">
        <f t="shared" si="8"/>
        <v>2249370</v>
      </c>
      <c r="CE88" s="48">
        <f t="shared" si="9"/>
        <v>1999440</v>
      </c>
      <c r="CF88" s="48"/>
      <c r="CG88" s="49" t="s">
        <v>817</v>
      </c>
      <c r="CH88" s="49"/>
      <c r="CI88" s="49" t="s">
        <v>3775</v>
      </c>
      <c r="CJ88" s="50" t="s">
        <v>798</v>
      </c>
      <c r="CK88" s="50" t="s">
        <v>771</v>
      </c>
      <c r="CL88" s="50">
        <v>734001</v>
      </c>
      <c r="CM88" s="5">
        <v>0</v>
      </c>
      <c r="CN88" s="5" t="s">
        <v>298</v>
      </c>
      <c r="CO88" s="50" t="s">
        <v>509</v>
      </c>
      <c r="CP88" s="50" t="s">
        <v>509</v>
      </c>
      <c r="CQ88" s="51" t="s">
        <v>153</v>
      </c>
      <c r="CR88" s="51" t="s">
        <v>154</v>
      </c>
      <c r="CS88" s="51" t="s">
        <v>90</v>
      </c>
      <c r="CT88" s="51" t="s">
        <v>818</v>
      </c>
      <c r="CU88" s="51" t="s">
        <v>273</v>
      </c>
      <c r="CV88" s="52" t="s">
        <v>819</v>
      </c>
      <c r="CW88" s="9">
        <v>200298587805</v>
      </c>
      <c r="CX88" s="9">
        <v>0</v>
      </c>
      <c r="CY88" s="9">
        <v>0</v>
      </c>
      <c r="CZ88" s="9">
        <v>0</v>
      </c>
      <c r="DA88" s="9">
        <v>0</v>
      </c>
      <c r="DB88" s="9">
        <v>0</v>
      </c>
      <c r="DC88" s="9">
        <v>0</v>
      </c>
      <c r="DD88" s="9">
        <v>0</v>
      </c>
      <c r="DE88" s="9">
        <v>0</v>
      </c>
      <c r="DF88" s="9">
        <v>400078000660</v>
      </c>
      <c r="DG88" s="9">
        <v>0</v>
      </c>
      <c r="DH88" s="9">
        <v>0</v>
      </c>
      <c r="DI88" s="9">
        <v>0</v>
      </c>
      <c r="DJ88" s="9">
        <v>0</v>
      </c>
      <c r="DK88" s="9">
        <v>0</v>
      </c>
      <c r="DL88" s="9">
        <v>0</v>
      </c>
      <c r="DM88" s="9">
        <v>0</v>
      </c>
      <c r="DN88" s="9">
        <v>0</v>
      </c>
      <c r="DO88" s="9">
        <v>200079642619</v>
      </c>
      <c r="DP88" s="9">
        <v>0</v>
      </c>
      <c r="DQ88" s="9">
        <v>0</v>
      </c>
      <c r="DR88" s="9">
        <v>0</v>
      </c>
      <c r="DS88" s="9">
        <v>0</v>
      </c>
      <c r="DT88" s="9">
        <v>0</v>
      </c>
      <c r="DU88" s="9">
        <v>0</v>
      </c>
      <c r="DV88" s="9">
        <v>0</v>
      </c>
      <c r="DW88" s="9">
        <v>0</v>
      </c>
    </row>
    <row r="89" spans="1:127" ht="105" x14ac:dyDescent="0.25">
      <c r="A89" s="44">
        <v>88</v>
      </c>
      <c r="B89" s="45">
        <v>45627</v>
      </c>
      <c r="C89" s="46">
        <v>262820911519943</v>
      </c>
      <c r="D89" s="4">
        <v>262820911519943</v>
      </c>
      <c r="E89" s="4" t="s">
        <v>121</v>
      </c>
      <c r="F89" s="5" t="s">
        <v>178</v>
      </c>
      <c r="G89" s="3">
        <v>45254</v>
      </c>
      <c r="H89" s="6">
        <v>13.4333333333333</v>
      </c>
      <c r="I89" s="5" t="s">
        <v>123</v>
      </c>
      <c r="J89" s="47">
        <v>3052059</v>
      </c>
      <c r="K89" s="5" t="s">
        <v>124</v>
      </c>
      <c r="L89" s="5" t="s">
        <v>820</v>
      </c>
      <c r="M89" s="5">
        <v>2554628</v>
      </c>
      <c r="N89" s="5" t="s">
        <v>126</v>
      </c>
      <c r="O89" s="5">
        <v>751</v>
      </c>
      <c r="P89" s="5" t="s">
        <v>127</v>
      </c>
      <c r="Q89" s="5">
        <v>14</v>
      </c>
      <c r="R89" s="5" t="s">
        <v>263</v>
      </c>
      <c r="S89" s="6">
        <v>13.4</v>
      </c>
      <c r="T89" s="5" t="s">
        <v>129</v>
      </c>
      <c r="U89" s="6">
        <v>13</v>
      </c>
      <c r="V89" s="5">
        <v>61</v>
      </c>
      <c r="W89" s="5" t="s">
        <v>130</v>
      </c>
      <c r="X89" s="5" t="s">
        <v>821</v>
      </c>
      <c r="Y89" s="5" t="s">
        <v>132</v>
      </c>
      <c r="Z89" s="5" t="s">
        <v>133</v>
      </c>
      <c r="AA89" s="5" t="s">
        <v>277</v>
      </c>
      <c r="AB89" s="5" t="s">
        <v>135</v>
      </c>
      <c r="AC89" s="5" t="s">
        <v>136</v>
      </c>
      <c r="AD89" s="5">
        <v>854802147698</v>
      </c>
      <c r="AE89" s="5" t="s">
        <v>771</v>
      </c>
      <c r="AF89" s="5" t="s">
        <v>138</v>
      </c>
      <c r="AG89" s="5">
        <v>48</v>
      </c>
      <c r="AH89" s="5" t="s">
        <v>139</v>
      </c>
      <c r="AI89" s="5">
        <v>62</v>
      </c>
      <c r="AJ89" s="5" t="s">
        <v>266</v>
      </c>
      <c r="AK89" s="5">
        <v>3052059</v>
      </c>
      <c r="AL89" s="5" t="s">
        <v>140</v>
      </c>
      <c r="AM89" s="5" t="s">
        <v>161</v>
      </c>
      <c r="AN89" s="6">
        <v>63.091658899999999</v>
      </c>
      <c r="AO89" s="5" t="s">
        <v>142</v>
      </c>
      <c r="AP89" s="5">
        <v>0</v>
      </c>
      <c r="AQ89" s="5">
        <v>69444</v>
      </c>
      <c r="AR89" s="3">
        <v>45234</v>
      </c>
      <c r="AS89" s="5">
        <v>60</v>
      </c>
      <c r="AT89" s="5" t="s">
        <v>772</v>
      </c>
      <c r="AU89" s="5" t="s">
        <v>144</v>
      </c>
      <c r="AV89" s="5">
        <v>0</v>
      </c>
      <c r="AW89" s="5">
        <v>0</v>
      </c>
      <c r="AX89" s="5">
        <v>0</v>
      </c>
      <c r="AY89" s="5">
        <v>0</v>
      </c>
      <c r="AZ89" s="5">
        <v>0</v>
      </c>
      <c r="BA89" s="5">
        <v>0</v>
      </c>
      <c r="BB89" s="5">
        <v>0</v>
      </c>
      <c r="BC89" s="5">
        <v>0</v>
      </c>
      <c r="BD89" s="5">
        <v>0</v>
      </c>
      <c r="BE89" s="5" t="s">
        <v>145</v>
      </c>
      <c r="BF89" s="5" t="s">
        <v>145</v>
      </c>
      <c r="BG89" s="5">
        <v>0</v>
      </c>
      <c r="BH89" s="5">
        <v>14</v>
      </c>
      <c r="BI89" s="5" t="s">
        <v>123</v>
      </c>
      <c r="BJ89" s="3">
        <v>45230</v>
      </c>
      <c r="BK89" s="3">
        <v>45230</v>
      </c>
      <c r="BL89" s="6">
        <v>14.233333333333301</v>
      </c>
      <c r="BM89" s="5" t="s">
        <v>123</v>
      </c>
      <c r="BN89" s="3">
        <v>47091</v>
      </c>
      <c r="BO89" s="5" t="s">
        <v>162</v>
      </c>
      <c r="BP89" s="5">
        <v>0</v>
      </c>
      <c r="BQ89" s="5"/>
      <c r="BR89" s="3">
        <v>45216</v>
      </c>
      <c r="BS89" s="5" t="s">
        <v>422</v>
      </c>
      <c r="BT89" s="5" t="s">
        <v>795</v>
      </c>
      <c r="BU89" s="7" t="s">
        <v>822</v>
      </c>
      <c r="BV89" s="7">
        <v>1935</v>
      </c>
      <c r="BW89" s="7">
        <v>2500</v>
      </c>
      <c r="BX89" s="7">
        <v>528</v>
      </c>
      <c r="BY89" s="7">
        <v>0</v>
      </c>
      <c r="BZ89" s="5">
        <v>11</v>
      </c>
      <c r="CA89" s="5">
        <v>69</v>
      </c>
      <c r="CB89" s="48">
        <f t="shared" si="11"/>
        <v>4837500</v>
      </c>
      <c r="CC89" s="48">
        <v>4837500</v>
      </c>
      <c r="CD89" s="48">
        <f t="shared" si="8"/>
        <v>4353750</v>
      </c>
      <c r="CE89" s="48">
        <f t="shared" si="9"/>
        <v>3870000</v>
      </c>
      <c r="CF89" s="48"/>
      <c r="CG89" s="49" t="s">
        <v>817</v>
      </c>
      <c r="CH89" s="49"/>
      <c r="CI89" s="49" t="s">
        <v>3775</v>
      </c>
      <c r="CJ89" s="50" t="s">
        <v>798</v>
      </c>
      <c r="CK89" s="50" t="s">
        <v>771</v>
      </c>
      <c r="CL89" s="50">
        <v>734001</v>
      </c>
      <c r="CM89" s="5">
        <v>0</v>
      </c>
      <c r="CN89" s="5" t="s">
        <v>298</v>
      </c>
      <c r="CO89" s="50" t="s">
        <v>509</v>
      </c>
      <c r="CP89" s="50" t="s">
        <v>509</v>
      </c>
      <c r="CQ89" s="51" t="s">
        <v>185</v>
      </c>
      <c r="CR89" s="51" t="s">
        <v>154</v>
      </c>
      <c r="CS89" s="51" t="s">
        <v>90</v>
      </c>
      <c r="CT89" s="51" t="s">
        <v>823</v>
      </c>
      <c r="CU89" s="51" t="s">
        <v>156</v>
      </c>
      <c r="CV89" s="52">
        <v>80028721023941</v>
      </c>
      <c r="CW89" s="9">
        <v>200287931575</v>
      </c>
      <c r="CX89" s="9">
        <v>0</v>
      </c>
      <c r="CY89" s="9">
        <v>0</v>
      </c>
      <c r="CZ89" s="9">
        <v>0</v>
      </c>
      <c r="DA89" s="9">
        <v>0</v>
      </c>
      <c r="DB89" s="9">
        <v>0</v>
      </c>
      <c r="DC89" s="9">
        <v>0</v>
      </c>
      <c r="DD89" s="9">
        <v>0</v>
      </c>
      <c r="DE89" s="9">
        <v>0</v>
      </c>
      <c r="DF89" s="9">
        <v>400075381733</v>
      </c>
      <c r="DG89" s="9">
        <v>0</v>
      </c>
      <c r="DH89" s="9">
        <v>0</v>
      </c>
      <c r="DI89" s="9">
        <v>0</v>
      </c>
      <c r="DJ89" s="9">
        <v>0</v>
      </c>
      <c r="DK89" s="9">
        <v>0</v>
      </c>
      <c r="DL89" s="9">
        <v>0</v>
      </c>
      <c r="DM89" s="9">
        <v>0</v>
      </c>
      <c r="DN89" s="9">
        <v>0</v>
      </c>
      <c r="DO89" s="9">
        <v>200076908967</v>
      </c>
      <c r="DP89" s="9">
        <v>0</v>
      </c>
      <c r="DQ89" s="9">
        <v>0</v>
      </c>
      <c r="DR89" s="9">
        <v>0</v>
      </c>
      <c r="DS89" s="9">
        <v>0</v>
      </c>
      <c r="DT89" s="9">
        <v>0</v>
      </c>
      <c r="DU89" s="9">
        <v>0</v>
      </c>
      <c r="DV89" s="9">
        <v>0</v>
      </c>
      <c r="DW89" s="9">
        <v>0</v>
      </c>
    </row>
    <row r="90" spans="1:127" customFormat="1" ht="60" x14ac:dyDescent="0.25">
      <c r="A90">
        <v>89</v>
      </c>
      <c r="B90" s="3">
        <v>45627</v>
      </c>
      <c r="C90" s="4">
        <v>262620911383877</v>
      </c>
      <c r="D90" s="4">
        <v>262620911383877</v>
      </c>
      <c r="E90" s="4" t="s">
        <v>121</v>
      </c>
      <c r="F90" s="5" t="s">
        <v>122</v>
      </c>
      <c r="G90" s="3">
        <v>45101</v>
      </c>
      <c r="H90" s="6">
        <v>18.533333333333299</v>
      </c>
      <c r="I90" s="5" t="s">
        <v>123</v>
      </c>
      <c r="J90" s="5">
        <v>1467486</v>
      </c>
      <c r="K90" s="5" t="s">
        <v>124</v>
      </c>
      <c r="L90" s="5" t="s">
        <v>824</v>
      </c>
      <c r="M90" s="5">
        <v>1421874</v>
      </c>
      <c r="N90" s="5" t="s">
        <v>126</v>
      </c>
      <c r="O90" s="5">
        <v>757</v>
      </c>
      <c r="P90" s="5" t="s">
        <v>127</v>
      </c>
      <c r="Q90" s="5">
        <v>18</v>
      </c>
      <c r="R90" s="5" t="s">
        <v>128</v>
      </c>
      <c r="S90" s="6">
        <v>13.4</v>
      </c>
      <c r="T90" s="5" t="s">
        <v>129</v>
      </c>
      <c r="U90" s="6">
        <v>13</v>
      </c>
      <c r="V90" s="5">
        <v>181</v>
      </c>
      <c r="W90" s="5" t="s">
        <v>130</v>
      </c>
      <c r="X90" s="5" t="s">
        <v>825</v>
      </c>
      <c r="Y90" s="5" t="s">
        <v>132</v>
      </c>
      <c r="Z90" s="5" t="s">
        <v>133</v>
      </c>
      <c r="AA90" s="5" t="s">
        <v>325</v>
      </c>
      <c r="AB90" s="5" t="s">
        <v>135</v>
      </c>
      <c r="AC90" s="5" t="s">
        <v>136</v>
      </c>
      <c r="AD90" s="5">
        <v>804916163</v>
      </c>
      <c r="AE90" s="5" t="s">
        <v>137</v>
      </c>
      <c r="AF90" s="5" t="s">
        <v>243</v>
      </c>
      <c r="AG90" s="5">
        <v>174</v>
      </c>
      <c r="AH90" s="5" t="s">
        <v>139</v>
      </c>
      <c r="AI90" s="5">
        <v>192</v>
      </c>
      <c r="AJ90" s="5" t="s">
        <v>128</v>
      </c>
      <c r="AK90" s="5">
        <v>1467486</v>
      </c>
      <c r="AL90" s="5" t="s">
        <v>140</v>
      </c>
      <c r="AM90" s="5" t="s">
        <v>161</v>
      </c>
      <c r="AN90" s="6">
        <v>45.755986499999999</v>
      </c>
      <c r="AO90" s="5" t="s">
        <v>142</v>
      </c>
      <c r="AP90" s="5">
        <v>0</v>
      </c>
      <c r="AQ90" s="5">
        <v>18568</v>
      </c>
      <c r="AR90" s="3">
        <v>45111</v>
      </c>
      <c r="AS90" s="5">
        <v>180</v>
      </c>
      <c r="AT90" s="5" t="s">
        <v>826</v>
      </c>
      <c r="AU90" s="5" t="s">
        <v>144</v>
      </c>
      <c r="AV90" s="5">
        <v>0</v>
      </c>
      <c r="AW90" s="5">
        <v>0</v>
      </c>
      <c r="AX90" s="5">
        <v>0</v>
      </c>
      <c r="AY90" s="5">
        <v>0</v>
      </c>
      <c r="AZ90" s="5">
        <v>0</v>
      </c>
      <c r="BA90" s="5">
        <v>0</v>
      </c>
      <c r="BB90" s="5">
        <v>0</v>
      </c>
      <c r="BC90" s="5">
        <v>0</v>
      </c>
      <c r="BD90" s="5">
        <v>0</v>
      </c>
      <c r="BE90" s="5" t="s">
        <v>145</v>
      </c>
      <c r="BF90" s="5" t="s">
        <v>145</v>
      </c>
      <c r="BG90" s="5">
        <v>0</v>
      </c>
      <c r="BH90" s="5">
        <v>18</v>
      </c>
      <c r="BI90" s="5" t="s">
        <v>123</v>
      </c>
      <c r="BJ90" s="3">
        <v>45092</v>
      </c>
      <c r="BK90" s="3">
        <v>45092</v>
      </c>
      <c r="BL90" s="6">
        <v>18.8333333333333</v>
      </c>
      <c r="BM90" s="5" t="s">
        <v>123</v>
      </c>
      <c r="BN90" s="3">
        <v>50925</v>
      </c>
      <c r="BO90" s="5" t="s">
        <v>162</v>
      </c>
      <c r="BP90" s="5">
        <v>369000</v>
      </c>
      <c r="BQ90" s="5"/>
      <c r="BR90" s="3">
        <v>45089</v>
      </c>
      <c r="BS90" s="5">
        <v>6000366</v>
      </c>
      <c r="BT90" s="5" t="s">
        <v>147</v>
      </c>
      <c r="BU90" s="7" t="s">
        <v>827</v>
      </c>
      <c r="BV90" s="7">
        <v>1307</v>
      </c>
      <c r="BW90" s="7">
        <v>1600</v>
      </c>
      <c r="BX90" s="7">
        <v>930</v>
      </c>
      <c r="BY90" s="7">
        <v>1200</v>
      </c>
      <c r="BZ90" s="5">
        <v>14</v>
      </c>
      <c r="CA90" s="5">
        <v>46</v>
      </c>
      <c r="CB90" s="6">
        <f t="shared" si="11"/>
        <v>3207200</v>
      </c>
      <c r="CC90" s="6">
        <v>3207200</v>
      </c>
      <c r="CD90" s="6">
        <f t="shared" si="8"/>
        <v>2886480</v>
      </c>
      <c r="CE90" s="6">
        <f t="shared" si="9"/>
        <v>2565760</v>
      </c>
      <c r="CF90" s="6"/>
      <c r="CG90" s="8"/>
      <c r="CH90" s="8">
        <f>J90/CB90</f>
        <v>0.45755986530306808</v>
      </c>
      <c r="CI90" s="8" t="s">
        <v>3775</v>
      </c>
      <c r="CJ90" s="5" t="s">
        <v>828</v>
      </c>
      <c r="CK90" s="5" t="s">
        <v>137</v>
      </c>
      <c r="CL90" s="5">
        <v>243001</v>
      </c>
      <c r="CM90" s="5">
        <v>0</v>
      </c>
      <c r="CN90" s="5" t="s">
        <v>195</v>
      </c>
      <c r="CO90" s="5" t="s">
        <v>829</v>
      </c>
      <c r="CP90" s="5" t="s">
        <v>829</v>
      </c>
      <c r="CQ90" s="9" t="s">
        <v>153</v>
      </c>
      <c r="CR90" s="9" t="s">
        <v>154</v>
      </c>
      <c r="CS90" s="9" t="s">
        <v>90</v>
      </c>
      <c r="CT90" s="9" t="s">
        <v>830</v>
      </c>
      <c r="CU90" s="9" t="s">
        <v>156</v>
      </c>
      <c r="CV90" s="10" t="s">
        <v>831</v>
      </c>
      <c r="CW90" s="9">
        <v>200272467013</v>
      </c>
      <c r="CX90" s="9">
        <v>0</v>
      </c>
      <c r="CY90" s="9">
        <v>0</v>
      </c>
      <c r="CZ90" s="9">
        <v>0</v>
      </c>
      <c r="DA90" s="9">
        <v>0</v>
      </c>
      <c r="DB90" s="9">
        <v>0</v>
      </c>
      <c r="DC90" s="9">
        <v>0</v>
      </c>
      <c r="DD90" s="9">
        <v>0</v>
      </c>
      <c r="DE90" s="9">
        <v>0</v>
      </c>
      <c r="DF90" s="9">
        <v>400071604935</v>
      </c>
      <c r="DG90" s="9">
        <v>0</v>
      </c>
      <c r="DH90" s="9">
        <v>0</v>
      </c>
      <c r="DI90" s="9">
        <v>0</v>
      </c>
      <c r="DJ90" s="9">
        <v>0</v>
      </c>
      <c r="DK90" s="9">
        <v>0</v>
      </c>
      <c r="DL90" s="9">
        <v>0</v>
      </c>
      <c r="DM90" s="9">
        <v>0</v>
      </c>
      <c r="DN90" s="9">
        <v>0</v>
      </c>
      <c r="DO90" s="9">
        <v>200072916908</v>
      </c>
      <c r="DP90" s="9">
        <v>0</v>
      </c>
      <c r="DQ90" s="9">
        <v>0</v>
      </c>
      <c r="DR90" s="9">
        <v>0</v>
      </c>
      <c r="DS90" s="9">
        <v>0</v>
      </c>
      <c r="DT90" s="9">
        <v>0</v>
      </c>
      <c r="DU90" s="9">
        <v>0</v>
      </c>
      <c r="DV90" s="9">
        <v>0</v>
      </c>
      <c r="DW90" s="9">
        <v>0</v>
      </c>
    </row>
    <row r="91" spans="1:127" ht="75" x14ac:dyDescent="0.25">
      <c r="A91" s="44">
        <v>90</v>
      </c>
      <c r="B91" s="45">
        <v>45627</v>
      </c>
      <c r="C91" s="46">
        <v>262620911317160</v>
      </c>
      <c r="D91" s="4">
        <v>262620911317160</v>
      </c>
      <c r="E91" s="4" t="s">
        <v>121</v>
      </c>
      <c r="F91" s="5" t="s">
        <v>232</v>
      </c>
      <c r="G91" s="3">
        <v>44955</v>
      </c>
      <c r="H91" s="6">
        <v>23.4</v>
      </c>
      <c r="I91" s="5" t="s">
        <v>123</v>
      </c>
      <c r="J91" s="47">
        <v>967590</v>
      </c>
      <c r="K91" s="5" t="s">
        <v>124</v>
      </c>
      <c r="L91" s="5" t="s">
        <v>832</v>
      </c>
      <c r="M91" s="5">
        <v>876984</v>
      </c>
      <c r="N91" s="5" t="s">
        <v>126</v>
      </c>
      <c r="O91" s="5">
        <v>701</v>
      </c>
      <c r="P91" s="5" t="s">
        <v>127</v>
      </c>
      <c r="Q91" s="5">
        <v>23</v>
      </c>
      <c r="R91" s="5" t="s">
        <v>128</v>
      </c>
      <c r="S91" s="6">
        <v>14.4</v>
      </c>
      <c r="T91" s="5" t="s">
        <v>129</v>
      </c>
      <c r="U91" s="6">
        <v>14</v>
      </c>
      <c r="V91" s="5">
        <v>121</v>
      </c>
      <c r="W91" s="5" t="s">
        <v>130</v>
      </c>
      <c r="X91" s="5" t="s">
        <v>833</v>
      </c>
      <c r="Y91" s="5" t="s">
        <v>132</v>
      </c>
      <c r="Z91" s="5" t="s">
        <v>133</v>
      </c>
      <c r="AA91" s="5" t="s">
        <v>191</v>
      </c>
      <c r="AB91" s="5" t="s">
        <v>135</v>
      </c>
      <c r="AC91" s="5" t="s">
        <v>136</v>
      </c>
      <c r="AD91" s="5">
        <v>807392718</v>
      </c>
      <c r="AE91" s="5" t="s">
        <v>137</v>
      </c>
      <c r="AF91" s="5" t="s">
        <v>243</v>
      </c>
      <c r="AG91" s="5">
        <v>102</v>
      </c>
      <c r="AH91" s="5" t="s">
        <v>139</v>
      </c>
      <c r="AI91" s="5">
        <v>125</v>
      </c>
      <c r="AJ91" s="5" t="s">
        <v>128</v>
      </c>
      <c r="AK91" s="5">
        <v>967590</v>
      </c>
      <c r="AL91" s="5" t="s">
        <v>140</v>
      </c>
      <c r="AM91" s="5" t="s">
        <v>709</v>
      </c>
      <c r="AN91" s="6">
        <v>34.680645200000001</v>
      </c>
      <c r="AO91" s="5" t="s">
        <v>142</v>
      </c>
      <c r="AP91" s="5">
        <v>0</v>
      </c>
      <c r="AQ91" s="5">
        <v>15024</v>
      </c>
      <c r="AR91" s="3">
        <v>44961</v>
      </c>
      <c r="AS91" s="5">
        <v>120</v>
      </c>
      <c r="AT91" s="5" t="s">
        <v>826</v>
      </c>
      <c r="AU91" s="5" t="s">
        <v>144</v>
      </c>
      <c r="AV91" s="5">
        <v>0</v>
      </c>
      <c r="AW91" s="5">
        <v>0</v>
      </c>
      <c r="AX91" s="5">
        <v>0</v>
      </c>
      <c r="AY91" s="5">
        <v>0</v>
      </c>
      <c r="AZ91" s="5">
        <v>0</v>
      </c>
      <c r="BA91" s="5">
        <v>0</v>
      </c>
      <c r="BB91" s="5">
        <v>0</v>
      </c>
      <c r="BC91" s="5">
        <v>0</v>
      </c>
      <c r="BD91" s="5">
        <v>0</v>
      </c>
      <c r="BE91" s="5" t="s">
        <v>145</v>
      </c>
      <c r="BF91" s="5" t="s">
        <v>145</v>
      </c>
      <c r="BG91" s="5">
        <v>0</v>
      </c>
      <c r="BH91" s="5">
        <v>23</v>
      </c>
      <c r="BI91" s="5" t="s">
        <v>123</v>
      </c>
      <c r="BJ91" s="3">
        <v>44955</v>
      </c>
      <c r="BK91" s="3">
        <v>44955</v>
      </c>
      <c r="BL91" s="6">
        <v>23.4</v>
      </c>
      <c r="BM91" s="5" t="s">
        <v>123</v>
      </c>
      <c r="BN91" s="3">
        <v>48734</v>
      </c>
      <c r="BO91" s="5" t="s">
        <v>834</v>
      </c>
      <c r="BP91" s="5">
        <v>498450</v>
      </c>
      <c r="BQ91" s="5"/>
      <c r="BR91" s="3">
        <v>44918</v>
      </c>
      <c r="BS91" s="5">
        <v>5607991</v>
      </c>
      <c r="BT91" s="5" t="s">
        <v>147</v>
      </c>
      <c r="BU91" s="7" t="s">
        <v>835</v>
      </c>
      <c r="BV91" s="7">
        <v>900</v>
      </c>
      <c r="BW91" s="7">
        <v>2200</v>
      </c>
      <c r="BX91" s="7">
        <v>675</v>
      </c>
      <c r="BY91" s="7">
        <v>1200</v>
      </c>
      <c r="BZ91" s="5">
        <v>8</v>
      </c>
      <c r="CA91" s="5">
        <v>52</v>
      </c>
      <c r="CB91" s="48">
        <f t="shared" si="11"/>
        <v>2790000</v>
      </c>
      <c r="CC91" s="48">
        <v>2790000</v>
      </c>
      <c r="CD91" s="48">
        <f t="shared" si="8"/>
        <v>2511000</v>
      </c>
      <c r="CE91" s="48">
        <f t="shared" si="9"/>
        <v>2232000</v>
      </c>
      <c r="CF91" s="48"/>
      <c r="CG91" s="49" t="s">
        <v>344</v>
      </c>
      <c r="CH91" s="49"/>
      <c r="CI91" s="49" t="s">
        <v>3775</v>
      </c>
      <c r="CJ91" s="50" t="s">
        <v>836</v>
      </c>
      <c r="CK91" s="50" t="s">
        <v>137</v>
      </c>
      <c r="CL91" s="50">
        <v>243503</v>
      </c>
      <c r="CM91" s="5">
        <v>0</v>
      </c>
      <c r="CN91" s="5" t="s">
        <v>195</v>
      </c>
      <c r="CO91" s="50" t="s">
        <v>152</v>
      </c>
      <c r="CP91" s="50" t="s">
        <v>152</v>
      </c>
      <c r="CQ91" s="51" t="s">
        <v>153</v>
      </c>
      <c r="CR91" s="51" t="s">
        <v>154</v>
      </c>
      <c r="CS91" s="51" t="s">
        <v>90</v>
      </c>
      <c r="CT91" s="51" t="s">
        <v>837</v>
      </c>
      <c r="CU91" s="51" t="s">
        <v>156</v>
      </c>
      <c r="CV91" s="52" t="s">
        <v>838</v>
      </c>
      <c r="CW91" s="9">
        <v>200259540393</v>
      </c>
      <c r="CX91" s="9">
        <v>0</v>
      </c>
      <c r="CY91" s="9">
        <v>0</v>
      </c>
      <c r="CZ91" s="9">
        <v>0</v>
      </c>
      <c r="DA91" s="9">
        <v>0</v>
      </c>
      <c r="DB91" s="9">
        <v>0</v>
      </c>
      <c r="DC91" s="9">
        <v>0</v>
      </c>
      <c r="DD91" s="9">
        <v>0</v>
      </c>
      <c r="DE91" s="9">
        <v>0</v>
      </c>
      <c r="DF91" s="9">
        <v>400068027284</v>
      </c>
      <c r="DG91" s="9">
        <v>0</v>
      </c>
      <c r="DH91" s="9">
        <v>0</v>
      </c>
      <c r="DI91" s="9">
        <v>0</v>
      </c>
      <c r="DJ91" s="9">
        <v>0</v>
      </c>
      <c r="DK91" s="9">
        <v>0</v>
      </c>
      <c r="DL91" s="9">
        <v>0</v>
      </c>
      <c r="DM91" s="9">
        <v>0</v>
      </c>
      <c r="DN91" s="9">
        <v>0</v>
      </c>
      <c r="DO91" s="9">
        <v>200069111167</v>
      </c>
      <c r="DP91" s="9">
        <v>0</v>
      </c>
      <c r="DQ91" s="9">
        <v>0</v>
      </c>
      <c r="DR91" s="9">
        <v>0</v>
      </c>
      <c r="DS91" s="9">
        <v>0</v>
      </c>
      <c r="DT91" s="9">
        <v>0</v>
      </c>
      <c r="DU91" s="9">
        <v>0</v>
      </c>
      <c r="DV91" s="9">
        <v>0</v>
      </c>
      <c r="DW91" s="9">
        <v>0</v>
      </c>
    </row>
    <row r="92" spans="1:127" customFormat="1" ht="60" x14ac:dyDescent="0.25">
      <c r="A92">
        <v>91</v>
      </c>
      <c r="B92" s="3">
        <v>45627</v>
      </c>
      <c r="C92" s="4">
        <v>262620911261539</v>
      </c>
      <c r="D92" s="4">
        <v>262620911261539</v>
      </c>
      <c r="E92" s="4" t="s">
        <v>121</v>
      </c>
      <c r="F92" s="5" t="s">
        <v>232</v>
      </c>
      <c r="G92" s="3">
        <v>44895</v>
      </c>
      <c r="H92" s="6">
        <v>25.4</v>
      </c>
      <c r="I92" s="5" t="s">
        <v>123</v>
      </c>
      <c r="J92" s="5">
        <v>1031128</v>
      </c>
      <c r="K92" s="5" t="s">
        <v>124</v>
      </c>
      <c r="L92" s="5" t="s">
        <v>839</v>
      </c>
      <c r="M92" s="5">
        <v>935513</v>
      </c>
      <c r="N92" s="5" t="s">
        <v>126</v>
      </c>
      <c r="O92" s="5">
        <v>-1</v>
      </c>
      <c r="P92" s="5" t="s">
        <v>127</v>
      </c>
      <c r="Q92" s="5">
        <v>25</v>
      </c>
      <c r="R92" s="5" t="s">
        <v>128</v>
      </c>
      <c r="S92" s="6">
        <v>14.9</v>
      </c>
      <c r="T92" s="5" t="s">
        <v>129</v>
      </c>
      <c r="U92" s="6">
        <v>14</v>
      </c>
      <c r="V92" s="5">
        <v>121</v>
      </c>
      <c r="W92" s="5" t="s">
        <v>130</v>
      </c>
      <c r="X92" s="5" t="s">
        <v>840</v>
      </c>
      <c r="Y92" s="5" t="s">
        <v>132</v>
      </c>
      <c r="Z92" s="5" t="s">
        <v>133</v>
      </c>
      <c r="AA92" s="5" t="s">
        <v>841</v>
      </c>
      <c r="AB92" s="5" t="s">
        <v>135</v>
      </c>
      <c r="AC92" s="5" t="s">
        <v>136</v>
      </c>
      <c r="AD92" s="5">
        <v>806450135</v>
      </c>
      <c r="AE92" s="5" t="s">
        <v>137</v>
      </c>
      <c r="AF92" s="5" t="s">
        <v>243</v>
      </c>
      <c r="AG92" s="5">
        <v>105</v>
      </c>
      <c r="AH92" s="5" t="s">
        <v>139</v>
      </c>
      <c r="AI92" s="5">
        <v>130</v>
      </c>
      <c r="AJ92" s="5" t="s">
        <v>128</v>
      </c>
      <c r="AK92" s="5">
        <v>1031128</v>
      </c>
      <c r="AL92" s="5" t="s">
        <v>140</v>
      </c>
      <c r="AM92" s="5" t="s">
        <v>161</v>
      </c>
      <c r="AN92" s="6">
        <v>50.045039799999998</v>
      </c>
      <c r="AO92" s="5" t="s">
        <v>142</v>
      </c>
      <c r="AP92" s="5">
        <v>0</v>
      </c>
      <c r="AQ92" s="5">
        <v>16010</v>
      </c>
      <c r="AR92" s="3">
        <v>44899</v>
      </c>
      <c r="AS92" s="5">
        <v>120</v>
      </c>
      <c r="AT92" s="5" t="s">
        <v>826</v>
      </c>
      <c r="AU92" s="5" t="s">
        <v>144</v>
      </c>
      <c r="AV92" s="5">
        <v>0</v>
      </c>
      <c r="AW92" s="5">
        <v>0</v>
      </c>
      <c r="AX92" s="5">
        <v>0</v>
      </c>
      <c r="AY92" s="5">
        <v>0</v>
      </c>
      <c r="AZ92" s="5">
        <v>0</v>
      </c>
      <c r="BA92" s="5">
        <v>0</v>
      </c>
      <c r="BB92" s="5">
        <v>0</v>
      </c>
      <c r="BC92" s="5">
        <v>0</v>
      </c>
      <c r="BD92" s="5">
        <v>0</v>
      </c>
      <c r="BE92" s="5" t="s">
        <v>145</v>
      </c>
      <c r="BF92" s="5" t="s">
        <v>145</v>
      </c>
      <c r="BG92" s="5">
        <v>0</v>
      </c>
      <c r="BH92" s="5">
        <v>25</v>
      </c>
      <c r="BI92" s="5" t="s">
        <v>123</v>
      </c>
      <c r="BJ92" s="3">
        <v>44895</v>
      </c>
      <c r="BK92" s="3">
        <v>44895</v>
      </c>
      <c r="BL92" s="6">
        <v>25.4</v>
      </c>
      <c r="BM92" s="5" t="s">
        <v>123</v>
      </c>
      <c r="BN92" s="3">
        <v>48826</v>
      </c>
      <c r="BO92" s="5" t="s">
        <v>162</v>
      </c>
      <c r="BP92" s="5">
        <v>325596</v>
      </c>
      <c r="BQ92" s="5"/>
      <c r="BR92" s="3">
        <v>44886</v>
      </c>
      <c r="BS92" s="5">
        <v>5526268</v>
      </c>
      <c r="BT92" s="5" t="s">
        <v>147</v>
      </c>
      <c r="BU92" s="7" t="s">
        <v>842</v>
      </c>
      <c r="BV92" s="7">
        <v>720</v>
      </c>
      <c r="BW92" s="7">
        <v>1800</v>
      </c>
      <c r="BX92" s="7">
        <v>588</v>
      </c>
      <c r="BY92" s="7">
        <v>1300</v>
      </c>
      <c r="BZ92" s="5">
        <v>14</v>
      </c>
      <c r="CA92" s="5">
        <v>46</v>
      </c>
      <c r="CB92" s="6">
        <f t="shared" si="11"/>
        <v>2060400</v>
      </c>
      <c r="CC92" s="6">
        <v>2060400</v>
      </c>
      <c r="CD92" s="6">
        <f t="shared" si="8"/>
        <v>1854360</v>
      </c>
      <c r="CE92" s="6">
        <f t="shared" si="9"/>
        <v>1648320</v>
      </c>
      <c r="CF92" s="6"/>
      <c r="CG92" s="8"/>
      <c r="CH92" s="8">
        <f>J92/CB92</f>
        <v>0.50045039798097457</v>
      </c>
      <c r="CI92" s="8" t="s">
        <v>3775</v>
      </c>
      <c r="CJ92" s="5" t="s">
        <v>828</v>
      </c>
      <c r="CK92" s="5" t="s">
        <v>137</v>
      </c>
      <c r="CL92" s="5">
        <v>243304</v>
      </c>
      <c r="CM92" s="5">
        <v>0</v>
      </c>
      <c r="CN92" s="5" t="s">
        <v>843</v>
      </c>
      <c r="CO92" s="5" t="s">
        <v>166</v>
      </c>
      <c r="CP92" s="5" t="s">
        <v>167</v>
      </c>
      <c r="CQ92" s="9" t="s">
        <v>185</v>
      </c>
      <c r="CR92" s="9" t="s">
        <v>154</v>
      </c>
      <c r="CS92" s="9" t="s">
        <v>90</v>
      </c>
      <c r="CT92" s="9" t="s">
        <v>844</v>
      </c>
      <c r="CU92" s="9" t="s">
        <v>156</v>
      </c>
      <c r="CV92" s="10" t="s">
        <v>845</v>
      </c>
      <c r="CW92" s="9">
        <v>200254197386</v>
      </c>
      <c r="CX92" s="9">
        <v>0</v>
      </c>
      <c r="CY92" s="9">
        <v>0</v>
      </c>
      <c r="CZ92" s="9">
        <v>0</v>
      </c>
      <c r="DA92" s="9">
        <v>0</v>
      </c>
      <c r="DB92" s="9">
        <v>0</v>
      </c>
      <c r="DC92" s="9">
        <v>0</v>
      </c>
      <c r="DD92" s="9">
        <v>0</v>
      </c>
      <c r="DE92" s="9">
        <v>0</v>
      </c>
      <c r="DF92" s="9">
        <v>400066522830</v>
      </c>
      <c r="DG92" s="9">
        <v>0</v>
      </c>
      <c r="DH92" s="9">
        <v>0</v>
      </c>
      <c r="DI92" s="9">
        <v>0</v>
      </c>
      <c r="DJ92" s="9">
        <v>0</v>
      </c>
      <c r="DK92" s="9">
        <v>0</v>
      </c>
      <c r="DL92" s="9">
        <v>0</v>
      </c>
      <c r="DM92" s="9">
        <v>0</v>
      </c>
      <c r="DN92" s="9">
        <v>0</v>
      </c>
      <c r="DO92" s="9">
        <v>200067510088</v>
      </c>
      <c r="DP92" s="9">
        <v>0</v>
      </c>
      <c r="DQ92" s="9">
        <v>0</v>
      </c>
      <c r="DR92" s="9">
        <v>0</v>
      </c>
      <c r="DS92" s="9">
        <v>0</v>
      </c>
      <c r="DT92" s="9">
        <v>0</v>
      </c>
      <c r="DU92" s="9">
        <v>0</v>
      </c>
      <c r="DV92" s="9">
        <v>0</v>
      </c>
      <c r="DW92" s="9">
        <v>0</v>
      </c>
    </row>
    <row r="93" spans="1:127" ht="60" x14ac:dyDescent="0.25">
      <c r="A93" s="44">
        <v>92</v>
      </c>
      <c r="B93" s="45">
        <v>45627</v>
      </c>
      <c r="C93" s="46">
        <v>262520911710001</v>
      </c>
      <c r="D93" s="4">
        <v>262520911710001</v>
      </c>
      <c r="E93" s="4" t="s">
        <v>121</v>
      </c>
      <c r="F93" s="5" t="s">
        <v>122</v>
      </c>
      <c r="G93" s="3">
        <v>45416</v>
      </c>
      <c r="H93" s="6">
        <v>8.0333333333333297</v>
      </c>
      <c r="I93" s="5" t="s">
        <v>123</v>
      </c>
      <c r="J93" s="47">
        <v>1022998</v>
      </c>
      <c r="K93" s="5" t="s">
        <v>124</v>
      </c>
      <c r="L93" s="5" t="s">
        <v>846</v>
      </c>
      <c r="M93" s="5">
        <v>994367</v>
      </c>
      <c r="N93" s="5" t="s">
        <v>126</v>
      </c>
      <c r="O93" s="5">
        <v>667</v>
      </c>
      <c r="P93" s="5" t="s">
        <v>127</v>
      </c>
      <c r="Q93" s="5">
        <v>8</v>
      </c>
      <c r="R93" s="5" t="s">
        <v>263</v>
      </c>
      <c r="S93" s="6">
        <v>14</v>
      </c>
      <c r="T93" s="5" t="s">
        <v>129</v>
      </c>
      <c r="U93" s="6">
        <v>14</v>
      </c>
      <c r="V93" s="5">
        <v>121</v>
      </c>
      <c r="W93" s="5" t="s">
        <v>130</v>
      </c>
      <c r="X93" s="5" t="s">
        <v>847</v>
      </c>
      <c r="Y93" s="5" t="s">
        <v>132</v>
      </c>
      <c r="Z93" s="5" t="s">
        <v>133</v>
      </c>
      <c r="AA93" s="5" t="s">
        <v>277</v>
      </c>
      <c r="AB93" s="5" t="s">
        <v>135</v>
      </c>
      <c r="AC93" s="5" t="s">
        <v>136</v>
      </c>
      <c r="AD93" s="5">
        <v>854804153383</v>
      </c>
      <c r="AE93" s="5" t="s">
        <v>848</v>
      </c>
      <c r="AF93" s="5" t="s">
        <v>243</v>
      </c>
      <c r="AG93" s="5">
        <v>113</v>
      </c>
      <c r="AH93" s="5" t="s">
        <v>139</v>
      </c>
      <c r="AI93" s="5">
        <v>121</v>
      </c>
      <c r="AJ93" s="5" t="s">
        <v>266</v>
      </c>
      <c r="AK93" s="5">
        <v>1022998</v>
      </c>
      <c r="AL93" s="5" t="s">
        <v>140</v>
      </c>
      <c r="AM93" s="5" t="s">
        <v>161</v>
      </c>
      <c r="AN93" s="6">
        <v>56.811244199999997</v>
      </c>
      <c r="AO93" s="5" t="s">
        <v>142</v>
      </c>
      <c r="AP93" s="5">
        <v>0</v>
      </c>
      <c r="AQ93" s="5">
        <v>15884</v>
      </c>
      <c r="AR93" s="3">
        <v>45416</v>
      </c>
      <c r="AS93" s="5">
        <v>120</v>
      </c>
      <c r="AT93" s="5" t="s">
        <v>849</v>
      </c>
      <c r="AU93" s="5" t="s">
        <v>144</v>
      </c>
      <c r="AV93" s="5">
        <v>0</v>
      </c>
      <c r="AW93" s="5">
        <v>0</v>
      </c>
      <c r="AX93" s="5">
        <v>0</v>
      </c>
      <c r="AY93" s="5">
        <v>0</v>
      </c>
      <c r="AZ93" s="5">
        <v>0</v>
      </c>
      <c r="BA93" s="5">
        <v>0</v>
      </c>
      <c r="BB93" s="5">
        <v>0</v>
      </c>
      <c r="BC93" s="5">
        <v>0</v>
      </c>
      <c r="BD93" s="5">
        <v>0</v>
      </c>
      <c r="BE93" s="5" t="s">
        <v>145</v>
      </c>
      <c r="BF93" s="5" t="s">
        <v>145</v>
      </c>
      <c r="BG93" s="5">
        <v>0</v>
      </c>
      <c r="BH93" s="5">
        <v>8</v>
      </c>
      <c r="BI93" s="5" t="s">
        <v>123</v>
      </c>
      <c r="BJ93" s="3">
        <v>45412</v>
      </c>
      <c r="BK93" s="3">
        <v>45412</v>
      </c>
      <c r="BL93" s="6">
        <v>8.1666666666666696</v>
      </c>
      <c r="BM93" s="5" t="s">
        <v>123</v>
      </c>
      <c r="BN93" s="3">
        <v>49068</v>
      </c>
      <c r="BO93" s="5" t="s">
        <v>162</v>
      </c>
      <c r="BP93" s="5">
        <v>0</v>
      </c>
      <c r="BQ93" s="5"/>
      <c r="BR93" s="3">
        <v>45412</v>
      </c>
      <c r="BS93" s="5"/>
      <c r="BT93" s="5" t="s">
        <v>487</v>
      </c>
      <c r="BU93" s="7" t="s">
        <v>850</v>
      </c>
      <c r="BV93" s="7">
        <v>656.81</v>
      </c>
      <c r="BW93" s="7">
        <v>1444.4</v>
      </c>
      <c r="BX93" s="7">
        <v>852</v>
      </c>
      <c r="BY93" s="7">
        <v>1000</v>
      </c>
      <c r="BZ93" s="5">
        <v>17</v>
      </c>
      <c r="CA93" s="5">
        <v>43</v>
      </c>
      <c r="CB93" s="48">
        <f t="shared" si="11"/>
        <v>1800696.3640000001</v>
      </c>
      <c r="CC93" s="48">
        <v>1800696.35</v>
      </c>
      <c r="CD93" s="48">
        <f t="shared" si="8"/>
        <v>1620627</v>
      </c>
      <c r="CE93" s="48">
        <f t="shared" si="9"/>
        <v>1440557</v>
      </c>
      <c r="CF93" s="48"/>
      <c r="CG93" s="49" t="s">
        <v>705</v>
      </c>
      <c r="CH93" s="49"/>
      <c r="CI93" s="49" t="s">
        <v>3775</v>
      </c>
      <c r="CJ93" s="50" t="s">
        <v>851</v>
      </c>
      <c r="CK93" s="50" t="s">
        <v>848</v>
      </c>
      <c r="CL93" s="50">
        <v>503307</v>
      </c>
      <c r="CM93" s="5">
        <v>0</v>
      </c>
      <c r="CN93" s="5" t="s">
        <v>165</v>
      </c>
      <c r="CO93" s="50" t="s">
        <v>166</v>
      </c>
      <c r="CP93" s="50" t="s">
        <v>167</v>
      </c>
      <c r="CQ93" s="51" t="s">
        <v>153</v>
      </c>
      <c r="CR93" s="51" t="s">
        <v>154</v>
      </c>
      <c r="CS93" s="51" t="s">
        <v>90</v>
      </c>
      <c r="CT93" s="51" t="s">
        <v>852</v>
      </c>
      <c r="CU93" s="51" t="s">
        <v>187</v>
      </c>
      <c r="CV93" s="52">
        <v>70014328750148</v>
      </c>
      <c r="CW93" s="9">
        <v>200305804531</v>
      </c>
      <c r="CX93" s="9">
        <v>0</v>
      </c>
      <c r="CY93" s="9">
        <v>0</v>
      </c>
      <c r="CZ93" s="9">
        <v>0</v>
      </c>
      <c r="DA93" s="9">
        <v>0</v>
      </c>
      <c r="DB93" s="9">
        <v>0</v>
      </c>
      <c r="DC93" s="9">
        <v>0</v>
      </c>
      <c r="DD93" s="9">
        <v>0</v>
      </c>
      <c r="DE93" s="9">
        <v>0</v>
      </c>
      <c r="DF93" s="9">
        <v>400079758961</v>
      </c>
      <c r="DG93" s="9">
        <v>0</v>
      </c>
      <c r="DH93" s="9">
        <v>0</v>
      </c>
      <c r="DI93" s="9">
        <v>0</v>
      </c>
      <c r="DJ93" s="9">
        <v>0</v>
      </c>
      <c r="DK93" s="9">
        <v>0</v>
      </c>
      <c r="DL93" s="9">
        <v>0</v>
      </c>
      <c r="DM93" s="9">
        <v>0</v>
      </c>
      <c r="DN93" s="9">
        <v>0</v>
      </c>
      <c r="DO93" s="9">
        <v>200081472174</v>
      </c>
      <c r="DP93" s="9">
        <v>0</v>
      </c>
      <c r="DQ93" s="9">
        <v>0</v>
      </c>
      <c r="DR93" s="9">
        <v>0</v>
      </c>
      <c r="DS93" s="9">
        <v>0</v>
      </c>
      <c r="DT93" s="9">
        <v>0</v>
      </c>
      <c r="DU93" s="9">
        <v>0</v>
      </c>
      <c r="DV93" s="9">
        <v>0</v>
      </c>
      <c r="DW93" s="9">
        <v>0</v>
      </c>
    </row>
    <row r="94" spans="1:127" ht="60" x14ac:dyDescent="0.25">
      <c r="A94" s="44">
        <v>93</v>
      </c>
      <c r="B94" s="45">
        <v>45627</v>
      </c>
      <c r="C94" s="46">
        <v>262520911667090</v>
      </c>
      <c r="D94" s="4">
        <v>262520911667090</v>
      </c>
      <c r="E94" s="4" t="s">
        <v>121</v>
      </c>
      <c r="F94" s="5" t="s">
        <v>122</v>
      </c>
      <c r="G94" s="3">
        <v>45374</v>
      </c>
      <c r="H94" s="6">
        <v>9.43333333333333</v>
      </c>
      <c r="I94" s="5" t="s">
        <v>123</v>
      </c>
      <c r="J94" s="47">
        <v>3549550</v>
      </c>
      <c r="K94" s="5" t="s">
        <v>124</v>
      </c>
      <c r="L94" s="5" t="s">
        <v>853</v>
      </c>
      <c r="M94" s="5">
        <v>3492205</v>
      </c>
      <c r="N94" s="5" t="s">
        <v>126</v>
      </c>
      <c r="O94" s="5">
        <v>752</v>
      </c>
      <c r="P94" s="5" t="s">
        <v>127</v>
      </c>
      <c r="Q94" s="5">
        <v>9</v>
      </c>
      <c r="R94" s="5" t="s">
        <v>263</v>
      </c>
      <c r="S94" s="6">
        <v>14</v>
      </c>
      <c r="T94" s="5" t="s">
        <v>129</v>
      </c>
      <c r="U94" s="6">
        <v>14</v>
      </c>
      <c r="V94" s="5">
        <v>169</v>
      </c>
      <c r="W94" s="5" t="s">
        <v>130</v>
      </c>
      <c r="X94" s="5" t="s">
        <v>854</v>
      </c>
      <c r="Y94" s="5" t="s">
        <v>132</v>
      </c>
      <c r="Z94" s="5" t="s">
        <v>133</v>
      </c>
      <c r="AA94" s="5" t="s">
        <v>708</v>
      </c>
      <c r="AB94" s="5" t="s">
        <v>135</v>
      </c>
      <c r="AC94" s="5" t="s">
        <v>136</v>
      </c>
      <c r="AD94" s="5">
        <v>854803788306</v>
      </c>
      <c r="AE94" s="5" t="s">
        <v>848</v>
      </c>
      <c r="AF94" s="5" t="s">
        <v>243</v>
      </c>
      <c r="AG94" s="5">
        <v>160</v>
      </c>
      <c r="AH94" s="5" t="s">
        <v>139</v>
      </c>
      <c r="AI94" s="5">
        <v>169</v>
      </c>
      <c r="AJ94" s="5" t="s">
        <v>266</v>
      </c>
      <c r="AK94" s="5">
        <v>3549550</v>
      </c>
      <c r="AL94" s="5" t="s">
        <v>140</v>
      </c>
      <c r="AM94" s="5" t="s">
        <v>161</v>
      </c>
      <c r="AN94" s="6">
        <v>52.727234899999999</v>
      </c>
      <c r="AO94" s="5" t="s">
        <v>142</v>
      </c>
      <c r="AP94" s="5">
        <v>0</v>
      </c>
      <c r="AQ94" s="5">
        <v>48292</v>
      </c>
      <c r="AR94" s="3">
        <v>45386</v>
      </c>
      <c r="AS94" s="5">
        <v>168</v>
      </c>
      <c r="AT94" s="5" t="s">
        <v>849</v>
      </c>
      <c r="AU94" s="5" t="s">
        <v>144</v>
      </c>
      <c r="AV94" s="5">
        <v>0</v>
      </c>
      <c r="AW94" s="5">
        <v>0</v>
      </c>
      <c r="AX94" s="5">
        <v>0</v>
      </c>
      <c r="AY94" s="5">
        <v>0</v>
      </c>
      <c r="AZ94" s="5">
        <v>0</v>
      </c>
      <c r="BA94" s="5">
        <v>0</v>
      </c>
      <c r="BB94" s="5">
        <v>0</v>
      </c>
      <c r="BC94" s="5">
        <v>0</v>
      </c>
      <c r="BD94" s="5">
        <v>0</v>
      </c>
      <c r="BE94" s="5" t="s">
        <v>145</v>
      </c>
      <c r="BF94" s="5" t="s">
        <v>145</v>
      </c>
      <c r="BG94" s="5">
        <v>0</v>
      </c>
      <c r="BH94" s="5">
        <v>9</v>
      </c>
      <c r="BI94" s="5" t="s">
        <v>123</v>
      </c>
      <c r="BJ94" s="3">
        <v>45371</v>
      </c>
      <c r="BK94" s="3">
        <v>45371</v>
      </c>
      <c r="BL94" s="6">
        <v>9.5333333333333297</v>
      </c>
      <c r="BM94" s="5" t="s">
        <v>123</v>
      </c>
      <c r="BN94" s="3">
        <v>50499</v>
      </c>
      <c r="BO94" s="5" t="s">
        <v>162</v>
      </c>
      <c r="BP94" s="5">
        <v>0</v>
      </c>
      <c r="BQ94" s="5"/>
      <c r="BR94" s="3">
        <v>45369</v>
      </c>
      <c r="BS94" s="5"/>
      <c r="BT94" s="5" t="s">
        <v>487</v>
      </c>
      <c r="BU94" s="7" t="s">
        <v>855</v>
      </c>
      <c r="BV94" s="7">
        <v>104.94</v>
      </c>
      <c r="BW94" s="7">
        <v>0</v>
      </c>
      <c r="BX94" s="7">
        <v>104.94</v>
      </c>
      <c r="BY94" s="7">
        <v>6000</v>
      </c>
      <c r="BZ94" s="5">
        <v>32</v>
      </c>
      <c r="CA94" s="5">
        <v>28</v>
      </c>
      <c r="CB94" s="48">
        <f t="shared" si="11"/>
        <v>629640</v>
      </c>
      <c r="CC94" s="48">
        <v>629640</v>
      </c>
      <c r="CD94" s="48">
        <f t="shared" si="8"/>
        <v>566676</v>
      </c>
      <c r="CE94" s="48">
        <f t="shared" si="9"/>
        <v>503712</v>
      </c>
      <c r="CF94" s="48"/>
      <c r="CG94" s="49" t="s">
        <v>856</v>
      </c>
      <c r="CH94" s="49"/>
      <c r="CI94" s="49" t="s">
        <v>3775</v>
      </c>
      <c r="CJ94" s="50" t="s">
        <v>851</v>
      </c>
      <c r="CK94" s="50" t="s">
        <v>848</v>
      </c>
      <c r="CL94" s="50">
        <v>503175</v>
      </c>
      <c r="CM94" s="5">
        <v>0</v>
      </c>
      <c r="CN94" s="5" t="s">
        <v>195</v>
      </c>
      <c r="CO94" s="50" t="s">
        <v>152</v>
      </c>
      <c r="CP94" s="50" t="s">
        <v>829</v>
      </c>
      <c r="CQ94" s="51" t="s">
        <v>185</v>
      </c>
      <c r="CR94" s="51" t="s">
        <v>154</v>
      </c>
      <c r="CS94" s="51" t="s">
        <v>90</v>
      </c>
      <c r="CT94" s="51" t="s">
        <v>857</v>
      </c>
      <c r="CU94" s="51" t="s">
        <v>187</v>
      </c>
      <c r="CV94" s="52" t="s">
        <v>858</v>
      </c>
      <c r="CW94" s="9">
        <v>200301660116</v>
      </c>
      <c r="CX94" s="9">
        <v>200301660229</v>
      </c>
      <c r="CY94" s="9">
        <v>200301660257</v>
      </c>
      <c r="CZ94" s="9">
        <v>0</v>
      </c>
      <c r="DA94" s="9">
        <v>0</v>
      </c>
      <c r="DB94" s="9">
        <v>0</v>
      </c>
      <c r="DC94" s="9">
        <v>0</v>
      </c>
      <c r="DD94" s="9">
        <v>0</v>
      </c>
      <c r="DE94" s="9">
        <v>0</v>
      </c>
      <c r="DF94" s="9">
        <v>400078768967</v>
      </c>
      <c r="DG94" s="9">
        <v>400078768976</v>
      </c>
      <c r="DH94" s="9">
        <v>400078768978</v>
      </c>
      <c r="DI94" s="9">
        <v>0</v>
      </c>
      <c r="DJ94" s="9">
        <v>0</v>
      </c>
      <c r="DK94" s="9">
        <v>0</v>
      </c>
      <c r="DL94" s="9">
        <v>0</v>
      </c>
      <c r="DM94" s="9">
        <v>0</v>
      </c>
      <c r="DN94" s="9">
        <v>0</v>
      </c>
      <c r="DO94" s="9">
        <v>200080440010</v>
      </c>
      <c r="DP94" s="9">
        <v>200080440021</v>
      </c>
      <c r="DQ94" s="9">
        <v>200080440024</v>
      </c>
      <c r="DR94" s="9">
        <v>0</v>
      </c>
      <c r="DS94" s="9">
        <v>0</v>
      </c>
      <c r="DT94" s="9">
        <v>0</v>
      </c>
      <c r="DU94" s="9">
        <v>0</v>
      </c>
      <c r="DV94" s="9">
        <v>0</v>
      </c>
      <c r="DW94" s="9">
        <v>0</v>
      </c>
    </row>
    <row r="95" spans="1:127" s="59" customFormat="1" ht="60" x14ac:dyDescent="0.25">
      <c r="A95" s="59">
        <v>94</v>
      </c>
      <c r="B95" s="60">
        <v>45627</v>
      </c>
      <c r="C95" s="61">
        <v>262520911667090</v>
      </c>
      <c r="D95" s="31">
        <v>262520911667090</v>
      </c>
      <c r="E95" s="31" t="s">
        <v>121</v>
      </c>
      <c r="F95" s="32" t="s">
        <v>122</v>
      </c>
      <c r="G95" s="30">
        <v>45374</v>
      </c>
      <c r="H95" s="33">
        <v>9.43333333333333</v>
      </c>
      <c r="I95" s="32" t="s">
        <v>123</v>
      </c>
      <c r="J95" s="62">
        <v>3549550</v>
      </c>
      <c r="K95" s="32" t="s">
        <v>124</v>
      </c>
      <c r="L95" s="32" t="s">
        <v>853</v>
      </c>
      <c r="M95" s="32">
        <v>3492205</v>
      </c>
      <c r="N95" s="32" t="s">
        <v>126</v>
      </c>
      <c r="O95" s="32">
        <v>752</v>
      </c>
      <c r="P95" s="32" t="s">
        <v>127</v>
      </c>
      <c r="Q95" s="32">
        <v>9</v>
      </c>
      <c r="R95" s="32" t="s">
        <v>263</v>
      </c>
      <c r="S95" s="33">
        <v>14</v>
      </c>
      <c r="T95" s="32" t="s">
        <v>129</v>
      </c>
      <c r="U95" s="33">
        <v>14</v>
      </c>
      <c r="V95" s="32">
        <v>169</v>
      </c>
      <c r="W95" s="32" t="s">
        <v>130</v>
      </c>
      <c r="X95" s="32" t="s">
        <v>854</v>
      </c>
      <c r="Y95" s="32"/>
      <c r="Z95" s="32"/>
      <c r="AA95" s="32"/>
      <c r="AB95" s="32"/>
      <c r="AC95" s="32"/>
      <c r="AD95" s="32"/>
      <c r="AE95" s="32"/>
      <c r="AF95" s="32"/>
      <c r="AG95" s="32"/>
      <c r="AH95" s="32"/>
      <c r="AI95" s="32"/>
      <c r="AJ95" s="32"/>
      <c r="AK95" s="32"/>
      <c r="AL95" s="32"/>
      <c r="AM95" s="32"/>
      <c r="AN95" s="33"/>
      <c r="AO95" s="32"/>
      <c r="AP95" s="32"/>
      <c r="AQ95" s="32"/>
      <c r="AR95" s="30"/>
      <c r="AS95" s="32"/>
      <c r="AT95" s="32"/>
      <c r="AU95" s="32"/>
      <c r="AV95" s="32"/>
      <c r="AW95" s="32"/>
      <c r="AX95" s="32"/>
      <c r="AY95" s="32"/>
      <c r="AZ95" s="32"/>
      <c r="BA95" s="32"/>
      <c r="BB95" s="32"/>
      <c r="BC95" s="32"/>
      <c r="BD95" s="32"/>
      <c r="BE95" s="32"/>
      <c r="BF95" s="32"/>
      <c r="BG95" s="32"/>
      <c r="BH95" s="32"/>
      <c r="BI95" s="32"/>
      <c r="BJ95" s="30"/>
      <c r="BK95" s="30"/>
      <c r="BL95" s="33"/>
      <c r="BM95" s="32"/>
      <c r="BN95" s="30"/>
      <c r="BO95" s="32"/>
      <c r="BP95" s="32"/>
      <c r="BQ95" s="32"/>
      <c r="BR95" s="30">
        <v>45369</v>
      </c>
      <c r="BS95" s="32"/>
      <c r="BT95" s="32" t="s">
        <v>487</v>
      </c>
      <c r="BU95" s="36" t="s">
        <v>859</v>
      </c>
      <c r="BV95" s="36">
        <v>321.75</v>
      </c>
      <c r="BW95" s="36">
        <v>0</v>
      </c>
      <c r="BX95" s="36">
        <v>321</v>
      </c>
      <c r="BY95" s="36">
        <v>6000</v>
      </c>
      <c r="BZ95" s="32">
        <v>32</v>
      </c>
      <c r="CA95" s="32">
        <v>28</v>
      </c>
      <c r="CB95" s="63">
        <f t="shared" si="11"/>
        <v>1926000</v>
      </c>
      <c r="CC95" s="63"/>
      <c r="CD95" s="63">
        <f t="shared" si="8"/>
        <v>1733400</v>
      </c>
      <c r="CE95" s="63">
        <f t="shared" si="9"/>
        <v>1540800</v>
      </c>
      <c r="CF95" s="63"/>
      <c r="CG95" s="64" t="s">
        <v>856</v>
      </c>
      <c r="CH95" s="64"/>
      <c r="CI95" s="64" t="s">
        <v>3775</v>
      </c>
      <c r="CJ95" s="65"/>
      <c r="CK95" s="65"/>
      <c r="CL95" s="65"/>
      <c r="CM95" s="32"/>
      <c r="CN95" s="32"/>
      <c r="CO95" s="65"/>
      <c r="CP95" s="65"/>
      <c r="CQ95" s="66"/>
      <c r="CR95" s="66"/>
      <c r="CS95" s="66"/>
      <c r="CT95" s="66"/>
      <c r="CU95" s="66"/>
      <c r="CV95" s="67"/>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row>
    <row r="96" spans="1:127" s="29" customFormat="1" ht="60" x14ac:dyDescent="0.25">
      <c r="A96" s="29">
        <v>95</v>
      </c>
      <c r="B96" s="30">
        <v>45627</v>
      </c>
      <c r="C96" s="31">
        <v>262520911667090</v>
      </c>
      <c r="D96" s="31">
        <v>262520911667090</v>
      </c>
      <c r="E96" s="31" t="s">
        <v>121</v>
      </c>
      <c r="F96" s="32" t="s">
        <v>122</v>
      </c>
      <c r="G96" s="30">
        <v>45374</v>
      </c>
      <c r="H96" s="33">
        <v>9.43333333333333</v>
      </c>
      <c r="I96" s="32" t="s">
        <v>123</v>
      </c>
      <c r="J96" s="32">
        <v>3549550</v>
      </c>
      <c r="K96" s="32" t="s">
        <v>124</v>
      </c>
      <c r="L96" s="32" t="s">
        <v>853</v>
      </c>
      <c r="M96" s="32">
        <v>3492205</v>
      </c>
      <c r="N96" s="32" t="s">
        <v>126</v>
      </c>
      <c r="O96" s="32">
        <v>752</v>
      </c>
      <c r="P96" s="32" t="s">
        <v>127</v>
      </c>
      <c r="Q96" s="32">
        <v>9</v>
      </c>
      <c r="R96" s="32" t="s">
        <v>263</v>
      </c>
      <c r="S96" s="33">
        <v>14</v>
      </c>
      <c r="T96" s="32" t="s">
        <v>129</v>
      </c>
      <c r="U96" s="33">
        <v>14</v>
      </c>
      <c r="V96" s="32">
        <v>169</v>
      </c>
      <c r="W96" s="32" t="s">
        <v>130</v>
      </c>
      <c r="X96" s="32" t="s">
        <v>854</v>
      </c>
      <c r="Y96" s="32"/>
      <c r="Z96" s="32"/>
      <c r="AA96" s="32"/>
      <c r="AB96" s="32"/>
      <c r="AC96" s="32"/>
      <c r="AD96" s="32"/>
      <c r="AE96" s="32"/>
      <c r="AF96" s="32"/>
      <c r="AG96" s="32"/>
      <c r="AH96" s="32"/>
      <c r="AI96" s="32"/>
      <c r="AJ96" s="32"/>
      <c r="AK96" s="32"/>
      <c r="AL96" s="32"/>
      <c r="AM96" s="32"/>
      <c r="AN96" s="33"/>
      <c r="AO96" s="32"/>
      <c r="AP96" s="32"/>
      <c r="AQ96" s="32"/>
      <c r="AR96" s="30"/>
      <c r="AS96" s="32"/>
      <c r="AT96" s="32"/>
      <c r="AU96" s="32"/>
      <c r="AV96" s="32"/>
      <c r="AW96" s="32"/>
      <c r="AX96" s="32"/>
      <c r="AY96" s="32"/>
      <c r="AZ96" s="32"/>
      <c r="BA96" s="32"/>
      <c r="BB96" s="32"/>
      <c r="BC96" s="32"/>
      <c r="BD96" s="32"/>
      <c r="BE96" s="32"/>
      <c r="BF96" s="32"/>
      <c r="BG96" s="32"/>
      <c r="BH96" s="32"/>
      <c r="BI96" s="32"/>
      <c r="BJ96" s="30"/>
      <c r="BK96" s="30"/>
      <c r="BL96" s="33"/>
      <c r="BM96" s="32"/>
      <c r="BN96" s="30"/>
      <c r="BO96" s="32"/>
      <c r="BP96" s="32"/>
      <c r="BQ96" s="32"/>
      <c r="BR96" s="30">
        <v>45364</v>
      </c>
      <c r="BS96" s="32"/>
      <c r="BT96" s="32" t="s">
        <v>487</v>
      </c>
      <c r="BU96" s="36" t="s">
        <v>860</v>
      </c>
      <c r="BV96" s="36">
        <v>340.92</v>
      </c>
      <c r="BW96" s="36">
        <v>9850</v>
      </c>
      <c r="BX96" s="36">
        <v>681.84</v>
      </c>
      <c r="BY96" s="36">
        <v>1200</v>
      </c>
      <c r="BZ96" s="32">
        <v>14</v>
      </c>
      <c r="CA96" s="32">
        <v>46</v>
      </c>
      <c r="CB96" s="33">
        <f t="shared" si="11"/>
        <v>4176270</v>
      </c>
      <c r="CC96" s="33"/>
      <c r="CD96" s="33">
        <f t="shared" si="8"/>
        <v>3758643</v>
      </c>
      <c r="CE96" s="33">
        <f t="shared" si="9"/>
        <v>3341016</v>
      </c>
      <c r="CF96" s="33"/>
      <c r="CG96" s="37"/>
      <c r="CH96" s="8">
        <f>J96/CB96</f>
        <v>0.84993307425046749</v>
      </c>
      <c r="CI96" s="37" t="s">
        <v>3775</v>
      </c>
      <c r="CJ96" s="32"/>
      <c r="CK96" s="32"/>
      <c r="CL96" s="32"/>
      <c r="CM96" s="32"/>
      <c r="CN96" s="32"/>
      <c r="CO96" s="32"/>
      <c r="CP96" s="32"/>
      <c r="CQ96" s="38"/>
      <c r="CR96" s="38"/>
      <c r="CS96" s="38"/>
      <c r="CT96" s="38"/>
      <c r="CU96" s="38"/>
      <c r="CV96" s="39"/>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row>
    <row r="97" spans="1:127" ht="105" x14ac:dyDescent="0.25">
      <c r="A97" s="44">
        <v>96</v>
      </c>
      <c r="B97" s="45">
        <v>45627</v>
      </c>
      <c r="C97" s="46">
        <v>262520911292702</v>
      </c>
      <c r="D97" s="4">
        <v>262520911292702</v>
      </c>
      <c r="E97" s="4" t="s">
        <v>121</v>
      </c>
      <c r="F97" s="5" t="s">
        <v>232</v>
      </c>
      <c r="G97" s="3">
        <v>44926</v>
      </c>
      <c r="H97" s="6">
        <v>24.366666666666699</v>
      </c>
      <c r="I97" s="5" t="s">
        <v>123</v>
      </c>
      <c r="J97" s="47">
        <v>1854863</v>
      </c>
      <c r="K97" s="5" t="s">
        <v>124</v>
      </c>
      <c r="L97" s="5" t="s">
        <v>861</v>
      </c>
      <c r="M97" s="5">
        <v>1671931</v>
      </c>
      <c r="N97" s="5" t="s">
        <v>126</v>
      </c>
      <c r="O97" s="5">
        <v>738</v>
      </c>
      <c r="P97" s="5" t="s">
        <v>127</v>
      </c>
      <c r="Q97" s="5">
        <v>24</v>
      </c>
      <c r="R97" s="5" t="s">
        <v>263</v>
      </c>
      <c r="S97" s="6">
        <v>14.4</v>
      </c>
      <c r="T97" s="5" t="s">
        <v>129</v>
      </c>
      <c r="U97" s="6">
        <v>14</v>
      </c>
      <c r="V97" s="5">
        <v>121</v>
      </c>
      <c r="W97" s="5" t="s">
        <v>130</v>
      </c>
      <c r="X97" s="5" t="s">
        <v>862</v>
      </c>
      <c r="Y97" s="5" t="s">
        <v>132</v>
      </c>
      <c r="Z97" s="5" t="s">
        <v>133</v>
      </c>
      <c r="AA97" s="5" t="s">
        <v>863</v>
      </c>
      <c r="AB97" s="5" t="s">
        <v>135</v>
      </c>
      <c r="AC97" s="5" t="s">
        <v>136</v>
      </c>
      <c r="AD97" s="5">
        <v>806920259</v>
      </c>
      <c r="AE97" s="5" t="s">
        <v>848</v>
      </c>
      <c r="AF97" s="5" t="s">
        <v>243</v>
      </c>
      <c r="AG97" s="5">
        <v>100</v>
      </c>
      <c r="AH97" s="5" t="s">
        <v>139</v>
      </c>
      <c r="AI97" s="5">
        <v>124</v>
      </c>
      <c r="AJ97" s="5" t="s">
        <v>266</v>
      </c>
      <c r="AK97" s="5">
        <v>1854863</v>
      </c>
      <c r="AL97" s="5" t="s">
        <v>140</v>
      </c>
      <c r="AM97" s="5" t="s">
        <v>161</v>
      </c>
      <c r="AN97" s="6">
        <v>40.799397300000003</v>
      </c>
      <c r="AO97" s="5" t="s">
        <v>142</v>
      </c>
      <c r="AP97" s="5">
        <v>0</v>
      </c>
      <c r="AQ97" s="5">
        <v>28800</v>
      </c>
      <c r="AR97" s="3">
        <v>44930</v>
      </c>
      <c r="AS97" s="5">
        <v>120</v>
      </c>
      <c r="AT97" s="5" t="s">
        <v>849</v>
      </c>
      <c r="AU97" s="5" t="s">
        <v>144</v>
      </c>
      <c r="AV97" s="5">
        <v>0</v>
      </c>
      <c r="AW97" s="5">
        <v>0</v>
      </c>
      <c r="AX97" s="5">
        <v>0</v>
      </c>
      <c r="AY97" s="5">
        <v>0</v>
      </c>
      <c r="AZ97" s="5">
        <v>0</v>
      </c>
      <c r="BA97" s="5">
        <v>0</v>
      </c>
      <c r="BB97" s="5">
        <v>0</v>
      </c>
      <c r="BC97" s="5">
        <v>0</v>
      </c>
      <c r="BD97" s="5">
        <v>0</v>
      </c>
      <c r="BE97" s="5" t="s">
        <v>145</v>
      </c>
      <c r="BF97" s="5" t="s">
        <v>145</v>
      </c>
      <c r="BG97" s="5">
        <v>0</v>
      </c>
      <c r="BH97" s="5">
        <v>24</v>
      </c>
      <c r="BI97" s="5" t="s">
        <v>123</v>
      </c>
      <c r="BJ97" s="3">
        <v>44926</v>
      </c>
      <c r="BK97" s="3">
        <v>44926</v>
      </c>
      <c r="BL97" s="6">
        <v>24.366666666666699</v>
      </c>
      <c r="BM97" s="5" t="s">
        <v>123</v>
      </c>
      <c r="BN97" s="3">
        <v>48673</v>
      </c>
      <c r="BO97" s="5" t="s">
        <v>162</v>
      </c>
      <c r="BP97" s="5">
        <v>0</v>
      </c>
      <c r="BQ97" s="5"/>
      <c r="BR97" s="3">
        <v>44901</v>
      </c>
      <c r="BS97" s="5" t="s">
        <v>864</v>
      </c>
      <c r="BT97" s="5" t="s">
        <v>865</v>
      </c>
      <c r="BU97" s="7" t="s">
        <v>866</v>
      </c>
      <c r="BV97" s="7">
        <v>82.66</v>
      </c>
      <c r="BW97" s="7">
        <v>55000</v>
      </c>
      <c r="BX97" s="7">
        <v>0</v>
      </c>
      <c r="BY97" s="7">
        <v>0</v>
      </c>
      <c r="BZ97" s="5">
        <v>0</v>
      </c>
      <c r="CA97" s="5">
        <v>0</v>
      </c>
      <c r="CB97" s="48">
        <f t="shared" si="11"/>
        <v>4546300</v>
      </c>
      <c r="CC97" s="48">
        <v>4546300</v>
      </c>
      <c r="CD97" s="48">
        <f t="shared" si="8"/>
        <v>4091670</v>
      </c>
      <c r="CE97" s="48">
        <f t="shared" si="9"/>
        <v>3637040</v>
      </c>
      <c r="CF97" s="48"/>
      <c r="CG97" s="49" t="s">
        <v>867</v>
      </c>
      <c r="CH97" s="49"/>
      <c r="CI97" s="49" t="s">
        <v>3775</v>
      </c>
      <c r="CJ97" s="50" t="s">
        <v>851</v>
      </c>
      <c r="CK97" s="50" t="s">
        <v>848</v>
      </c>
      <c r="CL97" s="50">
        <v>503186</v>
      </c>
      <c r="CM97" s="5">
        <v>0</v>
      </c>
      <c r="CN97" s="5" t="s">
        <v>868</v>
      </c>
      <c r="CO97" s="50" t="s">
        <v>152</v>
      </c>
      <c r="CP97" s="50" t="s">
        <v>152</v>
      </c>
      <c r="CQ97" s="51" t="s">
        <v>153</v>
      </c>
      <c r="CR97" s="51" t="s">
        <v>154</v>
      </c>
      <c r="CS97" s="51" t="s">
        <v>90</v>
      </c>
      <c r="CT97" s="51" t="s">
        <v>869</v>
      </c>
      <c r="CU97" s="51" t="s">
        <v>156</v>
      </c>
      <c r="CV97" s="52" t="s">
        <v>870</v>
      </c>
      <c r="CW97" s="9">
        <v>200256956101</v>
      </c>
      <c r="CX97" s="9">
        <v>0</v>
      </c>
      <c r="CY97" s="9">
        <v>0</v>
      </c>
      <c r="CZ97" s="9">
        <v>0</v>
      </c>
      <c r="DA97" s="9">
        <v>0</v>
      </c>
      <c r="DB97" s="9">
        <v>0</v>
      </c>
      <c r="DC97" s="9">
        <v>0</v>
      </c>
      <c r="DD97" s="9">
        <v>0</v>
      </c>
      <c r="DE97" s="9">
        <v>0</v>
      </c>
      <c r="DF97" s="9">
        <v>400067294121</v>
      </c>
      <c r="DG97" s="9">
        <v>0</v>
      </c>
      <c r="DH97" s="9">
        <v>0</v>
      </c>
      <c r="DI97" s="9">
        <v>0</v>
      </c>
      <c r="DJ97" s="9">
        <v>0</v>
      </c>
      <c r="DK97" s="9">
        <v>0</v>
      </c>
      <c r="DL97" s="9">
        <v>0</v>
      </c>
      <c r="DM97" s="9">
        <v>0</v>
      </c>
      <c r="DN97" s="9">
        <v>0</v>
      </c>
      <c r="DO97" s="9">
        <v>200068330962</v>
      </c>
      <c r="DP97" s="9">
        <v>0</v>
      </c>
      <c r="DQ97" s="9">
        <v>0</v>
      </c>
      <c r="DR97" s="9">
        <v>0</v>
      </c>
      <c r="DS97" s="9">
        <v>0</v>
      </c>
      <c r="DT97" s="9">
        <v>0</v>
      </c>
      <c r="DU97" s="9">
        <v>0</v>
      </c>
      <c r="DV97" s="9">
        <v>0</v>
      </c>
      <c r="DW97" s="9">
        <v>0</v>
      </c>
    </row>
    <row r="98" spans="1:127" customFormat="1" ht="30" x14ac:dyDescent="0.25">
      <c r="A98">
        <v>97</v>
      </c>
      <c r="B98" s="3">
        <v>45627</v>
      </c>
      <c r="C98" s="4">
        <v>262320911125560</v>
      </c>
      <c r="D98" s="4">
        <v>262320911125560</v>
      </c>
      <c r="E98" s="4" t="s">
        <v>121</v>
      </c>
      <c r="F98" s="5" t="s">
        <v>232</v>
      </c>
      <c r="G98" s="3">
        <v>44742</v>
      </c>
      <c r="H98" s="6">
        <v>30.5</v>
      </c>
      <c r="I98" s="5" t="s">
        <v>123</v>
      </c>
      <c r="J98" s="5">
        <v>744903</v>
      </c>
      <c r="K98" s="5" t="s">
        <v>124</v>
      </c>
      <c r="L98" s="5" t="s">
        <v>871</v>
      </c>
      <c r="M98" s="5">
        <v>662929</v>
      </c>
      <c r="N98" s="5" t="s">
        <v>126</v>
      </c>
      <c r="O98" s="5">
        <v>-1</v>
      </c>
      <c r="P98" s="5" t="s">
        <v>127</v>
      </c>
      <c r="Q98" s="5">
        <v>30</v>
      </c>
      <c r="R98" s="5" t="s">
        <v>128</v>
      </c>
      <c r="S98" s="6">
        <v>14.9</v>
      </c>
      <c r="T98" s="5" t="s">
        <v>129</v>
      </c>
      <c r="U98" s="6">
        <v>13.5</v>
      </c>
      <c r="V98" s="5">
        <v>121</v>
      </c>
      <c r="W98" s="5" t="s">
        <v>130</v>
      </c>
      <c r="X98" s="5" t="s">
        <v>872</v>
      </c>
      <c r="Y98" s="5" t="s">
        <v>132</v>
      </c>
      <c r="Z98" s="5" t="s">
        <v>133</v>
      </c>
      <c r="AA98" s="5" t="s">
        <v>251</v>
      </c>
      <c r="AB98" s="5" t="s">
        <v>135</v>
      </c>
      <c r="AC98" s="5" t="s">
        <v>136</v>
      </c>
      <c r="AD98" s="5">
        <v>804866558</v>
      </c>
      <c r="AE98" s="5" t="s">
        <v>637</v>
      </c>
      <c r="AF98" s="5" t="s">
        <v>138</v>
      </c>
      <c r="AG98" s="5">
        <v>105</v>
      </c>
      <c r="AH98" s="5" t="s">
        <v>139</v>
      </c>
      <c r="AI98" s="5">
        <v>135</v>
      </c>
      <c r="AJ98" s="5" t="s">
        <v>128</v>
      </c>
      <c r="AK98" s="5">
        <v>744903</v>
      </c>
      <c r="AL98" s="5" t="s">
        <v>140</v>
      </c>
      <c r="AM98" s="5" t="s">
        <v>161</v>
      </c>
      <c r="AN98" s="6">
        <v>48.501025499999997</v>
      </c>
      <c r="AO98" s="5" t="s">
        <v>142</v>
      </c>
      <c r="AP98" s="5">
        <v>0</v>
      </c>
      <c r="AQ98" s="5">
        <v>11343</v>
      </c>
      <c r="AR98" s="3">
        <v>44746</v>
      </c>
      <c r="AS98" s="5">
        <v>120</v>
      </c>
      <c r="AT98" s="5" t="s">
        <v>873</v>
      </c>
      <c r="AU98" s="5" t="s">
        <v>144</v>
      </c>
      <c r="AV98" s="5">
        <v>0</v>
      </c>
      <c r="AW98" s="5">
        <v>0</v>
      </c>
      <c r="AX98" s="5">
        <v>0</v>
      </c>
      <c r="AY98" s="5">
        <v>0</v>
      </c>
      <c r="AZ98" s="5">
        <v>0</v>
      </c>
      <c r="BA98" s="5">
        <v>0</v>
      </c>
      <c r="BB98" s="5">
        <v>0</v>
      </c>
      <c r="BC98" s="5">
        <v>0</v>
      </c>
      <c r="BD98" s="5">
        <v>0</v>
      </c>
      <c r="BE98" s="5" t="s">
        <v>145</v>
      </c>
      <c r="BF98" s="5" t="s">
        <v>145</v>
      </c>
      <c r="BG98" s="5">
        <v>0</v>
      </c>
      <c r="BH98" s="5">
        <v>30</v>
      </c>
      <c r="BI98" s="5" t="s">
        <v>123</v>
      </c>
      <c r="BJ98" s="3">
        <v>44742</v>
      </c>
      <c r="BK98" s="3">
        <v>44742</v>
      </c>
      <c r="BL98" s="6">
        <v>30.5</v>
      </c>
      <c r="BM98" s="5" t="s">
        <v>123</v>
      </c>
      <c r="BN98" s="3">
        <v>48826</v>
      </c>
      <c r="BO98" s="5" t="s">
        <v>162</v>
      </c>
      <c r="BP98" s="5">
        <v>441600</v>
      </c>
      <c r="BQ98" s="5"/>
      <c r="BR98" s="3">
        <v>44730</v>
      </c>
      <c r="BS98" s="5"/>
      <c r="BT98" s="5" t="s">
        <v>874</v>
      </c>
      <c r="BU98" s="7" t="s">
        <v>875</v>
      </c>
      <c r="BV98" s="7">
        <v>1250</v>
      </c>
      <c r="BW98" s="7">
        <v>800</v>
      </c>
      <c r="BX98" s="7">
        <v>765.5</v>
      </c>
      <c r="BY98" s="7">
        <v>700</v>
      </c>
      <c r="BZ98" s="5">
        <v>10</v>
      </c>
      <c r="CA98" s="5">
        <v>40</v>
      </c>
      <c r="CB98" s="6">
        <f t="shared" si="11"/>
        <v>1535850</v>
      </c>
      <c r="CC98" s="6">
        <v>1535850</v>
      </c>
      <c r="CD98" s="6">
        <f t="shared" si="8"/>
        <v>1382265</v>
      </c>
      <c r="CE98" s="6">
        <f t="shared" si="9"/>
        <v>1228680</v>
      </c>
      <c r="CF98" s="6" t="s">
        <v>876</v>
      </c>
      <c r="CG98" s="8"/>
      <c r="CH98" s="8">
        <f>J98/CB98</f>
        <v>0.48501025490770583</v>
      </c>
      <c r="CI98" s="8" t="s">
        <v>3775</v>
      </c>
      <c r="CJ98" s="5" t="s">
        <v>877</v>
      </c>
      <c r="CK98" s="5" t="s">
        <v>637</v>
      </c>
      <c r="CL98" s="5">
        <v>306401</v>
      </c>
      <c r="CM98" s="5">
        <v>0</v>
      </c>
      <c r="CN98" s="5" t="s">
        <v>195</v>
      </c>
      <c r="CO98" s="5" t="s">
        <v>166</v>
      </c>
      <c r="CP98" s="5" t="s">
        <v>167</v>
      </c>
      <c r="CQ98" s="9" t="s">
        <v>185</v>
      </c>
      <c r="CR98" s="9" t="s">
        <v>154</v>
      </c>
      <c r="CS98" s="9" t="s">
        <v>90</v>
      </c>
      <c r="CT98" s="9" t="s">
        <v>878</v>
      </c>
      <c r="CU98" s="9" t="s">
        <v>156</v>
      </c>
      <c r="CV98" s="10" t="s">
        <v>879</v>
      </c>
      <c r="CW98" s="9">
        <v>200243425654</v>
      </c>
      <c r="CX98" s="9">
        <v>0</v>
      </c>
      <c r="CY98" s="9">
        <v>0</v>
      </c>
      <c r="CZ98" s="9">
        <v>0</v>
      </c>
      <c r="DA98" s="9">
        <v>0</v>
      </c>
      <c r="DB98" s="9">
        <v>0</v>
      </c>
      <c r="DC98" s="9">
        <v>0</v>
      </c>
      <c r="DD98" s="9">
        <v>0</v>
      </c>
      <c r="DE98" s="9">
        <v>0</v>
      </c>
      <c r="DF98" s="9">
        <v>400063226931</v>
      </c>
      <c r="DG98" s="9">
        <v>0</v>
      </c>
      <c r="DH98" s="9">
        <v>0</v>
      </c>
      <c r="DI98" s="9">
        <v>0</v>
      </c>
      <c r="DJ98" s="9">
        <v>0</v>
      </c>
      <c r="DK98" s="9">
        <v>0</v>
      </c>
      <c r="DL98" s="9">
        <v>0</v>
      </c>
      <c r="DM98" s="9">
        <v>0</v>
      </c>
      <c r="DN98" s="9">
        <v>0</v>
      </c>
      <c r="DO98" s="9">
        <v>200064034739</v>
      </c>
      <c r="DP98" s="9">
        <v>0</v>
      </c>
      <c r="DQ98" s="9">
        <v>0</v>
      </c>
      <c r="DR98" s="9">
        <v>0</v>
      </c>
      <c r="DS98" s="9">
        <v>0</v>
      </c>
      <c r="DT98" s="9">
        <v>0</v>
      </c>
      <c r="DU98" s="9">
        <v>0</v>
      </c>
      <c r="DV98" s="9">
        <v>0</v>
      </c>
      <c r="DW98" s="9">
        <v>0</v>
      </c>
    </row>
    <row r="99" spans="1:127" ht="60" x14ac:dyDescent="0.25">
      <c r="A99" s="44">
        <v>98</v>
      </c>
      <c r="B99" s="45">
        <v>45627</v>
      </c>
      <c r="C99" s="46">
        <v>262220911707431</v>
      </c>
      <c r="D99" s="4">
        <v>262220911707431</v>
      </c>
      <c r="E99" s="4" t="s">
        <v>121</v>
      </c>
      <c r="F99" s="5" t="s">
        <v>178</v>
      </c>
      <c r="G99" s="3">
        <v>45474</v>
      </c>
      <c r="H99" s="6">
        <v>6.1</v>
      </c>
      <c r="I99" s="5" t="s">
        <v>123</v>
      </c>
      <c r="J99" s="47">
        <v>2238488</v>
      </c>
      <c r="K99" s="5" t="s">
        <v>124</v>
      </c>
      <c r="L99" s="5" t="s">
        <v>880</v>
      </c>
      <c r="M99" s="5">
        <v>2209035</v>
      </c>
      <c r="N99" s="5" t="s">
        <v>126</v>
      </c>
      <c r="O99" s="5">
        <v>766</v>
      </c>
      <c r="P99" s="5" t="s">
        <v>127</v>
      </c>
      <c r="Q99" s="5">
        <v>8</v>
      </c>
      <c r="R99" s="5" t="s">
        <v>263</v>
      </c>
      <c r="S99" s="6">
        <v>13</v>
      </c>
      <c r="T99" s="5" t="s">
        <v>129</v>
      </c>
      <c r="U99" s="6">
        <v>13</v>
      </c>
      <c r="V99" s="5">
        <v>181</v>
      </c>
      <c r="W99" s="5" t="s">
        <v>130</v>
      </c>
      <c r="X99" s="5" t="s">
        <v>881</v>
      </c>
      <c r="Y99" s="5" t="s">
        <v>132</v>
      </c>
      <c r="Z99" s="5" t="s">
        <v>133</v>
      </c>
      <c r="AA99" s="5" t="s">
        <v>200</v>
      </c>
      <c r="AB99" s="5" t="s">
        <v>135</v>
      </c>
      <c r="AC99" s="5" t="s">
        <v>136</v>
      </c>
      <c r="AD99" s="5">
        <v>854804050671</v>
      </c>
      <c r="AE99" s="5" t="s">
        <v>637</v>
      </c>
      <c r="AF99" s="5" t="s">
        <v>138</v>
      </c>
      <c r="AG99" s="5">
        <v>173</v>
      </c>
      <c r="AH99" s="5" t="s">
        <v>139</v>
      </c>
      <c r="AI99" s="5">
        <v>181</v>
      </c>
      <c r="AJ99" s="5" t="s">
        <v>266</v>
      </c>
      <c r="AK99" s="5">
        <v>2238488</v>
      </c>
      <c r="AL99" s="5" t="s">
        <v>140</v>
      </c>
      <c r="AM99" s="5" t="s">
        <v>709</v>
      </c>
      <c r="AN99" s="6">
        <v>60.961002200000003</v>
      </c>
      <c r="AO99" s="5" t="s">
        <v>142</v>
      </c>
      <c r="AP99" s="5">
        <v>0</v>
      </c>
      <c r="AQ99" s="5">
        <v>28323</v>
      </c>
      <c r="AR99" s="3">
        <v>45416</v>
      </c>
      <c r="AS99" s="5">
        <v>180</v>
      </c>
      <c r="AT99" s="5" t="s">
        <v>882</v>
      </c>
      <c r="AU99" s="5" t="s">
        <v>144</v>
      </c>
      <c r="AV99" s="5">
        <v>0</v>
      </c>
      <c r="AW99" s="5">
        <v>0</v>
      </c>
      <c r="AX99" s="5">
        <v>0</v>
      </c>
      <c r="AY99" s="5">
        <v>0</v>
      </c>
      <c r="AZ99" s="5">
        <v>0</v>
      </c>
      <c r="BA99" s="5">
        <v>0</v>
      </c>
      <c r="BB99" s="5">
        <v>0</v>
      </c>
      <c r="BC99" s="5">
        <v>0</v>
      </c>
      <c r="BD99" s="5">
        <v>0</v>
      </c>
      <c r="BE99" s="5" t="s">
        <v>145</v>
      </c>
      <c r="BF99" s="5" t="s">
        <v>145</v>
      </c>
      <c r="BG99" s="5">
        <v>0</v>
      </c>
      <c r="BH99" s="5">
        <v>8</v>
      </c>
      <c r="BI99" s="5" t="s">
        <v>123</v>
      </c>
      <c r="BJ99" s="3">
        <v>45412</v>
      </c>
      <c r="BK99" s="3">
        <v>45412</v>
      </c>
      <c r="BL99" s="6">
        <v>8.1666666666666696</v>
      </c>
      <c r="BM99" s="5" t="s">
        <v>123</v>
      </c>
      <c r="BN99" s="3">
        <v>50894</v>
      </c>
      <c r="BO99" s="5" t="s">
        <v>710</v>
      </c>
      <c r="BP99" s="5">
        <v>0</v>
      </c>
      <c r="BQ99" s="5"/>
      <c r="BR99" s="3">
        <v>45395</v>
      </c>
      <c r="BS99" s="5"/>
      <c r="BT99" s="5" t="s">
        <v>883</v>
      </c>
      <c r="BU99" s="7" t="s">
        <v>884</v>
      </c>
      <c r="BV99" s="7">
        <v>1530</v>
      </c>
      <c r="BW99" s="7">
        <v>1200</v>
      </c>
      <c r="BX99" s="7">
        <v>1530</v>
      </c>
      <c r="BY99" s="7">
        <v>1200</v>
      </c>
      <c r="BZ99" s="5">
        <v>4</v>
      </c>
      <c r="CA99" s="5">
        <v>56</v>
      </c>
      <c r="CB99" s="48">
        <f t="shared" si="11"/>
        <v>3672000</v>
      </c>
      <c r="CC99" s="48">
        <v>3672000</v>
      </c>
      <c r="CD99" s="48">
        <f t="shared" si="8"/>
        <v>3304800</v>
      </c>
      <c r="CE99" s="48">
        <f t="shared" si="9"/>
        <v>2937600</v>
      </c>
      <c r="CF99" s="48">
        <v>168300</v>
      </c>
      <c r="CG99" s="49" t="s">
        <v>885</v>
      </c>
      <c r="CH99" s="49"/>
      <c r="CI99" s="49" t="s">
        <v>3775</v>
      </c>
      <c r="CJ99" s="50" t="s">
        <v>886</v>
      </c>
      <c r="CK99" s="50" t="s">
        <v>637</v>
      </c>
      <c r="CL99" s="50">
        <v>311026</v>
      </c>
      <c r="CM99" s="5">
        <v>0</v>
      </c>
      <c r="CN99" s="5" t="s">
        <v>151</v>
      </c>
      <c r="CO99" s="50" t="s">
        <v>166</v>
      </c>
      <c r="CP99" s="50" t="s">
        <v>829</v>
      </c>
      <c r="CQ99" s="51" t="s">
        <v>185</v>
      </c>
      <c r="CR99" s="51" t="s">
        <v>154</v>
      </c>
      <c r="CS99" s="51" t="s">
        <v>90</v>
      </c>
      <c r="CT99" s="51" t="s">
        <v>887</v>
      </c>
      <c r="CU99" s="51" t="s">
        <v>187</v>
      </c>
      <c r="CV99" s="52">
        <v>90045341271348</v>
      </c>
      <c r="CW99" s="9">
        <v>200312134049</v>
      </c>
      <c r="CX99" s="9">
        <v>0</v>
      </c>
      <c r="CY99" s="9">
        <v>0</v>
      </c>
      <c r="CZ99" s="9">
        <v>0</v>
      </c>
      <c r="DA99" s="9">
        <v>0</v>
      </c>
      <c r="DB99" s="9">
        <v>0</v>
      </c>
      <c r="DC99" s="9">
        <v>0</v>
      </c>
      <c r="DD99" s="9">
        <v>0</v>
      </c>
      <c r="DE99" s="9">
        <v>0</v>
      </c>
      <c r="DF99" s="9">
        <v>400081451613</v>
      </c>
      <c r="DG99" s="9">
        <v>0</v>
      </c>
      <c r="DH99" s="9">
        <v>0</v>
      </c>
      <c r="DI99" s="9">
        <v>0</v>
      </c>
      <c r="DJ99" s="9">
        <v>0</v>
      </c>
      <c r="DK99" s="9">
        <v>0</v>
      </c>
      <c r="DL99" s="9">
        <v>0</v>
      </c>
      <c r="DM99" s="9">
        <v>0</v>
      </c>
      <c r="DN99" s="9">
        <v>0</v>
      </c>
      <c r="DO99" s="9">
        <v>200083215094</v>
      </c>
      <c r="DP99" s="9">
        <v>0</v>
      </c>
      <c r="DQ99" s="9">
        <v>0</v>
      </c>
      <c r="DR99" s="9">
        <v>0</v>
      </c>
      <c r="DS99" s="9">
        <v>0</v>
      </c>
      <c r="DT99" s="9">
        <v>0</v>
      </c>
      <c r="DU99" s="9">
        <v>0</v>
      </c>
      <c r="DV99" s="9">
        <v>0</v>
      </c>
      <c r="DW99" s="9">
        <v>0</v>
      </c>
    </row>
    <row r="100" spans="1:127" hidden="1" x14ac:dyDescent="0.25">
      <c r="A100" s="44">
        <v>99</v>
      </c>
      <c r="B100" s="45">
        <v>45627</v>
      </c>
      <c r="C100" s="46">
        <v>262020911767103</v>
      </c>
      <c r="D100" s="4">
        <v>262020911767103</v>
      </c>
      <c r="E100" s="4" t="s">
        <v>121</v>
      </c>
      <c r="F100" s="5" t="s">
        <v>122</v>
      </c>
      <c r="G100" s="3">
        <v>45480</v>
      </c>
      <c r="H100" s="6">
        <v>5.9</v>
      </c>
      <c r="I100" s="5" t="s">
        <v>123</v>
      </c>
      <c r="J100" s="47">
        <v>1288648</v>
      </c>
      <c r="K100" s="5" t="s">
        <v>124</v>
      </c>
      <c r="L100" s="5" t="s">
        <v>888</v>
      </c>
      <c r="M100" s="5">
        <v>1263041</v>
      </c>
      <c r="N100" s="5" t="s">
        <v>126</v>
      </c>
      <c r="O100" s="5">
        <v>782</v>
      </c>
      <c r="P100" s="5" t="s">
        <v>127</v>
      </c>
      <c r="Q100" s="5">
        <v>6</v>
      </c>
      <c r="R100" s="5" t="s">
        <v>128</v>
      </c>
      <c r="S100" s="6">
        <v>13.9</v>
      </c>
      <c r="T100" s="5" t="s">
        <v>129</v>
      </c>
      <c r="U100" s="6">
        <v>13.9</v>
      </c>
      <c r="V100" s="5">
        <v>121</v>
      </c>
      <c r="W100" s="5" t="s">
        <v>130</v>
      </c>
      <c r="X100" s="5" t="s">
        <v>889</v>
      </c>
      <c r="Y100" s="5" t="s">
        <v>132</v>
      </c>
      <c r="Z100" s="5" t="s">
        <v>133</v>
      </c>
      <c r="AA100" s="5" t="s">
        <v>313</v>
      </c>
      <c r="AB100" s="5" t="s">
        <v>135</v>
      </c>
      <c r="AC100" s="5" t="s">
        <v>136</v>
      </c>
      <c r="AD100" s="5">
        <v>854804535928</v>
      </c>
      <c r="AE100" s="5" t="s">
        <v>674</v>
      </c>
      <c r="AF100" s="5" t="s">
        <v>243</v>
      </c>
      <c r="AG100" s="5">
        <v>115</v>
      </c>
      <c r="AH100" s="5" t="s">
        <v>139</v>
      </c>
      <c r="AI100" s="5">
        <v>121</v>
      </c>
      <c r="AJ100" s="5" t="s">
        <v>266</v>
      </c>
      <c r="AK100" s="5">
        <v>1288648</v>
      </c>
      <c r="AL100" s="5" t="s">
        <v>140</v>
      </c>
      <c r="AM100" s="5" t="s">
        <v>161</v>
      </c>
      <c r="AN100" s="6">
        <v>58.211089800000003</v>
      </c>
      <c r="AO100" s="5" t="s">
        <v>142</v>
      </c>
      <c r="AP100" s="5">
        <v>0</v>
      </c>
      <c r="AQ100" s="5">
        <v>19931</v>
      </c>
      <c r="AR100" s="3">
        <v>45477</v>
      </c>
      <c r="AS100" s="5">
        <v>120</v>
      </c>
      <c r="AT100" s="5" t="s">
        <v>890</v>
      </c>
      <c r="AU100" s="5" t="s">
        <v>144</v>
      </c>
      <c r="AV100" s="5">
        <v>0</v>
      </c>
      <c r="AW100" s="5">
        <v>0</v>
      </c>
      <c r="AX100" s="5">
        <v>0</v>
      </c>
      <c r="AY100" s="5">
        <v>0</v>
      </c>
      <c r="AZ100" s="5">
        <v>0</v>
      </c>
      <c r="BA100" s="5">
        <v>0</v>
      </c>
      <c r="BB100" s="5">
        <v>0</v>
      </c>
      <c r="BC100" s="5">
        <v>0</v>
      </c>
      <c r="BD100" s="5">
        <v>0</v>
      </c>
      <c r="BE100" s="5" t="s">
        <v>145</v>
      </c>
      <c r="BF100" s="5" t="s">
        <v>145</v>
      </c>
      <c r="BG100" s="5">
        <v>0</v>
      </c>
      <c r="BH100" s="5">
        <v>6</v>
      </c>
      <c r="BI100" s="5" t="s">
        <v>123</v>
      </c>
      <c r="BJ100" s="3">
        <v>45473</v>
      </c>
      <c r="BK100" s="3">
        <v>45473</v>
      </c>
      <c r="BL100" s="6">
        <v>6.1333333333333302</v>
      </c>
      <c r="BM100" s="5" t="s">
        <v>123</v>
      </c>
      <c r="BN100" s="3">
        <v>49129</v>
      </c>
      <c r="BO100" s="5" t="s">
        <v>162</v>
      </c>
      <c r="BP100" s="5">
        <v>2300436</v>
      </c>
      <c r="BQ100" s="5"/>
      <c r="BR100" s="3"/>
      <c r="BS100" s="5"/>
      <c r="BT100" s="5"/>
      <c r="BU100" s="7"/>
      <c r="BV100" s="7"/>
      <c r="BW100" s="7"/>
      <c r="BX100" s="7"/>
      <c r="BY100" s="7"/>
      <c r="BZ100" s="5"/>
      <c r="CA100" s="5"/>
      <c r="CB100" s="48"/>
      <c r="CC100" s="48">
        <v>2213750</v>
      </c>
      <c r="CD100" s="48">
        <f t="shared" si="8"/>
        <v>0</v>
      </c>
      <c r="CE100" s="48">
        <f t="shared" si="9"/>
        <v>0</v>
      </c>
      <c r="CF100" s="48"/>
      <c r="CG100" s="49" t="s">
        <v>891</v>
      </c>
      <c r="CH100" s="49"/>
      <c r="CI100" s="49" t="s">
        <v>3776</v>
      </c>
      <c r="CJ100" s="50" t="s">
        <v>892</v>
      </c>
      <c r="CK100" s="50" t="s">
        <v>674</v>
      </c>
      <c r="CL100" s="50">
        <v>422009</v>
      </c>
      <c r="CM100" s="5">
        <v>0</v>
      </c>
      <c r="CN100" s="5" t="s">
        <v>165</v>
      </c>
      <c r="CO100" s="50" t="s">
        <v>492</v>
      </c>
      <c r="CP100" s="50" t="s">
        <v>492</v>
      </c>
      <c r="CQ100" s="51" t="s">
        <v>153</v>
      </c>
      <c r="CR100" s="51" t="s">
        <v>154</v>
      </c>
      <c r="CS100" s="51" t="s">
        <v>90</v>
      </c>
      <c r="CT100" s="51" t="s">
        <v>893</v>
      </c>
      <c r="CU100" s="51" t="s">
        <v>156</v>
      </c>
      <c r="CV100" s="52" t="s">
        <v>894</v>
      </c>
      <c r="CW100" s="9">
        <v>200312877001</v>
      </c>
      <c r="CX100" s="9">
        <v>0</v>
      </c>
      <c r="CY100" s="9">
        <v>0</v>
      </c>
      <c r="CZ100" s="9">
        <v>0</v>
      </c>
      <c r="DA100" s="9">
        <v>0</v>
      </c>
      <c r="DB100" s="9">
        <v>0</v>
      </c>
      <c r="DC100" s="9">
        <v>0</v>
      </c>
      <c r="DD100" s="9">
        <v>0</v>
      </c>
      <c r="DE100" s="9">
        <v>0</v>
      </c>
      <c r="DF100" s="9">
        <v>400081692999</v>
      </c>
      <c r="DG100" s="9">
        <v>0</v>
      </c>
      <c r="DH100" s="9">
        <v>0</v>
      </c>
      <c r="DI100" s="9">
        <v>0</v>
      </c>
      <c r="DJ100" s="9">
        <v>0</v>
      </c>
      <c r="DK100" s="9">
        <v>0</v>
      </c>
      <c r="DL100" s="9">
        <v>0</v>
      </c>
      <c r="DM100" s="9">
        <v>0</v>
      </c>
      <c r="DN100" s="9">
        <v>0</v>
      </c>
      <c r="DO100" s="9">
        <v>200083463166</v>
      </c>
      <c r="DP100" s="9">
        <v>0</v>
      </c>
      <c r="DQ100" s="9">
        <v>0</v>
      </c>
      <c r="DR100" s="9">
        <v>0</v>
      </c>
      <c r="DS100" s="9">
        <v>0</v>
      </c>
      <c r="DT100" s="9">
        <v>0</v>
      </c>
      <c r="DU100" s="9">
        <v>0</v>
      </c>
      <c r="DV100" s="9">
        <v>0</v>
      </c>
      <c r="DW100" s="9">
        <v>0</v>
      </c>
    </row>
    <row r="101" spans="1:127" ht="75" x14ac:dyDescent="0.25">
      <c r="A101" s="44">
        <v>100</v>
      </c>
      <c r="B101" s="45">
        <v>45627</v>
      </c>
      <c r="C101" s="46">
        <v>262020911672828</v>
      </c>
      <c r="D101" s="4">
        <v>262020911672828</v>
      </c>
      <c r="E101" s="4" t="s">
        <v>121</v>
      </c>
      <c r="F101" s="5" t="s">
        <v>122</v>
      </c>
      <c r="G101" s="3">
        <v>45379</v>
      </c>
      <c r="H101" s="6">
        <v>9.2666666666666693</v>
      </c>
      <c r="I101" s="5" t="s">
        <v>123</v>
      </c>
      <c r="J101" s="47">
        <v>2708527</v>
      </c>
      <c r="K101" s="5" t="s">
        <v>124</v>
      </c>
      <c r="L101" s="5" t="s">
        <v>895</v>
      </c>
      <c r="M101" s="5">
        <v>2618871</v>
      </c>
      <c r="N101" s="5" t="s">
        <v>126</v>
      </c>
      <c r="O101" s="5">
        <v>759</v>
      </c>
      <c r="P101" s="5" t="s">
        <v>127</v>
      </c>
      <c r="Q101" s="5">
        <v>9</v>
      </c>
      <c r="R101" s="5" t="s">
        <v>128</v>
      </c>
      <c r="S101" s="6">
        <v>13.5</v>
      </c>
      <c r="T101" s="5" t="s">
        <v>129</v>
      </c>
      <c r="U101" s="6">
        <v>13.5</v>
      </c>
      <c r="V101" s="5">
        <v>121</v>
      </c>
      <c r="W101" s="5" t="s">
        <v>130</v>
      </c>
      <c r="X101" s="5" t="s">
        <v>896</v>
      </c>
      <c r="Y101" s="5" t="s">
        <v>132</v>
      </c>
      <c r="Z101" s="5" t="s">
        <v>133</v>
      </c>
      <c r="AA101" s="5" t="s">
        <v>897</v>
      </c>
      <c r="AB101" s="5" t="s">
        <v>135</v>
      </c>
      <c r="AC101" s="5" t="s">
        <v>136</v>
      </c>
      <c r="AD101" s="5">
        <v>854803910387</v>
      </c>
      <c r="AE101" s="5" t="s">
        <v>674</v>
      </c>
      <c r="AF101" s="5" t="s">
        <v>243</v>
      </c>
      <c r="AG101" s="5">
        <v>112</v>
      </c>
      <c r="AH101" s="5" t="s">
        <v>139</v>
      </c>
      <c r="AI101" s="5">
        <v>121</v>
      </c>
      <c r="AJ101" s="5" t="s">
        <v>266</v>
      </c>
      <c r="AK101" s="5">
        <v>2708527</v>
      </c>
      <c r="AL101" s="5" t="s">
        <v>140</v>
      </c>
      <c r="AM101" s="5" t="s">
        <v>161</v>
      </c>
      <c r="AN101" s="6">
        <v>40.498310400000001</v>
      </c>
      <c r="AO101" s="5" t="s">
        <v>142</v>
      </c>
      <c r="AP101" s="5">
        <v>0</v>
      </c>
      <c r="AQ101" s="5">
        <v>41244</v>
      </c>
      <c r="AR101" s="3">
        <v>45386</v>
      </c>
      <c r="AS101" s="5">
        <v>120</v>
      </c>
      <c r="AT101" s="5" t="s">
        <v>890</v>
      </c>
      <c r="AU101" s="5" t="s">
        <v>144</v>
      </c>
      <c r="AV101" s="5">
        <v>0</v>
      </c>
      <c r="AW101" s="5">
        <v>0</v>
      </c>
      <c r="AX101" s="5">
        <v>0</v>
      </c>
      <c r="AY101" s="5">
        <v>0</v>
      </c>
      <c r="AZ101" s="5">
        <v>0</v>
      </c>
      <c r="BA101" s="5">
        <v>0</v>
      </c>
      <c r="BB101" s="5">
        <v>0</v>
      </c>
      <c r="BC101" s="5">
        <v>0</v>
      </c>
      <c r="BD101" s="5">
        <v>0</v>
      </c>
      <c r="BE101" s="5" t="s">
        <v>145</v>
      </c>
      <c r="BF101" s="5" t="s">
        <v>145</v>
      </c>
      <c r="BG101" s="5">
        <v>0</v>
      </c>
      <c r="BH101" s="5">
        <v>9</v>
      </c>
      <c r="BI101" s="5" t="s">
        <v>123</v>
      </c>
      <c r="BJ101" s="3">
        <v>45375</v>
      </c>
      <c r="BK101" s="3">
        <v>45375</v>
      </c>
      <c r="BL101" s="6">
        <v>9.4</v>
      </c>
      <c r="BM101" s="5" t="s">
        <v>123</v>
      </c>
      <c r="BN101" s="3">
        <v>49038</v>
      </c>
      <c r="BO101" s="5" t="s">
        <v>162</v>
      </c>
      <c r="BP101" s="5">
        <v>907404</v>
      </c>
      <c r="BQ101" s="5"/>
      <c r="BR101" s="3">
        <v>45364</v>
      </c>
      <c r="BS101" s="5" t="s">
        <v>898</v>
      </c>
      <c r="BT101" s="5" t="s">
        <v>899</v>
      </c>
      <c r="BU101" s="7" t="s">
        <v>900</v>
      </c>
      <c r="BV101" s="7">
        <v>0</v>
      </c>
      <c r="BW101" s="7">
        <v>0</v>
      </c>
      <c r="BX101" s="7">
        <v>304</v>
      </c>
      <c r="BY101" s="7">
        <v>22000</v>
      </c>
      <c r="BZ101" s="5">
        <v>22</v>
      </c>
      <c r="CA101" s="5">
        <v>38</v>
      </c>
      <c r="CB101" s="48">
        <f t="shared" si="11"/>
        <v>6688000</v>
      </c>
      <c r="CC101" s="48">
        <v>6688000</v>
      </c>
      <c r="CD101" s="48">
        <f t="shared" si="8"/>
        <v>6019200</v>
      </c>
      <c r="CE101" s="48">
        <f t="shared" si="9"/>
        <v>5350400</v>
      </c>
      <c r="CF101" s="48"/>
      <c r="CG101" s="49" t="s">
        <v>901</v>
      </c>
      <c r="CH101" s="49"/>
      <c r="CI101" s="49" t="s">
        <v>3775</v>
      </c>
      <c r="CJ101" s="50" t="s">
        <v>892</v>
      </c>
      <c r="CK101" s="50" t="s">
        <v>674</v>
      </c>
      <c r="CL101" s="50">
        <v>422001</v>
      </c>
      <c r="CM101" s="5">
        <v>0</v>
      </c>
      <c r="CN101" s="5" t="s">
        <v>491</v>
      </c>
      <c r="CO101" s="50" t="s">
        <v>152</v>
      </c>
      <c r="CP101" s="50" t="s">
        <v>152</v>
      </c>
      <c r="CQ101" s="51" t="s">
        <v>185</v>
      </c>
      <c r="CR101" s="51" t="s">
        <v>154</v>
      </c>
      <c r="CS101" s="51" t="s">
        <v>90</v>
      </c>
      <c r="CT101" s="51" t="s">
        <v>902</v>
      </c>
      <c r="CU101" s="51" t="s">
        <v>187</v>
      </c>
      <c r="CV101" s="52" t="s">
        <v>903</v>
      </c>
      <c r="CW101" s="9">
        <v>200302167720</v>
      </c>
      <c r="CX101" s="9">
        <v>0</v>
      </c>
      <c r="CY101" s="9">
        <v>0</v>
      </c>
      <c r="CZ101" s="9">
        <v>0</v>
      </c>
      <c r="DA101" s="9">
        <v>0</v>
      </c>
      <c r="DB101" s="9">
        <v>0</v>
      </c>
      <c r="DC101" s="9">
        <v>0</v>
      </c>
      <c r="DD101" s="9">
        <v>0</v>
      </c>
      <c r="DE101" s="9">
        <v>0</v>
      </c>
      <c r="DF101" s="9">
        <v>400078868080</v>
      </c>
      <c r="DG101" s="9">
        <v>0</v>
      </c>
      <c r="DH101" s="9">
        <v>0</v>
      </c>
      <c r="DI101" s="9">
        <v>0</v>
      </c>
      <c r="DJ101" s="9">
        <v>0</v>
      </c>
      <c r="DK101" s="9">
        <v>0</v>
      </c>
      <c r="DL101" s="9">
        <v>0</v>
      </c>
      <c r="DM101" s="9">
        <v>0</v>
      </c>
      <c r="DN101" s="9">
        <v>0</v>
      </c>
      <c r="DO101" s="9">
        <v>200080544272</v>
      </c>
      <c r="DP101" s="9">
        <v>0</v>
      </c>
      <c r="DQ101" s="9">
        <v>0</v>
      </c>
      <c r="DR101" s="9">
        <v>0</v>
      </c>
      <c r="DS101" s="9">
        <v>0</v>
      </c>
      <c r="DT101" s="9">
        <v>0</v>
      </c>
      <c r="DU101" s="9">
        <v>0</v>
      </c>
      <c r="DV101" s="9">
        <v>0</v>
      </c>
      <c r="DW101" s="9">
        <v>0</v>
      </c>
    </row>
    <row r="102" spans="1:127" ht="120" x14ac:dyDescent="0.25">
      <c r="A102" s="44">
        <v>101</v>
      </c>
      <c r="B102" s="45">
        <v>45627</v>
      </c>
      <c r="C102" s="46">
        <v>261820911644897</v>
      </c>
      <c r="D102" s="4">
        <v>261820911644897</v>
      </c>
      <c r="E102" s="4" t="s">
        <v>121</v>
      </c>
      <c r="F102" s="5" t="s">
        <v>178</v>
      </c>
      <c r="G102" s="3">
        <v>45440</v>
      </c>
      <c r="H102" s="6">
        <v>7.2333333333333298</v>
      </c>
      <c r="I102" s="5" t="s">
        <v>123</v>
      </c>
      <c r="J102" s="47">
        <v>2741441</v>
      </c>
      <c r="K102" s="5" t="s">
        <v>124</v>
      </c>
      <c r="L102" s="5" t="s">
        <v>904</v>
      </c>
      <c r="M102" s="5">
        <v>2652099</v>
      </c>
      <c r="N102" s="5" t="s">
        <v>126</v>
      </c>
      <c r="O102" s="5">
        <v>799</v>
      </c>
      <c r="P102" s="5" t="s">
        <v>127</v>
      </c>
      <c r="Q102" s="5">
        <v>10</v>
      </c>
      <c r="R102" s="5" t="s">
        <v>128</v>
      </c>
      <c r="S102" s="6">
        <v>11.5</v>
      </c>
      <c r="T102" s="5" t="s">
        <v>129</v>
      </c>
      <c r="U102" s="6">
        <v>11.5</v>
      </c>
      <c r="V102" s="5">
        <v>120</v>
      </c>
      <c r="W102" s="5" t="s">
        <v>130</v>
      </c>
      <c r="X102" s="5" t="s">
        <v>905</v>
      </c>
      <c r="Y102" s="5" t="s">
        <v>132</v>
      </c>
      <c r="Z102" s="5" t="s">
        <v>133</v>
      </c>
      <c r="AA102" s="5" t="s">
        <v>906</v>
      </c>
      <c r="AB102" s="5" t="s">
        <v>135</v>
      </c>
      <c r="AC102" s="5" t="s">
        <v>136</v>
      </c>
      <c r="AD102" s="5">
        <v>7044094</v>
      </c>
      <c r="AE102" s="5" t="s">
        <v>674</v>
      </c>
      <c r="AF102" s="5" t="s">
        <v>243</v>
      </c>
      <c r="AG102" s="5">
        <v>113</v>
      </c>
      <c r="AH102" s="5" t="s">
        <v>139</v>
      </c>
      <c r="AI102" s="5">
        <v>123</v>
      </c>
      <c r="AJ102" s="5" t="s">
        <v>128</v>
      </c>
      <c r="AK102" s="5">
        <v>2741441</v>
      </c>
      <c r="AL102" s="5" t="s">
        <v>140</v>
      </c>
      <c r="AM102" s="5" t="s">
        <v>161</v>
      </c>
      <c r="AN102" s="6">
        <v>58.062924899999999</v>
      </c>
      <c r="AO102" s="5" t="s">
        <v>142</v>
      </c>
      <c r="AP102" s="5">
        <v>0</v>
      </c>
      <c r="AQ102" s="5">
        <v>38544</v>
      </c>
      <c r="AR102" s="3">
        <v>45355</v>
      </c>
      <c r="AS102" s="5">
        <v>120</v>
      </c>
      <c r="AT102" s="5" t="s">
        <v>907</v>
      </c>
      <c r="AU102" s="5" t="s">
        <v>144</v>
      </c>
      <c r="AV102" s="5">
        <v>0</v>
      </c>
      <c r="AW102" s="5">
        <v>0</v>
      </c>
      <c r="AX102" s="5">
        <v>0</v>
      </c>
      <c r="AY102" s="5">
        <v>0</v>
      </c>
      <c r="AZ102" s="5">
        <v>0</v>
      </c>
      <c r="BA102" s="5">
        <v>0</v>
      </c>
      <c r="BB102" s="5">
        <v>0</v>
      </c>
      <c r="BC102" s="5">
        <v>0</v>
      </c>
      <c r="BD102" s="5">
        <v>0</v>
      </c>
      <c r="BE102" s="5" t="s">
        <v>145</v>
      </c>
      <c r="BF102" s="5" t="s">
        <v>145</v>
      </c>
      <c r="BG102" s="5">
        <v>0</v>
      </c>
      <c r="BH102" s="5">
        <v>10</v>
      </c>
      <c r="BI102" s="5" t="s">
        <v>123</v>
      </c>
      <c r="BJ102" s="3">
        <v>45350</v>
      </c>
      <c r="BK102" s="3">
        <v>45469</v>
      </c>
      <c r="BL102" s="6">
        <v>6.2666666666666702</v>
      </c>
      <c r="BM102" s="5" t="s">
        <v>123</v>
      </c>
      <c r="BN102" s="3">
        <v>49068</v>
      </c>
      <c r="BO102" s="5" t="s">
        <v>162</v>
      </c>
      <c r="BP102" s="5">
        <v>7756500</v>
      </c>
      <c r="BQ102" s="5"/>
      <c r="BR102" s="3">
        <v>45334</v>
      </c>
      <c r="BS102" s="5" t="s">
        <v>908</v>
      </c>
      <c r="BT102" s="5" t="s">
        <v>909</v>
      </c>
      <c r="BU102" s="7" t="s">
        <v>910</v>
      </c>
      <c r="BV102" s="7">
        <v>0</v>
      </c>
      <c r="BW102" s="7">
        <v>0</v>
      </c>
      <c r="BX102" s="7">
        <v>710</v>
      </c>
      <c r="BY102" s="7">
        <v>6650</v>
      </c>
      <c r="BZ102" s="5">
        <v>2</v>
      </c>
      <c r="CA102" s="5">
        <v>58</v>
      </c>
      <c r="CB102" s="48">
        <f t="shared" si="11"/>
        <v>4721500</v>
      </c>
      <c r="CC102" s="48">
        <v>4721500</v>
      </c>
      <c r="CD102" s="48">
        <f t="shared" si="8"/>
        <v>4249350</v>
      </c>
      <c r="CE102" s="48">
        <f t="shared" si="9"/>
        <v>3777200</v>
      </c>
      <c r="CF102" s="48"/>
      <c r="CG102" s="49" t="s">
        <v>760</v>
      </c>
      <c r="CH102" s="49"/>
      <c r="CI102" s="49" t="s">
        <v>3775</v>
      </c>
      <c r="CJ102" s="50" t="s">
        <v>911</v>
      </c>
      <c r="CK102" s="50" t="s">
        <v>674</v>
      </c>
      <c r="CL102" s="50">
        <v>431136</v>
      </c>
      <c r="CM102" s="5">
        <v>0</v>
      </c>
      <c r="CN102" s="5" t="s">
        <v>298</v>
      </c>
      <c r="CO102" s="50" t="s">
        <v>166</v>
      </c>
      <c r="CP102" s="50" t="s">
        <v>167</v>
      </c>
      <c r="CQ102" s="51" t="s">
        <v>185</v>
      </c>
      <c r="CR102" s="51" t="s">
        <v>154</v>
      </c>
      <c r="CS102" s="51" t="s">
        <v>90</v>
      </c>
      <c r="CT102" s="51" t="s">
        <v>912</v>
      </c>
      <c r="CU102" s="51" t="s">
        <v>187</v>
      </c>
      <c r="CV102" s="52" t="s">
        <v>913</v>
      </c>
      <c r="CW102" s="9">
        <v>200308428952</v>
      </c>
      <c r="CX102" s="9">
        <v>0</v>
      </c>
      <c r="CY102" s="9">
        <v>0</v>
      </c>
      <c r="CZ102" s="9">
        <v>0</v>
      </c>
      <c r="DA102" s="9">
        <v>0</v>
      </c>
      <c r="DB102" s="9">
        <v>0</v>
      </c>
      <c r="DC102" s="9">
        <v>0</v>
      </c>
      <c r="DD102" s="9">
        <v>0</v>
      </c>
      <c r="DE102" s="9">
        <v>0</v>
      </c>
      <c r="DF102" s="9">
        <v>400080587423</v>
      </c>
      <c r="DG102" s="9">
        <v>0</v>
      </c>
      <c r="DH102" s="9">
        <v>0</v>
      </c>
      <c r="DI102" s="9">
        <v>0</v>
      </c>
      <c r="DJ102" s="9">
        <v>0</v>
      </c>
      <c r="DK102" s="9">
        <v>0</v>
      </c>
      <c r="DL102" s="9">
        <v>0</v>
      </c>
      <c r="DM102" s="9">
        <v>0</v>
      </c>
      <c r="DN102" s="9">
        <v>0</v>
      </c>
      <c r="DO102" s="9">
        <v>200082323005</v>
      </c>
      <c r="DP102" s="9">
        <v>0</v>
      </c>
      <c r="DQ102" s="9">
        <v>0</v>
      </c>
      <c r="DR102" s="9">
        <v>0</v>
      </c>
      <c r="DS102" s="9">
        <v>0</v>
      </c>
      <c r="DT102" s="9">
        <v>0</v>
      </c>
      <c r="DU102" s="9">
        <v>0</v>
      </c>
      <c r="DV102" s="9">
        <v>0</v>
      </c>
      <c r="DW102" s="9">
        <v>0</v>
      </c>
    </row>
    <row r="103" spans="1:127" ht="135" x14ac:dyDescent="0.25">
      <c r="A103" s="44">
        <v>102</v>
      </c>
      <c r="B103" s="45">
        <v>45627</v>
      </c>
      <c r="C103" s="46">
        <v>261820911616783</v>
      </c>
      <c r="D103" s="4">
        <v>261820911616783</v>
      </c>
      <c r="E103" s="4" t="s">
        <v>121</v>
      </c>
      <c r="F103" s="5" t="s">
        <v>178</v>
      </c>
      <c r="G103" s="3">
        <v>45422</v>
      </c>
      <c r="H103" s="6">
        <v>7.8333333333333304</v>
      </c>
      <c r="I103" s="5" t="s">
        <v>123</v>
      </c>
      <c r="J103" s="47">
        <v>3264086</v>
      </c>
      <c r="K103" s="5" t="s">
        <v>124</v>
      </c>
      <c r="L103" s="5" t="s">
        <v>914</v>
      </c>
      <c r="M103" s="5">
        <v>3198781</v>
      </c>
      <c r="N103" s="5" t="s">
        <v>126</v>
      </c>
      <c r="O103" s="5">
        <v>695</v>
      </c>
      <c r="P103" s="5" t="s">
        <v>127</v>
      </c>
      <c r="Q103" s="5">
        <v>11</v>
      </c>
      <c r="R103" s="5" t="s">
        <v>128</v>
      </c>
      <c r="S103" s="6">
        <v>12.5</v>
      </c>
      <c r="T103" s="5" t="s">
        <v>129</v>
      </c>
      <c r="U103" s="6">
        <v>12.5</v>
      </c>
      <c r="V103" s="5">
        <v>181</v>
      </c>
      <c r="W103" s="5" t="s">
        <v>130</v>
      </c>
      <c r="X103" s="5" t="s">
        <v>915</v>
      </c>
      <c r="Y103" s="5" t="s">
        <v>132</v>
      </c>
      <c r="Z103" s="5" t="s">
        <v>133</v>
      </c>
      <c r="AA103" s="5" t="s">
        <v>313</v>
      </c>
      <c r="AB103" s="5" t="s">
        <v>135</v>
      </c>
      <c r="AC103" s="5" t="s">
        <v>136</v>
      </c>
      <c r="AD103" s="5">
        <v>808681001</v>
      </c>
      <c r="AE103" s="5" t="s">
        <v>674</v>
      </c>
      <c r="AF103" s="5" t="s">
        <v>243</v>
      </c>
      <c r="AG103" s="5">
        <v>170</v>
      </c>
      <c r="AH103" s="5" t="s">
        <v>139</v>
      </c>
      <c r="AI103" s="5">
        <v>181</v>
      </c>
      <c r="AJ103" s="5" t="s">
        <v>128</v>
      </c>
      <c r="AK103" s="5">
        <v>3264086</v>
      </c>
      <c r="AL103" s="5" t="s">
        <v>140</v>
      </c>
      <c r="AM103" s="5" t="s">
        <v>161</v>
      </c>
      <c r="AN103" s="6">
        <v>50.8805026</v>
      </c>
      <c r="AO103" s="5" t="s">
        <v>142</v>
      </c>
      <c r="AP103" s="5">
        <v>0</v>
      </c>
      <c r="AQ103" s="5">
        <v>40231</v>
      </c>
      <c r="AR103" s="3">
        <v>45326</v>
      </c>
      <c r="AS103" s="5">
        <v>180</v>
      </c>
      <c r="AT103" s="5" t="s">
        <v>907</v>
      </c>
      <c r="AU103" s="5" t="s">
        <v>144</v>
      </c>
      <c r="AV103" s="5">
        <v>0</v>
      </c>
      <c r="AW103" s="5">
        <v>0</v>
      </c>
      <c r="AX103" s="5">
        <v>0</v>
      </c>
      <c r="AY103" s="5">
        <v>0</v>
      </c>
      <c r="AZ103" s="5">
        <v>0</v>
      </c>
      <c r="BA103" s="5">
        <v>0</v>
      </c>
      <c r="BB103" s="5">
        <v>0</v>
      </c>
      <c r="BC103" s="5">
        <v>0</v>
      </c>
      <c r="BD103" s="5">
        <v>0</v>
      </c>
      <c r="BE103" s="5" t="s">
        <v>145</v>
      </c>
      <c r="BF103" s="5" t="s">
        <v>145</v>
      </c>
      <c r="BG103" s="5">
        <v>0</v>
      </c>
      <c r="BH103" s="5">
        <v>11</v>
      </c>
      <c r="BI103" s="5" t="s">
        <v>123</v>
      </c>
      <c r="BJ103" s="3">
        <v>45322</v>
      </c>
      <c r="BK103" s="3">
        <v>45322</v>
      </c>
      <c r="BL103" s="6">
        <v>11.1666666666667</v>
      </c>
      <c r="BM103" s="5" t="s">
        <v>123</v>
      </c>
      <c r="BN103" s="3">
        <v>50805</v>
      </c>
      <c r="BO103" s="5" t="s">
        <v>162</v>
      </c>
      <c r="BP103" s="5">
        <v>1080000</v>
      </c>
      <c r="BQ103" s="5"/>
      <c r="BR103" s="3">
        <v>45299</v>
      </c>
      <c r="BS103" s="5" t="s">
        <v>916</v>
      </c>
      <c r="BT103" s="5" t="s">
        <v>909</v>
      </c>
      <c r="BU103" s="7" t="s">
        <v>917</v>
      </c>
      <c r="BV103" s="7">
        <v>1782</v>
      </c>
      <c r="BW103" s="7">
        <v>1500</v>
      </c>
      <c r="BX103" s="7">
        <v>0</v>
      </c>
      <c r="BY103" s="7">
        <v>0</v>
      </c>
      <c r="BZ103" s="5">
        <v>25</v>
      </c>
      <c r="CA103" s="5">
        <v>35</v>
      </c>
      <c r="CB103" s="48">
        <f t="shared" si="11"/>
        <v>2673000</v>
      </c>
      <c r="CC103" s="48">
        <v>6415200</v>
      </c>
      <c r="CD103" s="48">
        <f t="shared" si="8"/>
        <v>2405700</v>
      </c>
      <c r="CE103" s="48">
        <f t="shared" si="9"/>
        <v>2138400</v>
      </c>
      <c r="CF103" s="48"/>
      <c r="CG103" s="49" t="s">
        <v>918</v>
      </c>
      <c r="CH103" s="49"/>
      <c r="CI103" s="49" t="s">
        <v>3775</v>
      </c>
      <c r="CJ103" s="50" t="s">
        <v>919</v>
      </c>
      <c r="CK103" s="50" t="s">
        <v>674</v>
      </c>
      <c r="CL103" s="50">
        <v>431202</v>
      </c>
      <c r="CM103" s="5">
        <v>0</v>
      </c>
      <c r="CN103" s="5" t="s">
        <v>298</v>
      </c>
      <c r="CO103" s="50" t="s">
        <v>829</v>
      </c>
      <c r="CP103" s="50" t="s">
        <v>829</v>
      </c>
      <c r="CQ103" s="51" t="s">
        <v>185</v>
      </c>
      <c r="CR103" s="51" t="s">
        <v>154</v>
      </c>
      <c r="CS103" s="51" t="s">
        <v>90</v>
      </c>
      <c r="CT103" s="51" t="s">
        <v>920</v>
      </c>
      <c r="CU103" s="51" t="s">
        <v>156</v>
      </c>
      <c r="CV103" s="52" t="s">
        <v>921</v>
      </c>
      <c r="CW103" s="9">
        <v>200306362877</v>
      </c>
      <c r="CX103" s="9">
        <v>0</v>
      </c>
      <c r="CY103" s="9">
        <v>0</v>
      </c>
      <c r="CZ103" s="9">
        <v>0</v>
      </c>
      <c r="DA103" s="9">
        <v>0</v>
      </c>
      <c r="DB103" s="9">
        <v>0</v>
      </c>
      <c r="DC103" s="9">
        <v>0</v>
      </c>
      <c r="DD103" s="9">
        <v>0</v>
      </c>
      <c r="DE103" s="9">
        <v>0</v>
      </c>
      <c r="DF103" s="9">
        <v>400079902088</v>
      </c>
      <c r="DG103" s="9">
        <v>0</v>
      </c>
      <c r="DH103" s="9">
        <v>0</v>
      </c>
      <c r="DI103" s="9">
        <v>0</v>
      </c>
      <c r="DJ103" s="9">
        <v>0</v>
      </c>
      <c r="DK103" s="9">
        <v>0</v>
      </c>
      <c r="DL103" s="9">
        <v>0</v>
      </c>
      <c r="DM103" s="9">
        <v>0</v>
      </c>
      <c r="DN103" s="9">
        <v>0</v>
      </c>
      <c r="DO103" s="9">
        <v>200081620605</v>
      </c>
      <c r="DP103" s="9">
        <v>0</v>
      </c>
      <c r="DQ103" s="9">
        <v>0</v>
      </c>
      <c r="DR103" s="9">
        <v>0</v>
      </c>
      <c r="DS103" s="9">
        <v>0</v>
      </c>
      <c r="DT103" s="9">
        <v>0</v>
      </c>
      <c r="DU103" s="9">
        <v>0</v>
      </c>
      <c r="DV103" s="9">
        <v>0</v>
      </c>
      <c r="DW103" s="9">
        <v>0</v>
      </c>
    </row>
    <row r="104" spans="1:127" ht="90" x14ac:dyDescent="0.25">
      <c r="A104" s="44">
        <v>103</v>
      </c>
      <c r="B104" s="45">
        <v>45627</v>
      </c>
      <c r="C104" s="46">
        <v>261420911682210</v>
      </c>
      <c r="D104" s="4">
        <v>261420911682210</v>
      </c>
      <c r="E104" s="4" t="s">
        <v>121</v>
      </c>
      <c r="F104" s="5" t="s">
        <v>178</v>
      </c>
      <c r="G104" s="3">
        <v>45436</v>
      </c>
      <c r="H104" s="6">
        <v>7.3666666666666698</v>
      </c>
      <c r="I104" s="5" t="s">
        <v>123</v>
      </c>
      <c r="J104" s="47">
        <v>2252512</v>
      </c>
      <c r="K104" s="5" t="s">
        <v>124</v>
      </c>
      <c r="L104" s="5" t="s">
        <v>922</v>
      </c>
      <c r="M104" s="5">
        <v>2221978</v>
      </c>
      <c r="N104" s="5" t="s">
        <v>126</v>
      </c>
      <c r="O104" s="5">
        <v>697</v>
      </c>
      <c r="P104" s="5" t="s">
        <v>127</v>
      </c>
      <c r="Q104" s="5">
        <v>9</v>
      </c>
      <c r="R104" s="5" t="s">
        <v>128</v>
      </c>
      <c r="S104" s="6">
        <v>13</v>
      </c>
      <c r="T104" s="5" t="s">
        <v>129</v>
      </c>
      <c r="U104" s="6">
        <v>13</v>
      </c>
      <c r="V104" s="5">
        <v>180</v>
      </c>
      <c r="W104" s="5" t="s">
        <v>130</v>
      </c>
      <c r="X104" s="5" t="s">
        <v>923</v>
      </c>
      <c r="Y104" s="5" t="s">
        <v>132</v>
      </c>
      <c r="Z104" s="5" t="s">
        <v>133</v>
      </c>
      <c r="AA104" s="5" t="s">
        <v>235</v>
      </c>
      <c r="AB104" s="5" t="s">
        <v>135</v>
      </c>
      <c r="AC104" s="5" t="s">
        <v>136</v>
      </c>
      <c r="AD104" s="5">
        <v>854803458369</v>
      </c>
      <c r="AE104" s="5" t="s">
        <v>515</v>
      </c>
      <c r="AF104" s="5" t="s">
        <v>138</v>
      </c>
      <c r="AG104" s="5">
        <v>173</v>
      </c>
      <c r="AH104" s="5" t="s">
        <v>139</v>
      </c>
      <c r="AI104" s="5">
        <v>182</v>
      </c>
      <c r="AJ104" s="5" t="s">
        <v>266</v>
      </c>
      <c r="AK104" s="5">
        <v>2252512</v>
      </c>
      <c r="AL104" s="5" t="s">
        <v>140</v>
      </c>
      <c r="AM104" s="5" t="s">
        <v>161</v>
      </c>
      <c r="AN104" s="6">
        <v>59.080732300000001</v>
      </c>
      <c r="AO104" s="5" t="s">
        <v>142</v>
      </c>
      <c r="AP104" s="5">
        <v>0</v>
      </c>
      <c r="AQ104" s="5">
        <v>1455</v>
      </c>
      <c r="AR104" s="3">
        <v>45386</v>
      </c>
      <c r="AS104" s="5">
        <v>180</v>
      </c>
      <c r="AT104" s="5" t="s">
        <v>924</v>
      </c>
      <c r="AU104" s="5" t="s">
        <v>144</v>
      </c>
      <c r="AV104" s="5">
        <v>0</v>
      </c>
      <c r="AW104" s="5">
        <v>0</v>
      </c>
      <c r="AX104" s="5">
        <v>0</v>
      </c>
      <c r="AY104" s="5">
        <v>0</v>
      </c>
      <c r="AZ104" s="5">
        <v>0</v>
      </c>
      <c r="BA104" s="5">
        <v>0</v>
      </c>
      <c r="BB104" s="5">
        <v>0</v>
      </c>
      <c r="BC104" s="5">
        <v>0</v>
      </c>
      <c r="BD104" s="5">
        <v>0</v>
      </c>
      <c r="BE104" s="5" t="s">
        <v>145</v>
      </c>
      <c r="BF104" s="5" t="s">
        <v>145</v>
      </c>
      <c r="BG104" s="5">
        <v>0</v>
      </c>
      <c r="BH104" s="5">
        <v>9</v>
      </c>
      <c r="BI104" s="5" t="s">
        <v>123</v>
      </c>
      <c r="BJ104" s="3">
        <v>45382</v>
      </c>
      <c r="BK104" s="3">
        <v>45493</v>
      </c>
      <c r="BL104" s="6">
        <v>5.4666666666666703</v>
      </c>
      <c r="BM104" s="5" t="s">
        <v>123</v>
      </c>
      <c r="BN104" s="3">
        <v>50894</v>
      </c>
      <c r="BO104" s="5" t="s">
        <v>162</v>
      </c>
      <c r="BP104" s="5">
        <v>2180199.96</v>
      </c>
      <c r="BQ104" s="5"/>
      <c r="BR104" s="3">
        <v>45379</v>
      </c>
      <c r="BS104" s="5" t="s">
        <v>925</v>
      </c>
      <c r="BT104" s="5" t="s">
        <v>563</v>
      </c>
      <c r="BU104" s="7" t="s">
        <v>926</v>
      </c>
      <c r="BV104" s="7">
        <v>125</v>
      </c>
      <c r="BW104" s="7">
        <v>15000</v>
      </c>
      <c r="BX104" s="7">
        <v>1912</v>
      </c>
      <c r="BY104" s="7">
        <v>1013.39</v>
      </c>
      <c r="BZ104" s="5">
        <v>22</v>
      </c>
      <c r="CA104" s="5">
        <v>38</v>
      </c>
      <c r="CB104" s="48">
        <f t="shared" si="11"/>
        <v>3812601.6799999997</v>
      </c>
      <c r="CC104" s="48">
        <v>3812600</v>
      </c>
      <c r="CD104" s="48">
        <f t="shared" si="8"/>
        <v>3431342</v>
      </c>
      <c r="CE104" s="48">
        <f t="shared" si="9"/>
        <v>3050081</v>
      </c>
      <c r="CF104" s="48"/>
      <c r="CG104" s="49" t="s">
        <v>533</v>
      </c>
      <c r="CH104" s="49"/>
      <c r="CI104" s="49" t="s">
        <v>3775</v>
      </c>
      <c r="CJ104" s="50" t="s">
        <v>927</v>
      </c>
      <c r="CK104" s="50" t="s">
        <v>515</v>
      </c>
      <c r="CL104" s="50">
        <v>135003</v>
      </c>
      <c r="CM104" s="5">
        <v>0</v>
      </c>
      <c r="CN104" s="5" t="s">
        <v>298</v>
      </c>
      <c r="CO104" s="50" t="s">
        <v>152</v>
      </c>
      <c r="CP104" s="50" t="s">
        <v>152</v>
      </c>
      <c r="CQ104" s="51" t="s">
        <v>153</v>
      </c>
      <c r="CR104" s="51" t="s">
        <v>154</v>
      </c>
      <c r="CS104" s="51" t="s">
        <v>90</v>
      </c>
      <c r="CT104" s="51" t="s">
        <v>928</v>
      </c>
      <c r="CU104" s="51" t="s">
        <v>187</v>
      </c>
      <c r="CV104" s="52" t="s">
        <v>929</v>
      </c>
      <c r="CW104" s="9">
        <v>200308015568</v>
      </c>
      <c r="CX104" s="9">
        <v>0</v>
      </c>
      <c r="CY104" s="9">
        <v>0</v>
      </c>
      <c r="CZ104" s="9">
        <v>0</v>
      </c>
      <c r="DA104" s="9">
        <v>0</v>
      </c>
      <c r="DB104" s="9">
        <v>0</v>
      </c>
      <c r="DC104" s="9">
        <v>0</v>
      </c>
      <c r="DD104" s="9">
        <v>0</v>
      </c>
      <c r="DE104" s="9">
        <v>0</v>
      </c>
      <c r="DF104" s="9">
        <v>400080449988</v>
      </c>
      <c r="DG104" s="9">
        <v>0</v>
      </c>
      <c r="DH104" s="9">
        <v>0</v>
      </c>
      <c r="DI104" s="9">
        <v>0</v>
      </c>
      <c r="DJ104" s="9">
        <v>0</v>
      </c>
      <c r="DK104" s="9">
        <v>0</v>
      </c>
      <c r="DL104" s="9">
        <v>0</v>
      </c>
      <c r="DM104" s="9">
        <v>0</v>
      </c>
      <c r="DN104" s="9">
        <v>0</v>
      </c>
      <c r="DO104" s="9">
        <v>200082183487</v>
      </c>
      <c r="DP104" s="9">
        <v>0</v>
      </c>
      <c r="DQ104" s="9">
        <v>0</v>
      </c>
      <c r="DR104" s="9">
        <v>0</v>
      </c>
      <c r="DS104" s="9">
        <v>0</v>
      </c>
      <c r="DT104" s="9">
        <v>0</v>
      </c>
      <c r="DU104" s="9">
        <v>0</v>
      </c>
      <c r="DV104" s="9">
        <v>0</v>
      </c>
      <c r="DW104" s="9">
        <v>0</v>
      </c>
    </row>
    <row r="105" spans="1:127" customFormat="1" ht="75" x14ac:dyDescent="0.25">
      <c r="A105">
        <v>104</v>
      </c>
      <c r="B105" s="3">
        <v>45627</v>
      </c>
      <c r="C105" s="4">
        <v>261420911287084</v>
      </c>
      <c r="D105" s="4">
        <v>261420911287084</v>
      </c>
      <c r="E105" s="4" t="s">
        <v>121</v>
      </c>
      <c r="F105" s="5" t="s">
        <v>232</v>
      </c>
      <c r="G105" s="3">
        <v>44924</v>
      </c>
      <c r="H105" s="6">
        <v>24.433333333333302</v>
      </c>
      <c r="I105" s="5" t="s">
        <v>123</v>
      </c>
      <c r="J105" s="5">
        <v>1050283</v>
      </c>
      <c r="K105" s="5" t="s">
        <v>124</v>
      </c>
      <c r="L105" s="5" t="s">
        <v>930</v>
      </c>
      <c r="M105" s="5">
        <v>946687</v>
      </c>
      <c r="N105" s="5" t="s">
        <v>126</v>
      </c>
      <c r="O105" s="5">
        <v>642</v>
      </c>
      <c r="P105" s="5" t="s">
        <v>127</v>
      </c>
      <c r="Q105" s="5">
        <v>24</v>
      </c>
      <c r="R105" s="5" t="s">
        <v>128</v>
      </c>
      <c r="S105" s="6">
        <v>14.4</v>
      </c>
      <c r="T105" s="5" t="s">
        <v>129</v>
      </c>
      <c r="U105" s="6">
        <v>14</v>
      </c>
      <c r="V105" s="5">
        <v>121</v>
      </c>
      <c r="W105" s="5" t="s">
        <v>130</v>
      </c>
      <c r="X105" s="5" t="s">
        <v>931</v>
      </c>
      <c r="Y105" s="5" t="s">
        <v>132</v>
      </c>
      <c r="Z105" s="5" t="s">
        <v>133</v>
      </c>
      <c r="AA105" s="5" t="s">
        <v>932</v>
      </c>
      <c r="AB105" s="5" t="s">
        <v>135</v>
      </c>
      <c r="AC105" s="5" t="s">
        <v>136</v>
      </c>
      <c r="AD105" s="5">
        <v>806386277</v>
      </c>
      <c r="AE105" s="5" t="s">
        <v>515</v>
      </c>
      <c r="AF105" s="5" t="s">
        <v>138</v>
      </c>
      <c r="AG105" s="5">
        <v>100</v>
      </c>
      <c r="AH105" s="5" t="s">
        <v>139</v>
      </c>
      <c r="AI105" s="5">
        <v>124</v>
      </c>
      <c r="AJ105" s="5" t="s">
        <v>128</v>
      </c>
      <c r="AK105" s="5">
        <v>1050283</v>
      </c>
      <c r="AL105" s="5" t="s">
        <v>140</v>
      </c>
      <c r="AM105" s="5" t="s">
        <v>161</v>
      </c>
      <c r="AN105" s="6">
        <v>60.956008599999997</v>
      </c>
      <c r="AO105" s="5" t="s">
        <v>142</v>
      </c>
      <c r="AP105" s="5">
        <v>0</v>
      </c>
      <c r="AQ105" s="5">
        <v>16308</v>
      </c>
      <c r="AR105" s="3">
        <v>44930</v>
      </c>
      <c r="AS105" s="5">
        <v>120</v>
      </c>
      <c r="AT105" s="5" t="s">
        <v>924</v>
      </c>
      <c r="AU105" s="5" t="s">
        <v>144</v>
      </c>
      <c r="AV105" s="5">
        <v>0</v>
      </c>
      <c r="AW105" s="5">
        <v>0</v>
      </c>
      <c r="AX105" s="5">
        <v>0</v>
      </c>
      <c r="AY105" s="5">
        <v>0</v>
      </c>
      <c r="AZ105" s="5">
        <v>0</v>
      </c>
      <c r="BA105" s="5">
        <v>0</v>
      </c>
      <c r="BB105" s="5">
        <v>0</v>
      </c>
      <c r="BC105" s="5">
        <v>0</v>
      </c>
      <c r="BD105" s="5">
        <v>0</v>
      </c>
      <c r="BE105" s="5" t="s">
        <v>145</v>
      </c>
      <c r="BF105" s="5" t="s">
        <v>145</v>
      </c>
      <c r="BG105" s="5">
        <v>0</v>
      </c>
      <c r="BH105" s="5">
        <v>24</v>
      </c>
      <c r="BI105" s="5" t="s">
        <v>123</v>
      </c>
      <c r="BJ105" s="3">
        <v>44924</v>
      </c>
      <c r="BK105" s="3">
        <v>44924</v>
      </c>
      <c r="BL105" s="6">
        <v>24.433333333333302</v>
      </c>
      <c r="BM105" s="5" t="s">
        <v>123</v>
      </c>
      <c r="BN105" s="3">
        <v>48673</v>
      </c>
      <c r="BO105" s="5" t="s">
        <v>162</v>
      </c>
      <c r="BP105" s="5">
        <v>24000000</v>
      </c>
      <c r="BQ105" s="5"/>
      <c r="BR105" s="3">
        <v>44910</v>
      </c>
      <c r="BS105" s="5" t="s">
        <v>933</v>
      </c>
      <c r="BT105" s="5" t="s">
        <v>563</v>
      </c>
      <c r="BU105" s="7" t="s">
        <v>934</v>
      </c>
      <c r="BV105" s="7">
        <v>102</v>
      </c>
      <c r="BW105" s="7">
        <v>10000</v>
      </c>
      <c r="BX105" s="7">
        <v>921</v>
      </c>
      <c r="BY105" s="7">
        <v>763.32</v>
      </c>
      <c r="BZ105" s="5">
        <v>12</v>
      </c>
      <c r="CA105" s="5">
        <v>48</v>
      </c>
      <c r="CB105" s="6">
        <f t="shared" si="11"/>
        <v>1723017.7200000002</v>
      </c>
      <c r="CC105" s="6">
        <v>1723018</v>
      </c>
      <c r="CD105" s="6">
        <f t="shared" si="8"/>
        <v>1550716</v>
      </c>
      <c r="CE105" s="6">
        <f t="shared" si="9"/>
        <v>1378414</v>
      </c>
      <c r="CF105" s="6"/>
      <c r="CG105" s="8"/>
      <c r="CH105" s="8">
        <f>J105/CB105</f>
        <v>0.60956018490628172</v>
      </c>
      <c r="CI105" s="8" t="s">
        <v>3775</v>
      </c>
      <c r="CJ105" s="5" t="s">
        <v>935</v>
      </c>
      <c r="CK105" s="5" t="s">
        <v>515</v>
      </c>
      <c r="CL105" s="5">
        <v>135001</v>
      </c>
      <c r="CM105" s="5">
        <v>0</v>
      </c>
      <c r="CN105" s="5" t="s">
        <v>195</v>
      </c>
      <c r="CO105" s="5" t="s">
        <v>166</v>
      </c>
      <c r="CP105" s="5" t="s">
        <v>167</v>
      </c>
      <c r="CQ105" s="9" t="s">
        <v>185</v>
      </c>
      <c r="CR105" s="9" t="s">
        <v>154</v>
      </c>
      <c r="CS105" s="9" t="s">
        <v>90</v>
      </c>
      <c r="CT105" s="9" t="s">
        <v>936</v>
      </c>
      <c r="CU105" s="9" t="s">
        <v>156</v>
      </c>
      <c r="CV105" s="10" t="s">
        <v>937</v>
      </c>
      <c r="CW105" s="9">
        <v>200256714229</v>
      </c>
      <c r="CX105" s="9">
        <v>0</v>
      </c>
      <c r="CY105" s="9">
        <v>0</v>
      </c>
      <c r="CZ105" s="9">
        <v>0</v>
      </c>
      <c r="DA105" s="9">
        <v>0</v>
      </c>
      <c r="DB105" s="9">
        <v>0</v>
      </c>
      <c r="DC105" s="9">
        <v>0</v>
      </c>
      <c r="DD105" s="9">
        <v>0</v>
      </c>
      <c r="DE105" s="9">
        <v>0</v>
      </c>
      <c r="DF105" s="9">
        <v>400067232023</v>
      </c>
      <c r="DG105" s="9">
        <v>0</v>
      </c>
      <c r="DH105" s="9">
        <v>0</v>
      </c>
      <c r="DI105" s="9">
        <v>0</v>
      </c>
      <c r="DJ105" s="9">
        <v>0</v>
      </c>
      <c r="DK105" s="9">
        <v>0</v>
      </c>
      <c r="DL105" s="9">
        <v>0</v>
      </c>
      <c r="DM105" s="9">
        <v>0</v>
      </c>
      <c r="DN105" s="9">
        <v>0</v>
      </c>
      <c r="DO105" s="9">
        <v>200068262792</v>
      </c>
      <c r="DP105" s="9">
        <v>0</v>
      </c>
      <c r="DQ105" s="9">
        <v>0</v>
      </c>
      <c r="DR105" s="9">
        <v>0</v>
      </c>
      <c r="DS105" s="9">
        <v>0</v>
      </c>
      <c r="DT105" s="9">
        <v>0</v>
      </c>
      <c r="DU105" s="9">
        <v>0</v>
      </c>
      <c r="DV105" s="9">
        <v>0</v>
      </c>
      <c r="DW105" s="9">
        <v>0</v>
      </c>
    </row>
    <row r="106" spans="1:127" ht="75" x14ac:dyDescent="0.25">
      <c r="A106" s="44">
        <v>105</v>
      </c>
      <c r="B106" s="45">
        <v>45627</v>
      </c>
      <c r="C106" s="46">
        <v>261320911736009</v>
      </c>
      <c r="D106" s="4">
        <v>261320911736009</v>
      </c>
      <c r="E106" s="4" t="s">
        <v>121</v>
      </c>
      <c r="F106" s="5" t="s">
        <v>122</v>
      </c>
      <c r="G106" s="3">
        <v>45448</v>
      </c>
      <c r="H106" s="6">
        <v>6.9666666666666703</v>
      </c>
      <c r="I106" s="5" t="s">
        <v>123</v>
      </c>
      <c r="J106" s="47">
        <v>5083662</v>
      </c>
      <c r="K106" s="5" t="s">
        <v>124</v>
      </c>
      <c r="L106" s="5" t="s">
        <v>938</v>
      </c>
      <c r="M106" s="5">
        <v>5021057</v>
      </c>
      <c r="N106" s="5" t="s">
        <v>126</v>
      </c>
      <c r="O106" s="5">
        <v>767</v>
      </c>
      <c r="P106" s="5" t="s">
        <v>127</v>
      </c>
      <c r="Q106" s="5">
        <v>7</v>
      </c>
      <c r="R106" s="5" t="s">
        <v>128</v>
      </c>
      <c r="S106" s="6">
        <v>12</v>
      </c>
      <c r="T106" s="5" t="s">
        <v>129</v>
      </c>
      <c r="U106" s="6">
        <v>12</v>
      </c>
      <c r="V106" s="5">
        <v>181</v>
      </c>
      <c r="W106" s="5" t="s">
        <v>130</v>
      </c>
      <c r="X106" s="5" t="s">
        <v>939</v>
      </c>
      <c r="Y106" s="5" t="s">
        <v>132</v>
      </c>
      <c r="Z106" s="5" t="s">
        <v>133</v>
      </c>
      <c r="AA106" s="5" t="s">
        <v>251</v>
      </c>
      <c r="AB106" s="5" t="s">
        <v>135</v>
      </c>
      <c r="AC106" s="5" t="s">
        <v>136</v>
      </c>
      <c r="AD106" s="5">
        <v>808672910</v>
      </c>
      <c r="AE106" s="5" t="s">
        <v>515</v>
      </c>
      <c r="AF106" s="5" t="s">
        <v>253</v>
      </c>
      <c r="AG106" s="5">
        <v>174</v>
      </c>
      <c r="AH106" s="5" t="s">
        <v>139</v>
      </c>
      <c r="AI106" s="5">
        <v>181</v>
      </c>
      <c r="AJ106" s="5" t="s">
        <v>128</v>
      </c>
      <c r="AK106" s="5">
        <v>5083662</v>
      </c>
      <c r="AL106" s="5" t="s">
        <v>140</v>
      </c>
      <c r="AM106" s="5" t="s">
        <v>141</v>
      </c>
      <c r="AN106" s="6">
        <v>28.643576700000001</v>
      </c>
      <c r="AO106" s="5" t="s">
        <v>142</v>
      </c>
      <c r="AP106" s="5">
        <v>0</v>
      </c>
      <c r="AQ106" s="5">
        <v>61013</v>
      </c>
      <c r="AR106" s="3">
        <v>45447</v>
      </c>
      <c r="AS106" s="5">
        <v>180</v>
      </c>
      <c r="AT106" s="5" t="s">
        <v>940</v>
      </c>
      <c r="AU106" s="5" t="s">
        <v>144</v>
      </c>
      <c r="AV106" s="5">
        <v>0</v>
      </c>
      <c r="AW106" s="5">
        <v>0</v>
      </c>
      <c r="AX106" s="5">
        <v>0</v>
      </c>
      <c r="AY106" s="5">
        <v>0</v>
      </c>
      <c r="AZ106" s="5">
        <v>0</v>
      </c>
      <c r="BA106" s="5">
        <v>0</v>
      </c>
      <c r="BB106" s="5">
        <v>0</v>
      </c>
      <c r="BC106" s="5">
        <v>0</v>
      </c>
      <c r="BD106" s="5">
        <v>0</v>
      </c>
      <c r="BE106" s="5" t="s">
        <v>145</v>
      </c>
      <c r="BF106" s="5" t="s">
        <v>145</v>
      </c>
      <c r="BG106" s="5">
        <v>0</v>
      </c>
      <c r="BH106" s="5">
        <v>7</v>
      </c>
      <c r="BI106" s="5" t="s">
        <v>123</v>
      </c>
      <c r="BJ106" s="3">
        <v>45442</v>
      </c>
      <c r="BK106" s="3">
        <v>45442</v>
      </c>
      <c r="BL106" s="6">
        <v>7.1666666666666696</v>
      </c>
      <c r="BM106" s="5" t="s">
        <v>123</v>
      </c>
      <c r="BN106" s="3">
        <v>50925</v>
      </c>
      <c r="BO106" s="5" t="s">
        <v>146</v>
      </c>
      <c r="BP106" s="5">
        <v>4800000</v>
      </c>
      <c r="BQ106" s="5"/>
      <c r="BR106" s="3">
        <v>45436</v>
      </c>
      <c r="BS106" s="5">
        <v>6097160</v>
      </c>
      <c r="BT106" s="5" t="s">
        <v>147</v>
      </c>
      <c r="BU106" s="7" t="s">
        <v>941</v>
      </c>
      <c r="BV106" s="7">
        <v>170</v>
      </c>
      <c r="BW106" s="7">
        <v>90000</v>
      </c>
      <c r="BX106" s="7">
        <v>2448</v>
      </c>
      <c r="BY106" s="7">
        <v>1000</v>
      </c>
      <c r="BZ106" s="5">
        <v>2</v>
      </c>
      <c r="CA106" s="5">
        <v>58</v>
      </c>
      <c r="CB106" s="48">
        <f t="shared" si="11"/>
        <v>17748000</v>
      </c>
      <c r="CC106" s="48">
        <v>17748000</v>
      </c>
      <c r="CD106" s="48">
        <f t="shared" ref="CD106:CD264" si="12">ROUND(CB106*0.9,0)</f>
        <v>15973200</v>
      </c>
      <c r="CE106" s="48">
        <f t="shared" ref="CE106:CE264" si="13">ROUND(CB106*0.8,0)</f>
        <v>14198400</v>
      </c>
      <c r="CF106" s="48"/>
      <c r="CG106" s="49" t="s">
        <v>942</v>
      </c>
      <c r="CH106" s="49"/>
      <c r="CI106" s="49" t="s">
        <v>3775</v>
      </c>
      <c r="CJ106" s="50" t="s">
        <v>943</v>
      </c>
      <c r="CK106" s="50" t="s">
        <v>515</v>
      </c>
      <c r="CL106" s="50">
        <v>122003</v>
      </c>
      <c r="CM106" s="5">
        <v>0</v>
      </c>
      <c r="CN106" s="5" t="s">
        <v>165</v>
      </c>
      <c r="CO106" s="50" t="s">
        <v>152</v>
      </c>
      <c r="CP106" s="50" t="s">
        <v>152</v>
      </c>
      <c r="CQ106" s="51" t="s">
        <v>185</v>
      </c>
      <c r="CR106" s="51" t="s">
        <v>154</v>
      </c>
      <c r="CS106" s="51" t="s">
        <v>90</v>
      </c>
      <c r="CT106" s="51" t="s">
        <v>944</v>
      </c>
      <c r="CU106" s="51" t="s">
        <v>156</v>
      </c>
      <c r="CV106" s="52" t="s">
        <v>945</v>
      </c>
      <c r="CW106" s="9">
        <v>200309418075</v>
      </c>
      <c r="CX106" s="9">
        <v>0</v>
      </c>
      <c r="CY106" s="9">
        <v>0</v>
      </c>
      <c r="CZ106" s="9">
        <v>0</v>
      </c>
      <c r="DA106" s="9">
        <v>0</v>
      </c>
      <c r="DB106" s="9">
        <v>0</v>
      </c>
      <c r="DC106" s="9">
        <v>0</v>
      </c>
      <c r="DD106" s="9">
        <v>0</v>
      </c>
      <c r="DE106" s="9">
        <v>0</v>
      </c>
      <c r="DF106" s="9">
        <v>400080826852</v>
      </c>
      <c r="DG106" s="9">
        <v>0</v>
      </c>
      <c r="DH106" s="9">
        <v>0</v>
      </c>
      <c r="DI106" s="9">
        <v>0</v>
      </c>
      <c r="DJ106" s="9">
        <v>0</v>
      </c>
      <c r="DK106" s="9">
        <v>0</v>
      </c>
      <c r="DL106" s="9">
        <v>0</v>
      </c>
      <c r="DM106" s="9">
        <v>0</v>
      </c>
      <c r="DN106" s="9">
        <v>0</v>
      </c>
      <c r="DO106" s="9">
        <v>200082570246</v>
      </c>
      <c r="DP106" s="9">
        <v>0</v>
      </c>
      <c r="DQ106" s="9">
        <v>0</v>
      </c>
      <c r="DR106" s="9">
        <v>0</v>
      </c>
      <c r="DS106" s="9">
        <v>0</v>
      </c>
      <c r="DT106" s="9">
        <v>0</v>
      </c>
      <c r="DU106" s="9">
        <v>0</v>
      </c>
      <c r="DV106" s="9">
        <v>0</v>
      </c>
      <c r="DW106" s="9">
        <v>0</v>
      </c>
    </row>
    <row r="107" spans="1:127" ht="90" x14ac:dyDescent="0.25">
      <c r="A107" s="44">
        <v>106</v>
      </c>
      <c r="B107" s="45">
        <v>45627</v>
      </c>
      <c r="C107" s="46">
        <v>261320911679525</v>
      </c>
      <c r="D107" s="4">
        <v>261320911679525</v>
      </c>
      <c r="E107" s="4" t="s">
        <v>121</v>
      </c>
      <c r="F107" s="5" t="s">
        <v>178</v>
      </c>
      <c r="G107" s="3">
        <v>45469</v>
      </c>
      <c r="H107" s="6">
        <v>6.2666666666666702</v>
      </c>
      <c r="I107" s="5" t="s">
        <v>123</v>
      </c>
      <c r="J107" s="47">
        <v>4026514</v>
      </c>
      <c r="K107" s="5" t="s">
        <v>124</v>
      </c>
      <c r="L107" s="5" t="s">
        <v>946</v>
      </c>
      <c r="M107" s="5">
        <v>3962745</v>
      </c>
      <c r="N107" s="5" t="s">
        <v>126</v>
      </c>
      <c r="O107" s="5">
        <v>755</v>
      </c>
      <c r="P107" s="5" t="s">
        <v>127</v>
      </c>
      <c r="Q107" s="5">
        <v>9</v>
      </c>
      <c r="R107" s="5" t="s">
        <v>128</v>
      </c>
      <c r="S107" s="6">
        <v>12.5</v>
      </c>
      <c r="T107" s="5" t="s">
        <v>129</v>
      </c>
      <c r="U107" s="6">
        <v>12.5</v>
      </c>
      <c r="V107" s="5">
        <v>181</v>
      </c>
      <c r="W107" s="5" t="s">
        <v>130</v>
      </c>
      <c r="X107" s="5" t="s">
        <v>947</v>
      </c>
      <c r="Y107" s="5" t="s">
        <v>132</v>
      </c>
      <c r="Z107" s="5" t="s">
        <v>133</v>
      </c>
      <c r="AA107" s="5" t="s">
        <v>134</v>
      </c>
      <c r="AB107" s="5" t="s">
        <v>135</v>
      </c>
      <c r="AC107" s="5" t="s">
        <v>136</v>
      </c>
      <c r="AD107" s="5">
        <v>854803904071</v>
      </c>
      <c r="AE107" s="5" t="s">
        <v>515</v>
      </c>
      <c r="AF107" s="5" t="s">
        <v>253</v>
      </c>
      <c r="AG107" s="5">
        <v>172</v>
      </c>
      <c r="AH107" s="5" t="s">
        <v>139</v>
      </c>
      <c r="AI107" s="5">
        <v>181</v>
      </c>
      <c r="AJ107" s="5" t="s">
        <v>128</v>
      </c>
      <c r="AK107" s="5">
        <v>4026514</v>
      </c>
      <c r="AL107" s="5" t="s">
        <v>140</v>
      </c>
      <c r="AM107" s="5" t="s">
        <v>161</v>
      </c>
      <c r="AN107" s="6">
        <v>37.957334099999997</v>
      </c>
      <c r="AO107" s="5" t="s">
        <v>142</v>
      </c>
      <c r="AP107" s="5">
        <v>0</v>
      </c>
      <c r="AQ107" s="5">
        <v>49628</v>
      </c>
      <c r="AR107" s="3">
        <v>45386</v>
      </c>
      <c r="AS107" s="5">
        <v>180</v>
      </c>
      <c r="AT107" s="5" t="s">
        <v>940</v>
      </c>
      <c r="AU107" s="5" t="s">
        <v>144</v>
      </c>
      <c r="AV107" s="5">
        <v>0</v>
      </c>
      <c r="AW107" s="5">
        <v>0</v>
      </c>
      <c r="AX107" s="5">
        <v>0</v>
      </c>
      <c r="AY107" s="5">
        <v>0</v>
      </c>
      <c r="AZ107" s="5">
        <v>0</v>
      </c>
      <c r="BA107" s="5">
        <v>0</v>
      </c>
      <c r="BB107" s="5">
        <v>0</v>
      </c>
      <c r="BC107" s="5">
        <v>0</v>
      </c>
      <c r="BD107" s="5">
        <v>0</v>
      </c>
      <c r="BE107" s="5" t="s">
        <v>145</v>
      </c>
      <c r="BF107" s="5" t="s">
        <v>145</v>
      </c>
      <c r="BG107" s="5">
        <v>0</v>
      </c>
      <c r="BH107" s="5">
        <v>9</v>
      </c>
      <c r="BI107" s="5" t="s">
        <v>123</v>
      </c>
      <c r="BJ107" s="3">
        <v>45381</v>
      </c>
      <c r="BK107" s="3">
        <v>45381</v>
      </c>
      <c r="BL107" s="6">
        <v>9.1999999999999993</v>
      </c>
      <c r="BM107" s="5" t="s">
        <v>123</v>
      </c>
      <c r="BN107" s="3">
        <v>50864</v>
      </c>
      <c r="BO107" s="5" t="s">
        <v>162</v>
      </c>
      <c r="BP107" s="5">
        <v>6000000</v>
      </c>
      <c r="BQ107" s="5"/>
      <c r="BR107" s="3">
        <v>45374</v>
      </c>
      <c r="BS107" s="5">
        <v>7063148</v>
      </c>
      <c r="BT107" s="5" t="s">
        <v>147</v>
      </c>
      <c r="BU107" s="7" t="s">
        <v>948</v>
      </c>
      <c r="BV107" s="7">
        <v>150</v>
      </c>
      <c r="BW107" s="7">
        <v>52000</v>
      </c>
      <c r="BX107" s="7">
        <v>2160</v>
      </c>
      <c r="BY107" s="7">
        <v>1300</v>
      </c>
      <c r="BZ107" s="5">
        <v>4</v>
      </c>
      <c r="CA107" s="5">
        <v>56</v>
      </c>
      <c r="CB107" s="48">
        <f t="shared" si="11"/>
        <v>10608000</v>
      </c>
      <c r="CC107" s="48">
        <v>10608000</v>
      </c>
      <c r="CD107" s="48">
        <f t="shared" si="12"/>
        <v>9547200</v>
      </c>
      <c r="CE107" s="48">
        <f t="shared" si="13"/>
        <v>8486400</v>
      </c>
      <c r="CF107" s="48"/>
      <c r="CG107" s="49" t="s">
        <v>942</v>
      </c>
      <c r="CH107" s="49"/>
      <c r="CI107" s="49" t="s">
        <v>3775</v>
      </c>
      <c r="CJ107" s="50" t="s">
        <v>943</v>
      </c>
      <c r="CK107" s="50" t="s">
        <v>515</v>
      </c>
      <c r="CL107" s="50">
        <v>122001</v>
      </c>
      <c r="CM107" s="5">
        <v>0</v>
      </c>
      <c r="CN107" s="5" t="s">
        <v>195</v>
      </c>
      <c r="CO107" s="50" t="s">
        <v>166</v>
      </c>
      <c r="CP107" s="50" t="s">
        <v>167</v>
      </c>
      <c r="CQ107" s="51" t="s">
        <v>153</v>
      </c>
      <c r="CR107" s="51" t="s">
        <v>154</v>
      </c>
      <c r="CS107" s="51" t="s">
        <v>90</v>
      </c>
      <c r="CT107" s="51" t="s">
        <v>949</v>
      </c>
      <c r="CU107" s="51" t="s">
        <v>187</v>
      </c>
      <c r="CV107" s="52" t="s">
        <v>950</v>
      </c>
      <c r="CW107" s="9">
        <v>200311470416</v>
      </c>
      <c r="CX107" s="9">
        <v>0</v>
      </c>
      <c r="CY107" s="9">
        <v>0</v>
      </c>
      <c r="CZ107" s="9">
        <v>0</v>
      </c>
      <c r="DA107" s="9">
        <v>0</v>
      </c>
      <c r="DB107" s="9">
        <v>0</v>
      </c>
      <c r="DC107" s="9">
        <v>0</v>
      </c>
      <c r="DD107" s="9">
        <v>0</v>
      </c>
      <c r="DE107" s="9">
        <v>0</v>
      </c>
      <c r="DF107" s="9">
        <v>400081335771</v>
      </c>
      <c r="DG107" s="9">
        <v>0</v>
      </c>
      <c r="DH107" s="9">
        <v>0</v>
      </c>
      <c r="DI107" s="9">
        <v>0</v>
      </c>
      <c r="DJ107" s="9">
        <v>0</v>
      </c>
      <c r="DK107" s="9">
        <v>0</v>
      </c>
      <c r="DL107" s="9">
        <v>0</v>
      </c>
      <c r="DM107" s="9">
        <v>0</v>
      </c>
      <c r="DN107" s="9">
        <v>0</v>
      </c>
      <c r="DO107" s="9">
        <v>200083094137</v>
      </c>
      <c r="DP107" s="9">
        <v>0</v>
      </c>
      <c r="DQ107" s="9">
        <v>0</v>
      </c>
      <c r="DR107" s="9">
        <v>0</v>
      </c>
      <c r="DS107" s="9">
        <v>0</v>
      </c>
      <c r="DT107" s="9">
        <v>0</v>
      </c>
      <c r="DU107" s="9">
        <v>0</v>
      </c>
      <c r="DV107" s="9">
        <v>0</v>
      </c>
      <c r="DW107" s="9">
        <v>0</v>
      </c>
    </row>
    <row r="108" spans="1:127" ht="75" x14ac:dyDescent="0.25">
      <c r="A108" s="44">
        <v>107</v>
      </c>
      <c r="B108" s="45">
        <v>45627</v>
      </c>
      <c r="C108" s="46">
        <v>261320911519015</v>
      </c>
      <c r="D108" s="4">
        <v>261320911519015</v>
      </c>
      <c r="E108" s="4" t="s">
        <v>121</v>
      </c>
      <c r="F108" s="5" t="s">
        <v>122</v>
      </c>
      <c r="G108" s="3">
        <v>45246</v>
      </c>
      <c r="H108" s="6">
        <v>13.7</v>
      </c>
      <c r="I108" s="5" t="s">
        <v>123</v>
      </c>
      <c r="J108" s="47">
        <v>1500743</v>
      </c>
      <c r="K108" s="5" t="s">
        <v>124</v>
      </c>
      <c r="L108" s="5" t="s">
        <v>951</v>
      </c>
      <c r="M108" s="5">
        <v>1421662</v>
      </c>
      <c r="N108" s="5" t="s">
        <v>126</v>
      </c>
      <c r="O108" s="5">
        <v>726</v>
      </c>
      <c r="P108" s="5" t="s">
        <v>127</v>
      </c>
      <c r="Q108" s="5">
        <v>14</v>
      </c>
      <c r="R108" s="5" t="s">
        <v>128</v>
      </c>
      <c r="S108" s="6">
        <v>13.9</v>
      </c>
      <c r="T108" s="5" t="s">
        <v>129</v>
      </c>
      <c r="U108" s="6">
        <v>13.5</v>
      </c>
      <c r="V108" s="5">
        <v>121</v>
      </c>
      <c r="W108" s="5" t="s">
        <v>130</v>
      </c>
      <c r="X108" s="5" t="s">
        <v>952</v>
      </c>
      <c r="Y108" s="5" t="s">
        <v>132</v>
      </c>
      <c r="Z108" s="5" t="s">
        <v>133</v>
      </c>
      <c r="AA108" s="5" t="s">
        <v>325</v>
      </c>
      <c r="AB108" s="5" t="s">
        <v>135</v>
      </c>
      <c r="AC108" s="5" t="s">
        <v>136</v>
      </c>
      <c r="AD108" s="5">
        <v>854802106328</v>
      </c>
      <c r="AE108" s="5" t="s">
        <v>515</v>
      </c>
      <c r="AF108" s="5" t="s">
        <v>253</v>
      </c>
      <c r="AG108" s="5">
        <v>111</v>
      </c>
      <c r="AH108" s="5" t="s">
        <v>139</v>
      </c>
      <c r="AI108" s="5">
        <v>125</v>
      </c>
      <c r="AJ108" s="5" t="s">
        <v>128</v>
      </c>
      <c r="AK108" s="5">
        <v>1500743</v>
      </c>
      <c r="AL108" s="5" t="s">
        <v>140</v>
      </c>
      <c r="AM108" s="5" t="s">
        <v>161</v>
      </c>
      <c r="AN108" s="6">
        <v>50.029152600000003</v>
      </c>
      <c r="AO108" s="5" t="s">
        <v>142</v>
      </c>
      <c r="AP108" s="5">
        <v>0</v>
      </c>
      <c r="AQ108" s="5">
        <v>22853</v>
      </c>
      <c r="AR108" s="3">
        <v>45234</v>
      </c>
      <c r="AS108" s="5">
        <v>120</v>
      </c>
      <c r="AT108" s="5" t="s">
        <v>940</v>
      </c>
      <c r="AU108" s="5" t="s">
        <v>144</v>
      </c>
      <c r="AV108" s="5">
        <v>0</v>
      </c>
      <c r="AW108" s="5">
        <v>0</v>
      </c>
      <c r="AX108" s="5">
        <v>0</v>
      </c>
      <c r="AY108" s="5">
        <v>0</v>
      </c>
      <c r="AZ108" s="5">
        <v>0</v>
      </c>
      <c r="BA108" s="5">
        <v>0</v>
      </c>
      <c r="BB108" s="5">
        <v>0</v>
      </c>
      <c r="BC108" s="5">
        <v>0</v>
      </c>
      <c r="BD108" s="5">
        <v>0</v>
      </c>
      <c r="BE108" s="5" t="s">
        <v>145</v>
      </c>
      <c r="BF108" s="5" t="s">
        <v>145</v>
      </c>
      <c r="BG108" s="5">
        <v>0</v>
      </c>
      <c r="BH108" s="5">
        <v>14</v>
      </c>
      <c r="BI108" s="5" t="s">
        <v>123</v>
      </c>
      <c r="BJ108" s="3">
        <v>45230</v>
      </c>
      <c r="BK108" s="3">
        <v>45230</v>
      </c>
      <c r="BL108" s="6">
        <v>14.233333333333301</v>
      </c>
      <c r="BM108" s="5" t="s">
        <v>123</v>
      </c>
      <c r="BN108" s="3">
        <v>49007</v>
      </c>
      <c r="BO108" s="5" t="s">
        <v>162</v>
      </c>
      <c r="BP108" s="5">
        <v>530244</v>
      </c>
      <c r="BQ108" s="5"/>
      <c r="BR108" s="3">
        <v>45224</v>
      </c>
      <c r="BS108" s="5" t="s">
        <v>953</v>
      </c>
      <c r="BT108" s="5" t="s">
        <v>954</v>
      </c>
      <c r="BU108" s="7" t="s">
        <v>955</v>
      </c>
      <c r="BV108" s="7">
        <v>90.75</v>
      </c>
      <c r="BW108" s="7">
        <v>13650</v>
      </c>
      <c r="BX108" s="7">
        <v>1761</v>
      </c>
      <c r="BY108" s="7">
        <v>1000</v>
      </c>
      <c r="BZ108" s="5">
        <v>23</v>
      </c>
      <c r="CA108" s="5">
        <v>57</v>
      </c>
      <c r="CB108" s="48">
        <f t="shared" si="11"/>
        <v>2999737.5</v>
      </c>
      <c r="CC108" s="48">
        <v>2999737</v>
      </c>
      <c r="CD108" s="48">
        <f t="shared" si="12"/>
        <v>2699764</v>
      </c>
      <c r="CE108" s="48">
        <f t="shared" si="13"/>
        <v>2399790</v>
      </c>
      <c r="CF108" s="48"/>
      <c r="CG108" s="49" t="s">
        <v>942</v>
      </c>
      <c r="CH108" s="49"/>
      <c r="CI108" s="49" t="s">
        <v>3775</v>
      </c>
      <c r="CJ108" s="50" t="s">
        <v>956</v>
      </c>
      <c r="CK108" s="50" t="s">
        <v>515</v>
      </c>
      <c r="CL108" s="50">
        <v>122103</v>
      </c>
      <c r="CM108" s="5">
        <v>0</v>
      </c>
      <c r="CN108" s="5" t="s">
        <v>957</v>
      </c>
      <c r="CO108" s="50" t="s">
        <v>166</v>
      </c>
      <c r="CP108" s="50" t="s">
        <v>167</v>
      </c>
      <c r="CQ108" s="51" t="s">
        <v>958</v>
      </c>
      <c r="CR108" s="51" t="s">
        <v>959</v>
      </c>
      <c r="CS108" s="51" t="s">
        <v>90</v>
      </c>
      <c r="CT108" s="51" t="s">
        <v>960</v>
      </c>
      <c r="CU108" s="51" t="s">
        <v>156</v>
      </c>
      <c r="CV108" s="52" t="s">
        <v>961</v>
      </c>
      <c r="CW108" s="9">
        <v>200286948887</v>
      </c>
      <c r="CX108" s="9">
        <v>0</v>
      </c>
      <c r="CY108" s="9">
        <v>0</v>
      </c>
      <c r="CZ108" s="9">
        <v>0</v>
      </c>
      <c r="DA108" s="9">
        <v>0</v>
      </c>
      <c r="DB108" s="9">
        <v>0</v>
      </c>
      <c r="DC108" s="9">
        <v>0</v>
      </c>
      <c r="DD108" s="9">
        <v>0</v>
      </c>
      <c r="DE108" s="9">
        <v>0</v>
      </c>
      <c r="DF108" s="9">
        <v>400075167748</v>
      </c>
      <c r="DG108" s="9">
        <v>0</v>
      </c>
      <c r="DH108" s="9">
        <v>0</v>
      </c>
      <c r="DI108" s="9">
        <v>0</v>
      </c>
      <c r="DJ108" s="9">
        <v>0</v>
      </c>
      <c r="DK108" s="9">
        <v>0</v>
      </c>
      <c r="DL108" s="9">
        <v>0</v>
      </c>
      <c r="DM108" s="9">
        <v>0</v>
      </c>
      <c r="DN108" s="9">
        <v>0</v>
      </c>
      <c r="DO108" s="9">
        <v>200076685446</v>
      </c>
      <c r="DP108" s="9">
        <v>0</v>
      </c>
      <c r="DQ108" s="9">
        <v>0</v>
      </c>
      <c r="DR108" s="9">
        <v>0</v>
      </c>
      <c r="DS108" s="9">
        <v>0</v>
      </c>
      <c r="DT108" s="9">
        <v>0</v>
      </c>
      <c r="DU108" s="9">
        <v>0</v>
      </c>
      <c r="DV108" s="9">
        <v>0</v>
      </c>
      <c r="DW108" s="9">
        <v>0</v>
      </c>
    </row>
    <row r="109" spans="1:127" ht="60" x14ac:dyDescent="0.25">
      <c r="A109" s="44">
        <v>108</v>
      </c>
      <c r="B109" s="45">
        <v>45627</v>
      </c>
      <c r="C109" s="46">
        <v>261320911232017</v>
      </c>
      <c r="D109" s="4">
        <v>261320911232017</v>
      </c>
      <c r="E109" s="4" t="s">
        <v>121</v>
      </c>
      <c r="F109" s="5" t="s">
        <v>232</v>
      </c>
      <c r="G109" s="3">
        <v>44922</v>
      </c>
      <c r="H109" s="6">
        <v>24.5</v>
      </c>
      <c r="I109" s="5" t="s">
        <v>123</v>
      </c>
      <c r="J109" s="47">
        <v>5000000</v>
      </c>
      <c r="K109" s="5" t="s">
        <v>124</v>
      </c>
      <c r="L109" s="5" t="s">
        <v>962</v>
      </c>
      <c r="M109" s="5">
        <v>4777094</v>
      </c>
      <c r="N109" s="5" t="s">
        <v>126</v>
      </c>
      <c r="O109" s="5">
        <v>727</v>
      </c>
      <c r="P109" s="5" t="s">
        <v>127</v>
      </c>
      <c r="Q109" s="5">
        <v>26</v>
      </c>
      <c r="R109" s="5" t="s">
        <v>263</v>
      </c>
      <c r="S109" s="6">
        <v>13.4</v>
      </c>
      <c r="T109" s="5" t="s">
        <v>129</v>
      </c>
      <c r="U109" s="6">
        <v>12.5</v>
      </c>
      <c r="V109" s="5">
        <v>180</v>
      </c>
      <c r="W109" s="5" t="s">
        <v>130</v>
      </c>
      <c r="X109" s="5" t="s">
        <v>963</v>
      </c>
      <c r="Y109" s="5" t="s">
        <v>132</v>
      </c>
      <c r="Z109" s="5" t="s">
        <v>133</v>
      </c>
      <c r="AA109" s="5" t="s">
        <v>624</v>
      </c>
      <c r="AB109" s="5" t="s">
        <v>135</v>
      </c>
      <c r="AC109" s="5" t="s">
        <v>136</v>
      </c>
      <c r="AD109" s="5">
        <v>805853934</v>
      </c>
      <c r="AE109" s="5" t="s">
        <v>515</v>
      </c>
      <c r="AF109" s="5" t="s">
        <v>253</v>
      </c>
      <c r="AG109" s="5">
        <v>167</v>
      </c>
      <c r="AH109" s="5" t="s">
        <v>139</v>
      </c>
      <c r="AI109" s="5">
        <v>193</v>
      </c>
      <c r="AJ109" s="5" t="s">
        <v>266</v>
      </c>
      <c r="AK109" s="5">
        <v>5000000</v>
      </c>
      <c r="AL109" s="5" t="s">
        <v>140</v>
      </c>
      <c r="AM109" s="5" t="s">
        <v>278</v>
      </c>
      <c r="AN109" s="6">
        <v>49.485842099999999</v>
      </c>
      <c r="AO109" s="5" t="s">
        <v>142</v>
      </c>
      <c r="AP109" s="5">
        <v>0</v>
      </c>
      <c r="AQ109" s="5">
        <v>63263</v>
      </c>
      <c r="AR109" s="3">
        <v>44869</v>
      </c>
      <c r="AS109" s="5">
        <v>180</v>
      </c>
      <c r="AT109" s="5" t="s">
        <v>940</v>
      </c>
      <c r="AU109" s="5" t="s">
        <v>144</v>
      </c>
      <c r="AV109" s="5">
        <v>0</v>
      </c>
      <c r="AW109" s="5">
        <v>0</v>
      </c>
      <c r="AX109" s="5">
        <v>0</v>
      </c>
      <c r="AY109" s="5">
        <v>0</v>
      </c>
      <c r="AZ109" s="5">
        <v>0</v>
      </c>
      <c r="BA109" s="5">
        <v>0</v>
      </c>
      <c r="BB109" s="5">
        <v>0</v>
      </c>
      <c r="BC109" s="5">
        <v>0</v>
      </c>
      <c r="BD109" s="5">
        <v>0</v>
      </c>
      <c r="BE109" s="5" t="s">
        <v>145</v>
      </c>
      <c r="BF109" s="5" t="s">
        <v>145</v>
      </c>
      <c r="BG109" s="5">
        <v>0</v>
      </c>
      <c r="BH109" s="5">
        <v>26</v>
      </c>
      <c r="BI109" s="5" t="s">
        <v>123</v>
      </c>
      <c r="BJ109" s="3">
        <v>44865</v>
      </c>
      <c r="BK109" s="3">
        <v>44922</v>
      </c>
      <c r="BL109" s="6">
        <v>24.5</v>
      </c>
      <c r="BM109" s="5" t="s">
        <v>123</v>
      </c>
      <c r="BN109" s="3">
        <v>50713</v>
      </c>
      <c r="BO109" s="5" t="s">
        <v>315</v>
      </c>
      <c r="BP109" s="5">
        <v>1500000</v>
      </c>
      <c r="BQ109" s="5"/>
      <c r="BR109" s="3">
        <v>44847</v>
      </c>
      <c r="BS109" s="5" t="s">
        <v>422</v>
      </c>
      <c r="BT109" s="5" t="s">
        <v>147</v>
      </c>
      <c r="BU109" s="7" t="s">
        <v>964</v>
      </c>
      <c r="BV109" s="7">
        <v>269</v>
      </c>
      <c r="BW109" s="7">
        <v>32000</v>
      </c>
      <c r="BX109" s="7">
        <v>2137</v>
      </c>
      <c r="BY109" s="7">
        <v>700</v>
      </c>
      <c r="BZ109" s="5">
        <v>10</v>
      </c>
      <c r="CA109" s="5">
        <v>50</v>
      </c>
      <c r="CB109" s="48">
        <f t="shared" si="11"/>
        <v>10103900</v>
      </c>
      <c r="CC109" s="48">
        <v>10103900</v>
      </c>
      <c r="CD109" s="48">
        <f t="shared" si="12"/>
        <v>9093510</v>
      </c>
      <c r="CE109" s="48">
        <f t="shared" si="13"/>
        <v>8083120</v>
      </c>
      <c r="CF109" s="48"/>
      <c r="CG109" s="49" t="s">
        <v>942</v>
      </c>
      <c r="CH109" s="49"/>
      <c r="CI109" s="49" t="s">
        <v>3775</v>
      </c>
      <c r="CJ109" s="50" t="s">
        <v>519</v>
      </c>
      <c r="CK109" s="50" t="s">
        <v>515</v>
      </c>
      <c r="CL109" s="50">
        <v>124105</v>
      </c>
      <c r="CM109" s="5">
        <v>0</v>
      </c>
      <c r="CN109" s="5" t="s">
        <v>195</v>
      </c>
      <c r="CO109" s="50" t="s">
        <v>166</v>
      </c>
      <c r="CP109" s="50" t="s">
        <v>167</v>
      </c>
      <c r="CQ109" s="51" t="s">
        <v>185</v>
      </c>
      <c r="CR109" s="51" t="s">
        <v>154</v>
      </c>
      <c r="CS109" s="51" t="s">
        <v>90</v>
      </c>
      <c r="CT109" s="51" t="s">
        <v>965</v>
      </c>
      <c r="CU109" s="51" t="s">
        <v>156</v>
      </c>
      <c r="CV109" s="52" t="s">
        <v>966</v>
      </c>
      <c r="CW109" s="9">
        <v>200256575592</v>
      </c>
      <c r="CX109" s="9">
        <v>0</v>
      </c>
      <c r="CY109" s="9">
        <v>0</v>
      </c>
      <c r="CZ109" s="9">
        <v>0</v>
      </c>
      <c r="DA109" s="9">
        <v>0</v>
      </c>
      <c r="DB109" s="9">
        <v>0</v>
      </c>
      <c r="DC109" s="9">
        <v>0</v>
      </c>
      <c r="DD109" s="9">
        <v>0</v>
      </c>
      <c r="DE109" s="9">
        <v>0</v>
      </c>
      <c r="DF109" s="9">
        <v>400067198305</v>
      </c>
      <c r="DG109" s="9">
        <v>0</v>
      </c>
      <c r="DH109" s="9">
        <v>0</v>
      </c>
      <c r="DI109" s="9">
        <v>0</v>
      </c>
      <c r="DJ109" s="9">
        <v>0</v>
      </c>
      <c r="DK109" s="9">
        <v>0</v>
      </c>
      <c r="DL109" s="9">
        <v>0</v>
      </c>
      <c r="DM109" s="9">
        <v>0</v>
      </c>
      <c r="DN109" s="9">
        <v>0</v>
      </c>
      <c r="DO109" s="9">
        <v>200068226112</v>
      </c>
      <c r="DP109" s="9">
        <v>0</v>
      </c>
      <c r="DQ109" s="9">
        <v>0</v>
      </c>
      <c r="DR109" s="9">
        <v>0</v>
      </c>
      <c r="DS109" s="9">
        <v>0</v>
      </c>
      <c r="DT109" s="9">
        <v>0</v>
      </c>
      <c r="DU109" s="9">
        <v>0</v>
      </c>
      <c r="DV109" s="9">
        <v>0</v>
      </c>
      <c r="DW109" s="9">
        <v>0</v>
      </c>
    </row>
    <row r="110" spans="1:127" ht="60" x14ac:dyDescent="0.25">
      <c r="A110" s="44">
        <v>109</v>
      </c>
      <c r="B110" s="45">
        <v>45627</v>
      </c>
      <c r="C110" s="46">
        <v>261320911152465</v>
      </c>
      <c r="D110" s="4">
        <v>261320911152465</v>
      </c>
      <c r="E110" s="4" t="s">
        <v>121</v>
      </c>
      <c r="F110" s="5" t="s">
        <v>232</v>
      </c>
      <c r="G110" s="3">
        <v>44773</v>
      </c>
      <c r="H110" s="6">
        <v>29.466666666666701</v>
      </c>
      <c r="I110" s="5" t="s">
        <v>123</v>
      </c>
      <c r="J110" s="47">
        <v>3000000</v>
      </c>
      <c r="K110" s="5" t="s">
        <v>124</v>
      </c>
      <c r="L110" s="5" t="s">
        <v>967</v>
      </c>
      <c r="M110" s="5">
        <v>2170739</v>
      </c>
      <c r="N110" s="5" t="s">
        <v>126</v>
      </c>
      <c r="O110" s="5">
        <v>783</v>
      </c>
      <c r="P110" s="5" t="s">
        <v>127</v>
      </c>
      <c r="Q110" s="5">
        <v>29</v>
      </c>
      <c r="R110" s="5" t="s">
        <v>128</v>
      </c>
      <c r="S110" s="6">
        <v>13.9</v>
      </c>
      <c r="T110" s="5" t="s">
        <v>129</v>
      </c>
      <c r="U110" s="6">
        <v>12.5</v>
      </c>
      <c r="V110" s="5">
        <v>181</v>
      </c>
      <c r="W110" s="5" t="s">
        <v>130</v>
      </c>
      <c r="X110" s="5" t="s">
        <v>968</v>
      </c>
      <c r="Y110" s="5" t="s">
        <v>132</v>
      </c>
      <c r="Z110" s="5" t="s">
        <v>133</v>
      </c>
      <c r="AA110" s="5" t="s">
        <v>454</v>
      </c>
      <c r="AB110" s="5" t="s">
        <v>135</v>
      </c>
      <c r="AC110" s="5" t="s">
        <v>136</v>
      </c>
      <c r="AD110" s="5">
        <v>805011628</v>
      </c>
      <c r="AE110" s="5" t="s">
        <v>515</v>
      </c>
      <c r="AF110" s="5" t="s">
        <v>253</v>
      </c>
      <c r="AG110" s="5">
        <v>100</v>
      </c>
      <c r="AH110" s="5" t="s">
        <v>139</v>
      </c>
      <c r="AI110" s="5">
        <v>129</v>
      </c>
      <c r="AJ110" s="5" t="s">
        <v>128</v>
      </c>
      <c r="AK110" s="5">
        <v>3000000</v>
      </c>
      <c r="AL110" s="5" t="s">
        <v>140</v>
      </c>
      <c r="AM110" s="5" t="s">
        <v>161</v>
      </c>
      <c r="AN110" s="6">
        <v>18.390804599999999</v>
      </c>
      <c r="AO110" s="5" t="s">
        <v>142</v>
      </c>
      <c r="AP110" s="5">
        <v>0</v>
      </c>
      <c r="AQ110" s="5">
        <v>36976</v>
      </c>
      <c r="AR110" s="3">
        <v>44777</v>
      </c>
      <c r="AS110" s="5">
        <v>180</v>
      </c>
      <c r="AT110" s="5" t="s">
        <v>940</v>
      </c>
      <c r="AU110" s="5" t="s">
        <v>144</v>
      </c>
      <c r="AV110" s="5">
        <v>0</v>
      </c>
      <c r="AW110" s="5">
        <v>0</v>
      </c>
      <c r="AX110" s="5">
        <v>0</v>
      </c>
      <c r="AY110" s="5">
        <v>0</v>
      </c>
      <c r="AZ110" s="5">
        <v>0</v>
      </c>
      <c r="BA110" s="5">
        <v>0</v>
      </c>
      <c r="BB110" s="5">
        <v>0</v>
      </c>
      <c r="BC110" s="5">
        <v>0</v>
      </c>
      <c r="BD110" s="5">
        <v>0</v>
      </c>
      <c r="BE110" s="5" t="s">
        <v>145</v>
      </c>
      <c r="BF110" s="5" t="s">
        <v>145</v>
      </c>
      <c r="BG110" s="5">
        <v>0</v>
      </c>
      <c r="BH110" s="5">
        <v>29</v>
      </c>
      <c r="BI110" s="5" t="s">
        <v>123</v>
      </c>
      <c r="BJ110" s="3">
        <v>44773</v>
      </c>
      <c r="BK110" s="3">
        <v>44773</v>
      </c>
      <c r="BL110" s="6">
        <v>29.466666666666701</v>
      </c>
      <c r="BM110" s="5" t="s">
        <v>123</v>
      </c>
      <c r="BN110" s="3">
        <v>48673</v>
      </c>
      <c r="BO110" s="5" t="s">
        <v>162</v>
      </c>
      <c r="BP110" s="5">
        <v>1920000</v>
      </c>
      <c r="BQ110" s="5"/>
      <c r="BR110" s="3">
        <v>44688</v>
      </c>
      <c r="BS110" s="5" t="s">
        <v>969</v>
      </c>
      <c r="BT110" s="7" t="s">
        <v>330</v>
      </c>
      <c r="BU110" s="7" t="s">
        <v>970</v>
      </c>
      <c r="BV110" s="7">
        <v>250</v>
      </c>
      <c r="BW110" s="7">
        <v>38250</v>
      </c>
      <c r="BX110" s="7">
        <v>4500</v>
      </c>
      <c r="BY110" s="7">
        <v>1500</v>
      </c>
      <c r="BZ110" s="5">
        <v>4</v>
      </c>
      <c r="CA110" s="5">
        <v>56</v>
      </c>
      <c r="CB110" s="48">
        <f t="shared" si="11"/>
        <v>16312500</v>
      </c>
      <c r="CC110" s="48">
        <v>16312500</v>
      </c>
      <c r="CD110" s="48">
        <f t="shared" si="12"/>
        <v>14681250</v>
      </c>
      <c r="CE110" s="48">
        <f t="shared" si="13"/>
        <v>13050000</v>
      </c>
      <c r="CF110" s="48"/>
      <c r="CG110" s="49" t="s">
        <v>971</v>
      </c>
      <c r="CH110" s="49"/>
      <c r="CI110" s="49" t="s">
        <v>3775</v>
      </c>
      <c r="CJ110" s="50" t="s">
        <v>943</v>
      </c>
      <c r="CK110" s="50" t="s">
        <v>515</v>
      </c>
      <c r="CL110" s="50">
        <v>122505</v>
      </c>
      <c r="CM110" s="5">
        <v>0</v>
      </c>
      <c r="CN110" s="5" t="s">
        <v>195</v>
      </c>
      <c r="CO110" s="50" t="s">
        <v>166</v>
      </c>
      <c r="CP110" s="50" t="s">
        <v>167</v>
      </c>
      <c r="CQ110" s="51" t="s">
        <v>185</v>
      </c>
      <c r="CR110" s="51" t="s">
        <v>154</v>
      </c>
      <c r="CS110" s="51" t="s">
        <v>90</v>
      </c>
      <c r="CT110" s="51" t="s">
        <v>972</v>
      </c>
      <c r="CU110" s="51" t="s">
        <v>156</v>
      </c>
      <c r="CV110" s="52" t="s">
        <v>973</v>
      </c>
      <c r="CW110" s="9">
        <v>200245807776</v>
      </c>
      <c r="CX110" s="9">
        <v>0</v>
      </c>
      <c r="CY110" s="9">
        <v>0</v>
      </c>
      <c r="CZ110" s="9">
        <v>0</v>
      </c>
      <c r="DA110" s="9">
        <v>0</v>
      </c>
      <c r="DB110" s="9">
        <v>0</v>
      </c>
      <c r="DC110" s="9">
        <v>0</v>
      </c>
      <c r="DD110" s="9">
        <v>0</v>
      </c>
      <c r="DE110" s="9">
        <v>0</v>
      </c>
      <c r="DF110" s="9">
        <v>400064007689</v>
      </c>
      <c r="DG110" s="9">
        <v>0</v>
      </c>
      <c r="DH110" s="9">
        <v>0</v>
      </c>
      <c r="DI110" s="9">
        <v>0</v>
      </c>
      <c r="DJ110" s="9">
        <v>0</v>
      </c>
      <c r="DK110" s="9">
        <v>0</v>
      </c>
      <c r="DL110" s="9">
        <v>0</v>
      </c>
      <c r="DM110" s="9">
        <v>0</v>
      </c>
      <c r="DN110" s="9">
        <v>0</v>
      </c>
      <c r="DO110" s="9">
        <v>200064854941</v>
      </c>
      <c r="DP110" s="9">
        <v>0</v>
      </c>
      <c r="DQ110" s="9">
        <v>0</v>
      </c>
      <c r="DR110" s="9">
        <v>0</v>
      </c>
      <c r="DS110" s="9">
        <v>0</v>
      </c>
      <c r="DT110" s="9">
        <v>0</v>
      </c>
      <c r="DU110" s="9">
        <v>0</v>
      </c>
      <c r="DV110" s="9">
        <v>0</v>
      </c>
      <c r="DW110" s="9">
        <v>0</v>
      </c>
    </row>
    <row r="111" spans="1:127" customFormat="1" ht="105" x14ac:dyDescent="0.25">
      <c r="A111">
        <v>110</v>
      </c>
      <c r="B111" s="3">
        <v>45627</v>
      </c>
      <c r="C111" s="4">
        <v>261120911761290</v>
      </c>
      <c r="D111" s="4">
        <v>261120911761290</v>
      </c>
      <c r="E111" s="4" t="s">
        <v>121</v>
      </c>
      <c r="F111" s="5" t="s">
        <v>122</v>
      </c>
      <c r="G111" s="3">
        <v>45478</v>
      </c>
      <c r="H111" s="6">
        <v>5.9666666666666703</v>
      </c>
      <c r="I111" s="5" t="s">
        <v>123</v>
      </c>
      <c r="J111" s="5">
        <v>1626989</v>
      </c>
      <c r="K111" s="5" t="s">
        <v>124</v>
      </c>
      <c r="L111" s="5" t="s">
        <v>974</v>
      </c>
      <c r="M111" s="5">
        <v>1592922</v>
      </c>
      <c r="N111" s="5" t="s">
        <v>126</v>
      </c>
      <c r="O111" s="5">
        <v>763</v>
      </c>
      <c r="P111" s="5" t="s">
        <v>127</v>
      </c>
      <c r="Q111" s="5">
        <v>6</v>
      </c>
      <c r="R111" s="5" t="s">
        <v>128</v>
      </c>
      <c r="S111" s="6">
        <v>13</v>
      </c>
      <c r="T111" s="5" t="s">
        <v>129</v>
      </c>
      <c r="U111" s="6">
        <v>13</v>
      </c>
      <c r="V111" s="5">
        <v>121</v>
      </c>
      <c r="W111" s="5" t="s">
        <v>130</v>
      </c>
      <c r="X111" s="5" t="s">
        <v>975</v>
      </c>
      <c r="Y111" s="5" t="s">
        <v>132</v>
      </c>
      <c r="Z111" s="5" t="s">
        <v>133</v>
      </c>
      <c r="AA111" s="5" t="s">
        <v>932</v>
      </c>
      <c r="AB111" s="5" t="s">
        <v>135</v>
      </c>
      <c r="AC111" s="5" t="s">
        <v>136</v>
      </c>
      <c r="AD111" s="5">
        <v>854804495170</v>
      </c>
      <c r="AE111" s="5" t="s">
        <v>976</v>
      </c>
      <c r="AF111" s="5" t="s">
        <v>977</v>
      </c>
      <c r="AG111" s="5">
        <v>115</v>
      </c>
      <c r="AH111" s="5" t="s">
        <v>139</v>
      </c>
      <c r="AI111" s="5">
        <v>121</v>
      </c>
      <c r="AJ111" s="5" t="s">
        <v>128</v>
      </c>
      <c r="AK111" s="5">
        <v>1626989</v>
      </c>
      <c r="AL111" s="5" t="s">
        <v>140</v>
      </c>
      <c r="AM111" s="5" t="s">
        <v>141</v>
      </c>
      <c r="AN111" s="6">
        <v>43.806919800000003</v>
      </c>
      <c r="AO111" s="5" t="s">
        <v>142</v>
      </c>
      <c r="AP111" s="5">
        <v>0</v>
      </c>
      <c r="AQ111" s="5">
        <v>24293</v>
      </c>
      <c r="AR111" s="3">
        <v>45477</v>
      </c>
      <c r="AS111" s="5">
        <v>120</v>
      </c>
      <c r="AT111" s="5" t="s">
        <v>978</v>
      </c>
      <c r="AU111" s="5" t="s">
        <v>144</v>
      </c>
      <c r="AV111" s="5">
        <v>0</v>
      </c>
      <c r="AW111" s="5">
        <v>0</v>
      </c>
      <c r="AX111" s="5">
        <v>0</v>
      </c>
      <c r="AY111" s="5">
        <v>0</v>
      </c>
      <c r="AZ111" s="5">
        <v>0</v>
      </c>
      <c r="BA111" s="5">
        <v>0</v>
      </c>
      <c r="BB111" s="5">
        <v>0</v>
      </c>
      <c r="BC111" s="5">
        <v>0</v>
      </c>
      <c r="BD111" s="5">
        <v>0</v>
      </c>
      <c r="BE111" s="5" t="s">
        <v>145</v>
      </c>
      <c r="BF111" s="5" t="s">
        <v>145</v>
      </c>
      <c r="BG111" s="5">
        <v>0</v>
      </c>
      <c r="BH111" s="5">
        <v>6</v>
      </c>
      <c r="BI111" s="5" t="s">
        <v>123</v>
      </c>
      <c r="BJ111" s="3">
        <v>45471</v>
      </c>
      <c r="BK111" s="3">
        <v>45471</v>
      </c>
      <c r="BL111" s="6">
        <v>6.2</v>
      </c>
      <c r="BM111" s="5" t="s">
        <v>123</v>
      </c>
      <c r="BN111" s="3">
        <v>49129</v>
      </c>
      <c r="BO111" s="5" t="s">
        <v>146</v>
      </c>
      <c r="BP111" s="5">
        <v>0</v>
      </c>
      <c r="BQ111" s="5">
        <v>1</v>
      </c>
      <c r="BR111" s="3">
        <v>45458</v>
      </c>
      <c r="BS111" s="5">
        <v>7363992</v>
      </c>
      <c r="BT111" s="5" t="s">
        <v>1002</v>
      </c>
      <c r="BU111" s="7" t="s">
        <v>3764</v>
      </c>
      <c r="BV111" s="7">
        <v>1260</v>
      </c>
      <c r="BW111" s="7">
        <v>1500</v>
      </c>
      <c r="BX111" s="7">
        <v>1140</v>
      </c>
      <c r="BY111" s="7">
        <v>1600</v>
      </c>
      <c r="BZ111" s="5">
        <v>3</v>
      </c>
      <c r="CA111" s="5">
        <v>57</v>
      </c>
      <c r="CB111" s="6">
        <f t="shared" si="11"/>
        <v>3714000</v>
      </c>
      <c r="CC111" s="6">
        <v>3714000</v>
      </c>
      <c r="CD111" s="6">
        <f t="shared" si="12"/>
        <v>3342600</v>
      </c>
      <c r="CE111" s="6">
        <f t="shared" si="13"/>
        <v>2971200</v>
      </c>
      <c r="CF111" s="6"/>
      <c r="CG111" s="8"/>
      <c r="CH111" s="8">
        <f>J111/CB111</f>
        <v>0.43806919763058699</v>
      </c>
      <c r="CI111" s="8" t="s">
        <v>3775</v>
      </c>
      <c r="CJ111" s="5" t="s">
        <v>979</v>
      </c>
      <c r="CK111" s="5" t="s">
        <v>976</v>
      </c>
      <c r="CL111" s="5">
        <v>493225</v>
      </c>
      <c r="CM111" s="5">
        <v>0</v>
      </c>
      <c r="CN111" s="5" t="s">
        <v>165</v>
      </c>
      <c r="CO111" s="5" t="s">
        <v>166</v>
      </c>
      <c r="CP111" s="5" t="s">
        <v>167</v>
      </c>
      <c r="CQ111" s="9" t="s">
        <v>153</v>
      </c>
      <c r="CR111" s="9" t="s">
        <v>154</v>
      </c>
      <c r="CS111" s="9" t="s">
        <v>90</v>
      </c>
      <c r="CT111" s="9" t="s">
        <v>980</v>
      </c>
      <c r="CU111" s="9" t="s">
        <v>156</v>
      </c>
      <c r="CV111" s="10" t="s">
        <v>981</v>
      </c>
      <c r="CW111" s="9">
        <v>200312687154</v>
      </c>
      <c r="CX111" s="9">
        <v>0</v>
      </c>
      <c r="CY111" s="9">
        <v>0</v>
      </c>
      <c r="CZ111" s="9">
        <v>0</v>
      </c>
      <c r="DA111" s="9">
        <v>0</v>
      </c>
      <c r="DB111" s="9">
        <v>0</v>
      </c>
      <c r="DC111" s="9">
        <v>0</v>
      </c>
      <c r="DD111" s="9">
        <v>0</v>
      </c>
      <c r="DE111" s="9">
        <v>0</v>
      </c>
      <c r="DF111" s="9">
        <v>400081607716</v>
      </c>
      <c r="DG111" s="9">
        <v>0</v>
      </c>
      <c r="DH111" s="9">
        <v>0</v>
      </c>
      <c r="DI111" s="9">
        <v>0</v>
      </c>
      <c r="DJ111" s="9">
        <v>0</v>
      </c>
      <c r="DK111" s="9">
        <v>0</v>
      </c>
      <c r="DL111" s="9">
        <v>0</v>
      </c>
      <c r="DM111" s="9">
        <v>0</v>
      </c>
      <c r="DN111" s="9">
        <v>0</v>
      </c>
      <c r="DO111" s="9">
        <v>200083376451</v>
      </c>
      <c r="DP111" s="9">
        <v>0</v>
      </c>
      <c r="DQ111" s="9">
        <v>0</v>
      </c>
      <c r="DR111" s="9">
        <v>0</v>
      </c>
      <c r="DS111" s="9">
        <v>0</v>
      </c>
      <c r="DT111" s="9">
        <v>0</v>
      </c>
      <c r="DU111" s="9">
        <v>0</v>
      </c>
      <c r="DV111" s="9">
        <v>0</v>
      </c>
      <c r="DW111" s="9">
        <v>0</v>
      </c>
    </row>
    <row r="112" spans="1:127" ht="75" x14ac:dyDescent="0.25">
      <c r="A112" s="44">
        <v>111</v>
      </c>
      <c r="B112" s="45">
        <v>45627</v>
      </c>
      <c r="C112" s="46">
        <v>261120911680618</v>
      </c>
      <c r="D112" s="4">
        <v>261120911680618</v>
      </c>
      <c r="E112" s="4" t="s">
        <v>121</v>
      </c>
      <c r="F112" s="5" t="s">
        <v>178</v>
      </c>
      <c r="G112" s="3">
        <v>45421</v>
      </c>
      <c r="H112" s="6">
        <v>7.8666666666666698</v>
      </c>
      <c r="I112" s="5" t="s">
        <v>123</v>
      </c>
      <c r="J112" s="47">
        <v>4995924</v>
      </c>
      <c r="K112" s="5" t="s">
        <v>124</v>
      </c>
      <c r="L112" s="5" t="s">
        <v>982</v>
      </c>
      <c r="M112" s="5">
        <v>4943240</v>
      </c>
      <c r="N112" s="5" t="s">
        <v>126</v>
      </c>
      <c r="O112" s="5">
        <v>738</v>
      </c>
      <c r="P112" s="5" t="s">
        <v>127</v>
      </c>
      <c r="Q112" s="5">
        <v>9</v>
      </c>
      <c r="R112" s="5" t="s">
        <v>128</v>
      </c>
      <c r="S112" s="6">
        <v>13.65</v>
      </c>
      <c r="T112" s="5" t="s">
        <v>129</v>
      </c>
      <c r="U112" s="6">
        <v>13.5</v>
      </c>
      <c r="V112" s="5">
        <v>180</v>
      </c>
      <c r="W112" s="5" t="s">
        <v>130</v>
      </c>
      <c r="X112" s="5" t="s">
        <v>983</v>
      </c>
      <c r="Y112" s="5" t="s">
        <v>132</v>
      </c>
      <c r="Z112" s="5" t="s">
        <v>133</v>
      </c>
      <c r="AA112" s="5" t="s">
        <v>984</v>
      </c>
      <c r="AB112" s="5" t="s">
        <v>135</v>
      </c>
      <c r="AC112" s="5" t="s">
        <v>136</v>
      </c>
      <c r="AD112" s="5">
        <v>854803893212</v>
      </c>
      <c r="AE112" s="5" t="s">
        <v>976</v>
      </c>
      <c r="AF112" s="5" t="s">
        <v>977</v>
      </c>
      <c r="AG112" s="5">
        <v>174</v>
      </c>
      <c r="AH112" s="5" t="s">
        <v>139</v>
      </c>
      <c r="AI112" s="5">
        <v>183</v>
      </c>
      <c r="AJ112" s="5" t="s">
        <v>128</v>
      </c>
      <c r="AK112" s="5">
        <v>4995924</v>
      </c>
      <c r="AL112" s="5" t="s">
        <v>140</v>
      </c>
      <c r="AM112" s="5" t="s">
        <v>141</v>
      </c>
      <c r="AN112" s="6">
        <v>61.450479700000002</v>
      </c>
      <c r="AO112" s="5" t="s">
        <v>142</v>
      </c>
      <c r="AP112" s="5">
        <v>0</v>
      </c>
      <c r="AQ112" s="5">
        <v>65363</v>
      </c>
      <c r="AR112" s="3">
        <v>45386</v>
      </c>
      <c r="AS112" s="5">
        <v>180</v>
      </c>
      <c r="AT112" s="5" t="s">
        <v>978</v>
      </c>
      <c r="AU112" s="5" t="s">
        <v>144</v>
      </c>
      <c r="AV112" s="5">
        <v>0</v>
      </c>
      <c r="AW112" s="5">
        <v>0</v>
      </c>
      <c r="AX112" s="5">
        <v>0</v>
      </c>
      <c r="AY112" s="5">
        <v>0</v>
      </c>
      <c r="AZ112" s="5">
        <v>0</v>
      </c>
      <c r="BA112" s="5">
        <v>0</v>
      </c>
      <c r="BB112" s="5">
        <v>0</v>
      </c>
      <c r="BC112" s="5">
        <v>0</v>
      </c>
      <c r="BD112" s="5">
        <v>0</v>
      </c>
      <c r="BE112" s="5" t="s">
        <v>145</v>
      </c>
      <c r="BF112" s="5" t="s">
        <v>145</v>
      </c>
      <c r="BG112" s="5">
        <v>0</v>
      </c>
      <c r="BH112" s="5">
        <v>9</v>
      </c>
      <c r="BI112" s="5" t="s">
        <v>123</v>
      </c>
      <c r="BJ112" s="3">
        <v>45381</v>
      </c>
      <c r="BK112" s="3">
        <v>45418</v>
      </c>
      <c r="BL112" s="6">
        <v>7.9666666666666703</v>
      </c>
      <c r="BM112" s="5" t="s">
        <v>123</v>
      </c>
      <c r="BN112" s="3">
        <v>50925</v>
      </c>
      <c r="BO112" s="5" t="s">
        <v>146</v>
      </c>
      <c r="BP112" s="5">
        <v>0</v>
      </c>
      <c r="BQ112" s="7">
        <v>1</v>
      </c>
      <c r="BR112" s="24">
        <v>45344</v>
      </c>
      <c r="BS112" s="7">
        <v>6924007</v>
      </c>
      <c r="BT112" s="7" t="s">
        <v>3765</v>
      </c>
      <c r="BU112" s="7" t="s">
        <v>3766</v>
      </c>
      <c r="BV112" s="7">
        <v>484</v>
      </c>
      <c r="BW112" s="7">
        <v>15000</v>
      </c>
      <c r="BX112" s="7">
        <v>580</v>
      </c>
      <c r="BY112" s="7">
        <v>1500</v>
      </c>
      <c r="BZ112" s="7">
        <v>7</v>
      </c>
      <c r="CA112" s="7">
        <v>53</v>
      </c>
      <c r="CB112" s="49">
        <f t="shared" si="11"/>
        <v>8130000</v>
      </c>
      <c r="CC112" s="49">
        <v>8130000</v>
      </c>
      <c r="CD112" s="49">
        <f t="shared" si="12"/>
        <v>7317000</v>
      </c>
      <c r="CE112" s="49">
        <f t="shared" si="13"/>
        <v>6504000</v>
      </c>
      <c r="CF112" s="49" t="s">
        <v>3767</v>
      </c>
      <c r="CG112" s="49" t="s">
        <v>3768</v>
      </c>
      <c r="CH112" s="49"/>
      <c r="CI112" s="49" t="s">
        <v>3775</v>
      </c>
      <c r="CJ112" s="50" t="s">
        <v>979</v>
      </c>
      <c r="CK112" s="50" t="s">
        <v>976</v>
      </c>
      <c r="CL112" s="50">
        <v>492001</v>
      </c>
      <c r="CM112" s="5">
        <v>0</v>
      </c>
      <c r="CN112" s="5" t="s">
        <v>298</v>
      </c>
      <c r="CO112" s="50" t="s">
        <v>152</v>
      </c>
      <c r="CP112" s="50" t="s">
        <v>152</v>
      </c>
      <c r="CQ112" s="51" t="s">
        <v>153</v>
      </c>
      <c r="CR112" s="51" t="s">
        <v>154</v>
      </c>
      <c r="CS112" s="51" t="s">
        <v>90</v>
      </c>
      <c r="CT112" s="51" t="s">
        <v>985</v>
      </c>
      <c r="CU112" s="51" t="s">
        <v>187</v>
      </c>
      <c r="CV112" s="52" t="s">
        <v>986</v>
      </c>
      <c r="CW112" s="9">
        <v>200306217846</v>
      </c>
      <c r="CX112" s="9">
        <v>0</v>
      </c>
      <c r="CY112" s="9">
        <v>0</v>
      </c>
      <c r="CZ112" s="9">
        <v>0</v>
      </c>
      <c r="DA112" s="9">
        <v>0</v>
      </c>
      <c r="DB112" s="9">
        <v>0</v>
      </c>
      <c r="DC112" s="9">
        <v>0</v>
      </c>
      <c r="DD112" s="9">
        <v>0</v>
      </c>
      <c r="DE112" s="9">
        <v>0</v>
      </c>
      <c r="DF112" s="9">
        <v>400079851885</v>
      </c>
      <c r="DG112" s="9">
        <v>0</v>
      </c>
      <c r="DH112" s="9">
        <v>0</v>
      </c>
      <c r="DI112" s="9">
        <v>0</v>
      </c>
      <c r="DJ112" s="9">
        <v>0</v>
      </c>
      <c r="DK112" s="9">
        <v>0</v>
      </c>
      <c r="DL112" s="9">
        <v>0</v>
      </c>
      <c r="DM112" s="9">
        <v>0</v>
      </c>
      <c r="DN112" s="9">
        <v>0</v>
      </c>
      <c r="DO112" s="9">
        <v>200081569052</v>
      </c>
      <c r="DP112" s="9">
        <v>0</v>
      </c>
      <c r="DQ112" s="9">
        <v>0</v>
      </c>
      <c r="DR112" s="9">
        <v>0</v>
      </c>
      <c r="DS112" s="9">
        <v>0</v>
      </c>
      <c r="DT112" s="9">
        <v>0</v>
      </c>
      <c r="DU112" s="9">
        <v>0</v>
      </c>
      <c r="DV112" s="9">
        <v>0</v>
      </c>
      <c r="DW112" s="9">
        <v>0</v>
      </c>
    </row>
    <row r="113" spans="1:127" customFormat="1" ht="75" x14ac:dyDescent="0.25">
      <c r="A113">
        <v>112</v>
      </c>
      <c r="B113" s="3">
        <v>45627</v>
      </c>
      <c r="C113" s="4">
        <v>261120911644844</v>
      </c>
      <c r="D113" s="4">
        <v>261120911644844</v>
      </c>
      <c r="E113" s="4" t="s">
        <v>121</v>
      </c>
      <c r="F113" s="5" t="s">
        <v>178</v>
      </c>
      <c r="G113" s="3">
        <v>45390</v>
      </c>
      <c r="H113" s="6">
        <v>8.9</v>
      </c>
      <c r="I113" s="5" t="s">
        <v>123</v>
      </c>
      <c r="J113" s="5">
        <v>4673336</v>
      </c>
      <c r="K113" s="5" t="s">
        <v>124</v>
      </c>
      <c r="L113" s="5" t="s">
        <v>987</v>
      </c>
      <c r="M113" s="5">
        <v>4283465</v>
      </c>
      <c r="N113" s="5" t="s">
        <v>126</v>
      </c>
      <c r="O113" s="5">
        <v>716</v>
      </c>
      <c r="P113" s="5" t="s">
        <v>127</v>
      </c>
      <c r="Q113" s="5">
        <v>10</v>
      </c>
      <c r="R113" s="5" t="s">
        <v>128</v>
      </c>
      <c r="S113" s="6">
        <v>13.5</v>
      </c>
      <c r="T113" s="5" t="s">
        <v>129</v>
      </c>
      <c r="U113" s="6">
        <v>13.5</v>
      </c>
      <c r="V113" s="5">
        <v>180</v>
      </c>
      <c r="W113" s="5" t="s">
        <v>130</v>
      </c>
      <c r="X113" s="5" t="s">
        <v>988</v>
      </c>
      <c r="Y113" s="5" t="s">
        <v>132</v>
      </c>
      <c r="Z113" s="5" t="s">
        <v>133</v>
      </c>
      <c r="AA113" s="5" t="s">
        <v>932</v>
      </c>
      <c r="AB113" s="5" t="s">
        <v>135</v>
      </c>
      <c r="AC113" s="5" t="s">
        <v>136</v>
      </c>
      <c r="AD113" s="5">
        <v>854803571202</v>
      </c>
      <c r="AE113" s="5" t="s">
        <v>976</v>
      </c>
      <c r="AF113" s="5" t="s">
        <v>977</v>
      </c>
      <c r="AG113" s="5">
        <v>142</v>
      </c>
      <c r="AH113" s="5" t="s">
        <v>139</v>
      </c>
      <c r="AI113" s="5">
        <v>152</v>
      </c>
      <c r="AJ113" s="5" t="s">
        <v>128</v>
      </c>
      <c r="AK113" s="5">
        <v>4673336</v>
      </c>
      <c r="AL113" s="5" t="s">
        <v>140</v>
      </c>
      <c r="AM113" s="5" t="s">
        <v>709</v>
      </c>
      <c r="AN113" s="6">
        <v>64.194175799999996</v>
      </c>
      <c r="AO113" s="5" t="s">
        <v>142</v>
      </c>
      <c r="AP113" s="5">
        <v>0</v>
      </c>
      <c r="AQ113" s="5">
        <v>60675</v>
      </c>
      <c r="AR113" s="3">
        <v>45355</v>
      </c>
      <c r="AS113" s="5">
        <v>180</v>
      </c>
      <c r="AT113" s="5" t="s">
        <v>978</v>
      </c>
      <c r="AU113" s="5" t="s">
        <v>144</v>
      </c>
      <c r="AV113" s="5">
        <v>0</v>
      </c>
      <c r="AW113" s="5">
        <v>0</v>
      </c>
      <c r="AX113" s="5">
        <v>0</v>
      </c>
      <c r="AY113" s="5">
        <v>0</v>
      </c>
      <c r="AZ113" s="5">
        <v>0</v>
      </c>
      <c r="BA113" s="5">
        <v>0</v>
      </c>
      <c r="BB113" s="5">
        <v>0</v>
      </c>
      <c r="BC113" s="5">
        <v>0</v>
      </c>
      <c r="BD113" s="5">
        <v>0</v>
      </c>
      <c r="BE113" s="5" t="s">
        <v>145</v>
      </c>
      <c r="BF113" s="5" t="s">
        <v>145</v>
      </c>
      <c r="BG113" s="5">
        <v>0</v>
      </c>
      <c r="BH113" s="5">
        <v>10</v>
      </c>
      <c r="BI113" s="5" t="s">
        <v>123</v>
      </c>
      <c r="BJ113" s="3">
        <v>45350</v>
      </c>
      <c r="BK113" s="3">
        <v>45379</v>
      </c>
      <c r="BL113" s="6">
        <v>9.2666666666666693</v>
      </c>
      <c r="BM113" s="5" t="s">
        <v>123</v>
      </c>
      <c r="BN113" s="3">
        <v>49952</v>
      </c>
      <c r="BO113" s="5" t="s">
        <v>710</v>
      </c>
      <c r="BP113" s="5">
        <v>0</v>
      </c>
      <c r="BQ113" s="7">
        <v>1</v>
      </c>
      <c r="BR113" s="24">
        <v>45316</v>
      </c>
      <c r="BS113" s="7">
        <v>6880088</v>
      </c>
      <c r="BT113" s="7" t="s">
        <v>3769</v>
      </c>
      <c r="BU113" s="7" t="s">
        <v>3770</v>
      </c>
      <c r="BV113" s="7">
        <v>3200</v>
      </c>
      <c r="BW113" s="7">
        <v>1900</v>
      </c>
      <c r="BX113" s="7">
        <v>1200</v>
      </c>
      <c r="BY113" s="7">
        <v>1000</v>
      </c>
      <c r="BZ113" s="7">
        <v>12</v>
      </c>
      <c r="CA113" s="7">
        <v>48</v>
      </c>
      <c r="CB113" s="8">
        <f t="shared" si="11"/>
        <v>7280000</v>
      </c>
      <c r="CC113" s="8">
        <v>7280000</v>
      </c>
      <c r="CD113" s="8">
        <f t="shared" si="12"/>
        <v>6552000</v>
      </c>
      <c r="CE113" s="8">
        <f t="shared" si="13"/>
        <v>5824000</v>
      </c>
      <c r="CF113" s="8" t="s">
        <v>3771</v>
      </c>
      <c r="CG113" s="8" t="s">
        <v>3772</v>
      </c>
      <c r="CH113" s="8">
        <f t="shared" ref="CH113:CH114" si="14">J113/CB113</f>
        <v>0.64194175824175825</v>
      </c>
      <c r="CI113" s="8" t="s">
        <v>3775</v>
      </c>
      <c r="CJ113" s="5" t="s">
        <v>989</v>
      </c>
      <c r="CK113" s="5" t="s">
        <v>976</v>
      </c>
      <c r="CL113" s="5">
        <v>493445</v>
      </c>
      <c r="CM113" s="5">
        <v>0</v>
      </c>
      <c r="CN113" s="5" t="s">
        <v>298</v>
      </c>
      <c r="CO113" s="5" t="s">
        <v>166</v>
      </c>
      <c r="CP113" s="5" t="s">
        <v>167</v>
      </c>
      <c r="CQ113" s="9" t="s">
        <v>185</v>
      </c>
      <c r="CR113" s="9" t="s">
        <v>154</v>
      </c>
      <c r="CS113" s="9" t="s">
        <v>90</v>
      </c>
      <c r="CT113" s="9" t="s">
        <v>990</v>
      </c>
      <c r="CU113" s="9" t="s">
        <v>991</v>
      </c>
      <c r="CV113" s="10" t="s">
        <v>992</v>
      </c>
      <c r="CW113" s="9">
        <v>200303498882</v>
      </c>
      <c r="CX113" s="9">
        <v>0</v>
      </c>
      <c r="CY113" s="9">
        <v>0</v>
      </c>
      <c r="CZ113" s="9">
        <v>0</v>
      </c>
      <c r="DA113" s="9">
        <v>0</v>
      </c>
      <c r="DB113" s="9">
        <v>0</v>
      </c>
      <c r="DC113" s="9">
        <v>0</v>
      </c>
      <c r="DD113" s="9">
        <v>0</v>
      </c>
      <c r="DE113" s="9">
        <v>0</v>
      </c>
      <c r="DF113" s="9">
        <v>400079204782</v>
      </c>
      <c r="DG113" s="9">
        <v>0</v>
      </c>
      <c r="DH113" s="9">
        <v>0</v>
      </c>
      <c r="DI113" s="9">
        <v>0</v>
      </c>
      <c r="DJ113" s="9">
        <v>0</v>
      </c>
      <c r="DK113" s="9">
        <v>0</v>
      </c>
      <c r="DL113" s="9">
        <v>0</v>
      </c>
      <c r="DM113" s="9">
        <v>0</v>
      </c>
      <c r="DN113" s="9">
        <v>0</v>
      </c>
      <c r="DO113" s="9">
        <v>200080895877</v>
      </c>
      <c r="DP113" s="9">
        <v>0</v>
      </c>
      <c r="DQ113" s="9">
        <v>0</v>
      </c>
      <c r="DR113" s="9">
        <v>0</v>
      </c>
      <c r="DS113" s="9">
        <v>0</v>
      </c>
      <c r="DT113" s="9">
        <v>0</v>
      </c>
      <c r="DU113" s="9">
        <v>0</v>
      </c>
      <c r="DV113" s="9">
        <v>0</v>
      </c>
      <c r="DW113" s="9">
        <v>0</v>
      </c>
    </row>
    <row r="114" spans="1:127" customFormat="1" ht="90" x14ac:dyDescent="0.25">
      <c r="A114">
        <v>113</v>
      </c>
      <c r="B114" s="3">
        <v>45627</v>
      </c>
      <c r="C114" s="4">
        <v>261120911375803</v>
      </c>
      <c r="D114" s="4">
        <v>261120911375803</v>
      </c>
      <c r="E114" s="4" t="s">
        <v>121</v>
      </c>
      <c r="F114" s="5" t="s">
        <v>122</v>
      </c>
      <c r="G114" s="3">
        <v>45093</v>
      </c>
      <c r="H114" s="6">
        <v>18.8</v>
      </c>
      <c r="I114" s="5" t="s">
        <v>123</v>
      </c>
      <c r="J114" s="5">
        <v>1029964</v>
      </c>
      <c r="K114" s="5" t="s">
        <v>124</v>
      </c>
      <c r="L114" s="5" t="s">
        <v>993</v>
      </c>
      <c r="M114" s="5">
        <v>995695</v>
      </c>
      <c r="N114" s="5" t="s">
        <v>126</v>
      </c>
      <c r="O114" s="5">
        <v>738</v>
      </c>
      <c r="P114" s="5" t="s">
        <v>127</v>
      </c>
      <c r="Q114" s="5">
        <v>19</v>
      </c>
      <c r="R114" s="5" t="s">
        <v>128</v>
      </c>
      <c r="S114" s="6">
        <v>13.4</v>
      </c>
      <c r="T114" s="5" t="s">
        <v>129</v>
      </c>
      <c r="U114" s="6">
        <v>13</v>
      </c>
      <c r="V114" s="5">
        <v>181</v>
      </c>
      <c r="W114" s="5" t="s">
        <v>130</v>
      </c>
      <c r="X114" s="5" t="s">
        <v>994</v>
      </c>
      <c r="Y114" s="5" t="s">
        <v>132</v>
      </c>
      <c r="Z114" s="5" t="s">
        <v>133</v>
      </c>
      <c r="AA114" s="5" t="s">
        <v>265</v>
      </c>
      <c r="AB114" s="5" t="s">
        <v>135</v>
      </c>
      <c r="AC114" s="5" t="s">
        <v>136</v>
      </c>
      <c r="AD114" s="5">
        <v>808272228</v>
      </c>
      <c r="AE114" s="5" t="s">
        <v>976</v>
      </c>
      <c r="AF114" s="5" t="s">
        <v>977</v>
      </c>
      <c r="AG114" s="5">
        <v>173</v>
      </c>
      <c r="AH114" s="5" t="s">
        <v>139</v>
      </c>
      <c r="AI114" s="5">
        <v>192</v>
      </c>
      <c r="AJ114" s="5" t="s">
        <v>128</v>
      </c>
      <c r="AK114" s="5">
        <v>1029964</v>
      </c>
      <c r="AL114" s="5" t="s">
        <v>140</v>
      </c>
      <c r="AM114" s="5" t="s">
        <v>709</v>
      </c>
      <c r="AN114" s="6">
        <v>53.565841499999998</v>
      </c>
      <c r="AO114" s="5" t="s">
        <v>142</v>
      </c>
      <c r="AP114" s="5">
        <v>0</v>
      </c>
      <c r="AQ114" s="5">
        <v>13032</v>
      </c>
      <c r="AR114" s="3">
        <v>45081</v>
      </c>
      <c r="AS114" s="5">
        <v>180</v>
      </c>
      <c r="AT114" s="5" t="s">
        <v>978</v>
      </c>
      <c r="AU114" s="5" t="s">
        <v>144</v>
      </c>
      <c r="AV114" s="5">
        <v>0</v>
      </c>
      <c r="AW114" s="5">
        <v>0</v>
      </c>
      <c r="AX114" s="5">
        <v>0</v>
      </c>
      <c r="AY114" s="5">
        <v>0</v>
      </c>
      <c r="AZ114" s="5">
        <v>0</v>
      </c>
      <c r="BA114" s="5">
        <v>0</v>
      </c>
      <c r="BB114" s="5">
        <v>0</v>
      </c>
      <c r="BC114" s="5">
        <v>0</v>
      </c>
      <c r="BD114" s="5">
        <v>0</v>
      </c>
      <c r="BE114" s="5" t="s">
        <v>145</v>
      </c>
      <c r="BF114" s="5" t="s">
        <v>145</v>
      </c>
      <c r="BG114" s="5">
        <v>0</v>
      </c>
      <c r="BH114" s="5">
        <v>19</v>
      </c>
      <c r="BI114" s="5" t="s">
        <v>123</v>
      </c>
      <c r="BJ114" s="3">
        <v>45077</v>
      </c>
      <c r="BK114" s="3">
        <v>45077</v>
      </c>
      <c r="BL114" s="6">
        <v>19.3333333333333</v>
      </c>
      <c r="BM114" s="5" t="s">
        <v>123</v>
      </c>
      <c r="BN114" s="3">
        <v>50894</v>
      </c>
      <c r="BO114" s="5" t="s">
        <v>710</v>
      </c>
      <c r="BP114" s="5">
        <v>465000</v>
      </c>
      <c r="BQ114" s="5"/>
      <c r="BR114" s="3">
        <v>45070</v>
      </c>
      <c r="BS114" s="5"/>
      <c r="BT114" s="5" t="s">
        <v>995</v>
      </c>
      <c r="BU114" s="7" t="s">
        <v>996</v>
      </c>
      <c r="BV114" s="7">
        <v>1012</v>
      </c>
      <c r="BW114" s="7">
        <v>900</v>
      </c>
      <c r="BX114" s="7">
        <v>2024</v>
      </c>
      <c r="BY114" s="7">
        <v>875</v>
      </c>
      <c r="BZ114" s="5">
        <v>2</v>
      </c>
      <c r="CA114" s="5">
        <v>68</v>
      </c>
      <c r="CB114" s="6">
        <f t="shared" si="11"/>
        <v>2681800</v>
      </c>
      <c r="CC114" s="6">
        <v>1922800</v>
      </c>
      <c r="CD114" s="6">
        <f t="shared" si="12"/>
        <v>2413620</v>
      </c>
      <c r="CE114" s="6">
        <f t="shared" si="13"/>
        <v>2145440</v>
      </c>
      <c r="CF114" s="6" t="s">
        <v>997</v>
      </c>
      <c r="CG114" s="8"/>
      <c r="CH114" s="8">
        <f t="shared" si="14"/>
        <v>0.38405697665746885</v>
      </c>
      <c r="CI114" s="8" t="s">
        <v>3775</v>
      </c>
      <c r="CJ114" s="5" t="s">
        <v>979</v>
      </c>
      <c r="CK114" s="5" t="s">
        <v>976</v>
      </c>
      <c r="CL114" s="5">
        <v>492003</v>
      </c>
      <c r="CM114" s="5">
        <v>0</v>
      </c>
      <c r="CN114" s="5" t="s">
        <v>195</v>
      </c>
      <c r="CO114" s="5" t="s">
        <v>166</v>
      </c>
      <c r="CP114" s="5" t="s">
        <v>167</v>
      </c>
      <c r="CQ114" s="9" t="s">
        <v>185</v>
      </c>
      <c r="CR114" s="9" t="s">
        <v>154</v>
      </c>
      <c r="CS114" s="9" t="s">
        <v>90</v>
      </c>
      <c r="CT114" s="9" t="s">
        <v>998</v>
      </c>
      <c r="CU114" s="9" t="s">
        <v>156</v>
      </c>
      <c r="CV114" s="10" t="s">
        <v>999</v>
      </c>
      <c r="CW114" s="9">
        <v>200271641944</v>
      </c>
      <c r="CX114" s="9">
        <v>0</v>
      </c>
      <c r="CY114" s="9">
        <v>0</v>
      </c>
      <c r="CZ114" s="9">
        <v>0</v>
      </c>
      <c r="DA114" s="9">
        <v>0</v>
      </c>
      <c r="DB114" s="9">
        <v>0</v>
      </c>
      <c r="DC114" s="9">
        <v>0</v>
      </c>
      <c r="DD114" s="9">
        <v>0</v>
      </c>
      <c r="DE114" s="9">
        <v>0</v>
      </c>
      <c r="DF114" s="9">
        <v>400071384934</v>
      </c>
      <c r="DG114" s="9">
        <v>0</v>
      </c>
      <c r="DH114" s="9">
        <v>0</v>
      </c>
      <c r="DI114" s="9">
        <v>0</v>
      </c>
      <c r="DJ114" s="9">
        <v>0</v>
      </c>
      <c r="DK114" s="9">
        <v>0</v>
      </c>
      <c r="DL114" s="9">
        <v>0</v>
      </c>
      <c r="DM114" s="9">
        <v>0</v>
      </c>
      <c r="DN114" s="9">
        <v>0</v>
      </c>
      <c r="DO114" s="9">
        <v>200072684125</v>
      </c>
      <c r="DP114" s="9">
        <v>0</v>
      </c>
      <c r="DQ114" s="9">
        <v>0</v>
      </c>
      <c r="DR114" s="9">
        <v>0</v>
      </c>
      <c r="DS114" s="9">
        <v>0</v>
      </c>
      <c r="DT114" s="9">
        <v>0</v>
      </c>
      <c r="DU114" s="9">
        <v>0</v>
      </c>
      <c r="DV114" s="9">
        <v>0</v>
      </c>
      <c r="DW114" s="9">
        <v>0</v>
      </c>
    </row>
    <row r="115" spans="1:127" ht="90" x14ac:dyDescent="0.25">
      <c r="A115" s="44">
        <v>114</v>
      </c>
      <c r="B115" s="45">
        <v>45627</v>
      </c>
      <c r="C115" s="46">
        <v>261120911307405</v>
      </c>
      <c r="D115" s="4">
        <v>261120911307405</v>
      </c>
      <c r="E115" s="4" t="s">
        <v>121</v>
      </c>
      <c r="F115" s="5" t="s">
        <v>232</v>
      </c>
      <c r="G115" s="3">
        <v>44946</v>
      </c>
      <c r="H115" s="6">
        <v>23.7</v>
      </c>
      <c r="I115" s="5" t="s">
        <v>123</v>
      </c>
      <c r="J115" s="47">
        <v>2709900</v>
      </c>
      <c r="K115" s="5" t="s">
        <v>124</v>
      </c>
      <c r="L115" s="5" t="s">
        <v>1000</v>
      </c>
      <c r="M115" s="5">
        <v>2595358</v>
      </c>
      <c r="N115" s="5" t="s">
        <v>126</v>
      </c>
      <c r="O115" s="5">
        <v>721</v>
      </c>
      <c r="P115" s="5" t="s">
        <v>127</v>
      </c>
      <c r="Q115" s="5">
        <v>23</v>
      </c>
      <c r="R115" s="5" t="s">
        <v>128</v>
      </c>
      <c r="S115" s="6">
        <v>13.4</v>
      </c>
      <c r="T115" s="5" t="s">
        <v>129</v>
      </c>
      <c r="U115" s="6">
        <v>13</v>
      </c>
      <c r="V115" s="5">
        <v>181</v>
      </c>
      <c r="W115" s="5" t="s">
        <v>130</v>
      </c>
      <c r="X115" s="5" t="s">
        <v>1001</v>
      </c>
      <c r="Y115" s="5" t="s">
        <v>132</v>
      </c>
      <c r="Z115" s="5" t="s">
        <v>133</v>
      </c>
      <c r="AA115" s="5" t="s">
        <v>265</v>
      </c>
      <c r="AB115" s="5" t="s">
        <v>135</v>
      </c>
      <c r="AC115" s="5" t="s">
        <v>136</v>
      </c>
      <c r="AD115" s="5">
        <v>807105565</v>
      </c>
      <c r="AE115" s="5" t="s">
        <v>976</v>
      </c>
      <c r="AF115" s="5" t="s">
        <v>977</v>
      </c>
      <c r="AG115" s="5">
        <v>169</v>
      </c>
      <c r="AH115" s="5" t="s">
        <v>139</v>
      </c>
      <c r="AI115" s="5">
        <v>192</v>
      </c>
      <c r="AJ115" s="5" t="s">
        <v>128</v>
      </c>
      <c r="AK115" s="5">
        <v>2709900</v>
      </c>
      <c r="AL115" s="5" t="s">
        <v>140</v>
      </c>
      <c r="AM115" s="5" t="s">
        <v>709</v>
      </c>
      <c r="AN115" s="6">
        <v>53.928358199999998</v>
      </c>
      <c r="AO115" s="5" t="s">
        <v>142</v>
      </c>
      <c r="AP115" s="5">
        <v>0</v>
      </c>
      <c r="AQ115" s="5">
        <v>34287</v>
      </c>
      <c r="AR115" s="3">
        <v>44961</v>
      </c>
      <c r="AS115" s="5">
        <v>180</v>
      </c>
      <c r="AT115" s="5" t="s">
        <v>978</v>
      </c>
      <c r="AU115" s="5" t="s">
        <v>144</v>
      </c>
      <c r="AV115" s="5">
        <v>0</v>
      </c>
      <c r="AW115" s="5">
        <v>0</v>
      </c>
      <c r="AX115" s="5">
        <v>0</v>
      </c>
      <c r="AY115" s="5">
        <v>0</v>
      </c>
      <c r="AZ115" s="5">
        <v>0</v>
      </c>
      <c r="BA115" s="5">
        <v>0</v>
      </c>
      <c r="BB115" s="5">
        <v>0</v>
      </c>
      <c r="BC115" s="5">
        <v>0</v>
      </c>
      <c r="BD115" s="5">
        <v>0</v>
      </c>
      <c r="BE115" s="5" t="s">
        <v>145</v>
      </c>
      <c r="BF115" s="5" t="s">
        <v>145</v>
      </c>
      <c r="BG115" s="5">
        <v>0</v>
      </c>
      <c r="BH115" s="5">
        <v>23</v>
      </c>
      <c r="BI115" s="5" t="s">
        <v>123</v>
      </c>
      <c r="BJ115" s="3">
        <v>44946</v>
      </c>
      <c r="BK115" s="3">
        <v>44946</v>
      </c>
      <c r="BL115" s="6">
        <v>23.7</v>
      </c>
      <c r="BM115" s="5" t="s">
        <v>123</v>
      </c>
      <c r="BN115" s="3">
        <v>50774</v>
      </c>
      <c r="BO115" s="5" t="s">
        <v>710</v>
      </c>
      <c r="BP115" s="5">
        <v>0</v>
      </c>
      <c r="BQ115" s="5"/>
      <c r="BR115" s="3">
        <v>44918</v>
      </c>
      <c r="BS115" s="5">
        <v>5611415</v>
      </c>
      <c r="BT115" s="5" t="s">
        <v>1002</v>
      </c>
      <c r="BU115" s="7" t="s">
        <v>1003</v>
      </c>
      <c r="BV115" s="7">
        <v>750</v>
      </c>
      <c r="BW115" s="7">
        <v>4000</v>
      </c>
      <c r="BX115" s="7">
        <v>1350</v>
      </c>
      <c r="BY115" s="7">
        <v>1500</v>
      </c>
      <c r="BZ115" s="5">
        <v>3</v>
      </c>
      <c r="CA115" s="5">
        <v>57</v>
      </c>
      <c r="CB115" s="48">
        <f t="shared" si="11"/>
        <v>5025000</v>
      </c>
      <c r="CC115" s="48">
        <v>5025000</v>
      </c>
      <c r="CD115" s="48">
        <f t="shared" si="12"/>
        <v>4522500</v>
      </c>
      <c r="CE115" s="48">
        <f t="shared" si="13"/>
        <v>4020000</v>
      </c>
      <c r="CF115" s="48" t="s">
        <v>1004</v>
      </c>
      <c r="CG115" s="49" t="s">
        <v>1005</v>
      </c>
      <c r="CH115" s="49"/>
      <c r="CI115" s="49" t="s">
        <v>3775</v>
      </c>
      <c r="CJ115" s="50" t="s">
        <v>1006</v>
      </c>
      <c r="CK115" s="50" t="s">
        <v>976</v>
      </c>
      <c r="CL115" s="50">
        <v>493661</v>
      </c>
      <c r="CM115" s="5">
        <v>0</v>
      </c>
      <c r="CN115" s="5" t="s">
        <v>195</v>
      </c>
      <c r="CO115" s="50" t="s">
        <v>166</v>
      </c>
      <c r="CP115" s="50" t="s">
        <v>167</v>
      </c>
      <c r="CQ115" s="51" t="s">
        <v>153</v>
      </c>
      <c r="CR115" s="51" t="s">
        <v>154</v>
      </c>
      <c r="CS115" s="51" t="s">
        <v>90</v>
      </c>
      <c r="CT115" s="51" t="s">
        <v>1007</v>
      </c>
      <c r="CU115" s="51" t="s">
        <v>156</v>
      </c>
      <c r="CV115" s="52" t="s">
        <v>1008</v>
      </c>
      <c r="CW115" s="9">
        <v>200258591410</v>
      </c>
      <c r="CX115" s="9">
        <v>0</v>
      </c>
      <c r="CY115" s="9">
        <v>0</v>
      </c>
      <c r="CZ115" s="9">
        <v>0</v>
      </c>
      <c r="DA115" s="9">
        <v>0</v>
      </c>
      <c r="DB115" s="9">
        <v>0</v>
      </c>
      <c r="DC115" s="9">
        <v>0</v>
      </c>
      <c r="DD115" s="9">
        <v>0</v>
      </c>
      <c r="DE115" s="9">
        <v>0</v>
      </c>
      <c r="DF115" s="9">
        <v>400067778357</v>
      </c>
      <c r="DG115" s="9">
        <v>0</v>
      </c>
      <c r="DH115" s="9">
        <v>0</v>
      </c>
      <c r="DI115" s="9">
        <v>0</v>
      </c>
      <c r="DJ115" s="9">
        <v>0</v>
      </c>
      <c r="DK115" s="9">
        <v>0</v>
      </c>
      <c r="DL115" s="9">
        <v>0</v>
      </c>
      <c r="DM115" s="9">
        <v>0</v>
      </c>
      <c r="DN115" s="9">
        <v>0</v>
      </c>
      <c r="DO115" s="9">
        <v>200068846442</v>
      </c>
      <c r="DP115" s="9">
        <v>0</v>
      </c>
      <c r="DQ115" s="9">
        <v>0</v>
      </c>
      <c r="DR115" s="9">
        <v>0</v>
      </c>
      <c r="DS115" s="9">
        <v>0</v>
      </c>
      <c r="DT115" s="9">
        <v>0</v>
      </c>
      <c r="DU115" s="9">
        <v>0</v>
      </c>
      <c r="DV115" s="9">
        <v>0</v>
      </c>
      <c r="DW115" s="9">
        <v>0</v>
      </c>
    </row>
    <row r="116" spans="1:127" ht="150" x14ac:dyDescent="0.25">
      <c r="A116" s="44">
        <v>115</v>
      </c>
      <c r="B116" s="45">
        <v>45627</v>
      </c>
      <c r="C116" s="46">
        <v>261020911762365</v>
      </c>
      <c r="D116" s="4">
        <v>261020911762365</v>
      </c>
      <c r="E116" s="4" t="s">
        <v>121</v>
      </c>
      <c r="F116" s="5" t="s">
        <v>122</v>
      </c>
      <c r="G116" s="3">
        <v>45478</v>
      </c>
      <c r="H116" s="6">
        <v>5.9666666666666703</v>
      </c>
      <c r="I116" s="5" t="s">
        <v>123</v>
      </c>
      <c r="J116" s="47">
        <v>3607492</v>
      </c>
      <c r="K116" s="5" t="s">
        <v>124</v>
      </c>
      <c r="L116" s="5" t="s">
        <v>1009</v>
      </c>
      <c r="M116" s="5">
        <v>3531958</v>
      </c>
      <c r="N116" s="5" t="s">
        <v>126</v>
      </c>
      <c r="O116" s="5">
        <v>776</v>
      </c>
      <c r="P116" s="5" t="s">
        <v>127</v>
      </c>
      <c r="Q116" s="5">
        <v>6</v>
      </c>
      <c r="R116" s="5" t="s">
        <v>263</v>
      </c>
      <c r="S116" s="6">
        <v>13</v>
      </c>
      <c r="T116" s="5" t="s">
        <v>129</v>
      </c>
      <c r="U116" s="6">
        <v>13</v>
      </c>
      <c r="V116" s="5">
        <v>121</v>
      </c>
      <c r="W116" s="5" t="s">
        <v>130</v>
      </c>
      <c r="X116" s="5" t="s">
        <v>1010</v>
      </c>
      <c r="Y116" s="5" t="s">
        <v>132</v>
      </c>
      <c r="Z116" s="5" t="s">
        <v>133</v>
      </c>
      <c r="AA116" s="5" t="s">
        <v>1011</v>
      </c>
      <c r="AB116" s="5" t="s">
        <v>135</v>
      </c>
      <c r="AC116" s="5" t="s">
        <v>136</v>
      </c>
      <c r="AD116" s="5">
        <v>12938517</v>
      </c>
      <c r="AE116" s="5" t="s">
        <v>1012</v>
      </c>
      <c r="AF116" s="5" t="s">
        <v>138</v>
      </c>
      <c r="AG116" s="5">
        <v>115</v>
      </c>
      <c r="AH116" s="5" t="s">
        <v>139</v>
      </c>
      <c r="AI116" s="5">
        <v>121</v>
      </c>
      <c r="AJ116" s="5" t="s">
        <v>266</v>
      </c>
      <c r="AK116" s="5">
        <v>3607492</v>
      </c>
      <c r="AL116" s="5" t="s">
        <v>140</v>
      </c>
      <c r="AM116" s="5" t="s">
        <v>161</v>
      </c>
      <c r="AN116" s="6">
        <v>46.160240000000002</v>
      </c>
      <c r="AO116" s="5" t="s">
        <v>142</v>
      </c>
      <c r="AP116" s="5">
        <v>0</v>
      </c>
      <c r="AQ116" s="5">
        <v>53864</v>
      </c>
      <c r="AR116" s="3">
        <v>45477</v>
      </c>
      <c r="AS116" s="5">
        <v>120</v>
      </c>
      <c r="AT116" s="5" t="s">
        <v>1013</v>
      </c>
      <c r="AU116" s="5" t="s">
        <v>144</v>
      </c>
      <c r="AV116" s="5">
        <v>0</v>
      </c>
      <c r="AW116" s="5">
        <v>0</v>
      </c>
      <c r="AX116" s="5">
        <v>0</v>
      </c>
      <c r="AY116" s="5">
        <v>0</v>
      </c>
      <c r="AZ116" s="5">
        <v>0</v>
      </c>
      <c r="BA116" s="5">
        <v>0</v>
      </c>
      <c r="BB116" s="5">
        <v>0</v>
      </c>
      <c r="BC116" s="5">
        <v>0</v>
      </c>
      <c r="BD116" s="5">
        <v>0</v>
      </c>
      <c r="BE116" s="5" t="s">
        <v>145</v>
      </c>
      <c r="BF116" s="5" t="s">
        <v>145</v>
      </c>
      <c r="BG116" s="5">
        <v>0</v>
      </c>
      <c r="BH116" s="5">
        <v>6</v>
      </c>
      <c r="BI116" s="5" t="s">
        <v>123</v>
      </c>
      <c r="BJ116" s="3">
        <v>45472</v>
      </c>
      <c r="BK116" s="3">
        <v>45472</v>
      </c>
      <c r="BL116" s="6">
        <v>6.1666666666666696</v>
      </c>
      <c r="BM116" s="5" t="s">
        <v>123</v>
      </c>
      <c r="BN116" s="3">
        <v>49129</v>
      </c>
      <c r="BO116" s="5" t="s">
        <v>162</v>
      </c>
      <c r="BP116" s="5">
        <v>0</v>
      </c>
      <c r="BQ116" s="5"/>
      <c r="BR116" s="3">
        <v>45451</v>
      </c>
      <c r="BS116" s="5"/>
      <c r="BT116" s="5" t="s">
        <v>1014</v>
      </c>
      <c r="BU116" s="7" t="s">
        <v>1015</v>
      </c>
      <c r="BV116" s="7">
        <v>121.67</v>
      </c>
      <c r="BW116" s="7">
        <v>45000</v>
      </c>
      <c r="BX116" s="7">
        <v>1800</v>
      </c>
      <c r="BY116" s="7">
        <v>1300</v>
      </c>
      <c r="BZ116" s="5">
        <v>18</v>
      </c>
      <c r="CA116" s="5">
        <v>42</v>
      </c>
      <c r="CB116" s="48">
        <f t="shared" si="11"/>
        <v>7815150</v>
      </c>
      <c r="CC116" s="48">
        <v>7815150</v>
      </c>
      <c r="CD116" s="48">
        <f t="shared" si="12"/>
        <v>7033635</v>
      </c>
      <c r="CE116" s="48">
        <f t="shared" si="13"/>
        <v>6252120</v>
      </c>
      <c r="CF116" s="48"/>
      <c r="CG116" s="49" t="s">
        <v>1016</v>
      </c>
      <c r="CH116" s="49"/>
      <c r="CI116" s="49" t="s">
        <v>3775</v>
      </c>
      <c r="CJ116" s="50" t="s">
        <v>1017</v>
      </c>
      <c r="CK116" s="50" t="s">
        <v>1012</v>
      </c>
      <c r="CL116" s="50">
        <v>515004</v>
      </c>
      <c r="CM116" s="5">
        <v>0</v>
      </c>
      <c r="CN116" s="5" t="s">
        <v>165</v>
      </c>
      <c r="CO116" s="50" t="s">
        <v>335</v>
      </c>
      <c r="CP116" s="50" t="s">
        <v>335</v>
      </c>
      <c r="CQ116" s="51" t="s">
        <v>153</v>
      </c>
      <c r="CR116" s="51" t="s">
        <v>154</v>
      </c>
      <c r="CS116" s="51" t="s">
        <v>90</v>
      </c>
      <c r="CT116" s="51" t="s">
        <v>1018</v>
      </c>
      <c r="CU116" s="51" t="s">
        <v>156</v>
      </c>
      <c r="CV116" s="52" t="s">
        <v>1019</v>
      </c>
      <c r="CW116" s="9">
        <v>200312715757</v>
      </c>
      <c r="CX116" s="9">
        <v>0</v>
      </c>
      <c r="CY116" s="9">
        <v>0</v>
      </c>
      <c r="CZ116" s="9">
        <v>0</v>
      </c>
      <c r="DA116" s="9">
        <v>0</v>
      </c>
      <c r="DB116" s="9">
        <v>0</v>
      </c>
      <c r="DC116" s="9">
        <v>0</v>
      </c>
      <c r="DD116" s="9">
        <v>0</v>
      </c>
      <c r="DE116" s="9">
        <v>0</v>
      </c>
      <c r="DF116" s="9">
        <v>400081620178</v>
      </c>
      <c r="DG116" s="9">
        <v>0</v>
      </c>
      <c r="DH116" s="9">
        <v>0</v>
      </c>
      <c r="DI116" s="9">
        <v>0</v>
      </c>
      <c r="DJ116" s="9">
        <v>0</v>
      </c>
      <c r="DK116" s="9">
        <v>0</v>
      </c>
      <c r="DL116" s="9">
        <v>0</v>
      </c>
      <c r="DM116" s="9">
        <v>0</v>
      </c>
      <c r="DN116" s="9">
        <v>0</v>
      </c>
      <c r="DO116" s="9">
        <v>200083389243</v>
      </c>
      <c r="DP116" s="9">
        <v>0</v>
      </c>
      <c r="DQ116" s="9">
        <v>0</v>
      </c>
      <c r="DR116" s="9">
        <v>0</v>
      </c>
      <c r="DS116" s="9">
        <v>0</v>
      </c>
      <c r="DT116" s="9">
        <v>0</v>
      </c>
      <c r="DU116" s="9">
        <v>0</v>
      </c>
      <c r="DV116" s="9">
        <v>0</v>
      </c>
      <c r="DW116" s="9">
        <v>0</v>
      </c>
    </row>
    <row r="117" spans="1:127" ht="135" x14ac:dyDescent="0.25">
      <c r="A117" s="44">
        <v>116</v>
      </c>
      <c r="B117" s="45">
        <v>45627</v>
      </c>
      <c r="C117" s="46">
        <v>261020911757188</v>
      </c>
      <c r="D117" s="4">
        <v>261020911757188</v>
      </c>
      <c r="E117" s="4" t="s">
        <v>121</v>
      </c>
      <c r="F117" s="5" t="s">
        <v>122</v>
      </c>
      <c r="G117" s="3">
        <v>45474</v>
      </c>
      <c r="H117" s="6">
        <v>6.1</v>
      </c>
      <c r="I117" s="5" t="s">
        <v>123</v>
      </c>
      <c r="J117" s="47">
        <v>4045973</v>
      </c>
      <c r="K117" s="5" t="s">
        <v>124</v>
      </c>
      <c r="L117" s="5" t="s">
        <v>1020</v>
      </c>
      <c r="M117" s="5">
        <v>3963678</v>
      </c>
      <c r="N117" s="5" t="s">
        <v>126</v>
      </c>
      <c r="O117" s="5">
        <v>790</v>
      </c>
      <c r="P117" s="5" t="s">
        <v>127</v>
      </c>
      <c r="Q117" s="5">
        <v>6</v>
      </c>
      <c r="R117" s="5" t="s">
        <v>263</v>
      </c>
      <c r="S117" s="6">
        <v>13.5</v>
      </c>
      <c r="T117" s="5" t="s">
        <v>129</v>
      </c>
      <c r="U117" s="6">
        <v>13.5</v>
      </c>
      <c r="V117" s="5">
        <v>121</v>
      </c>
      <c r="W117" s="5" t="s">
        <v>130</v>
      </c>
      <c r="X117" s="5" t="s">
        <v>1021</v>
      </c>
      <c r="Y117" s="5" t="s">
        <v>132</v>
      </c>
      <c r="Z117" s="5" t="s">
        <v>133</v>
      </c>
      <c r="AA117" s="5" t="s">
        <v>134</v>
      </c>
      <c r="AB117" s="5" t="s">
        <v>135</v>
      </c>
      <c r="AC117" s="5" t="s">
        <v>136</v>
      </c>
      <c r="AD117" s="5">
        <v>854804477688</v>
      </c>
      <c r="AE117" s="5" t="s">
        <v>1012</v>
      </c>
      <c r="AF117" s="5" t="s">
        <v>138</v>
      </c>
      <c r="AG117" s="5">
        <v>115</v>
      </c>
      <c r="AH117" s="5" t="s">
        <v>139</v>
      </c>
      <c r="AI117" s="5">
        <v>121</v>
      </c>
      <c r="AJ117" s="5" t="s">
        <v>266</v>
      </c>
      <c r="AK117" s="5">
        <v>4045973</v>
      </c>
      <c r="AL117" s="5" t="s">
        <v>140</v>
      </c>
      <c r="AM117" s="5" t="s">
        <v>161</v>
      </c>
      <c r="AN117" s="6">
        <v>39.664068800000003</v>
      </c>
      <c r="AO117" s="5" t="s">
        <v>142</v>
      </c>
      <c r="AP117" s="5">
        <v>0</v>
      </c>
      <c r="AQ117" s="5">
        <v>61610</v>
      </c>
      <c r="AR117" s="3">
        <v>45477</v>
      </c>
      <c r="AS117" s="5">
        <v>120</v>
      </c>
      <c r="AT117" s="5" t="s">
        <v>1013</v>
      </c>
      <c r="AU117" s="5" t="s">
        <v>144</v>
      </c>
      <c r="AV117" s="5">
        <v>0</v>
      </c>
      <c r="AW117" s="5">
        <v>0</v>
      </c>
      <c r="AX117" s="5">
        <v>0</v>
      </c>
      <c r="AY117" s="5">
        <v>0</v>
      </c>
      <c r="AZ117" s="5">
        <v>0</v>
      </c>
      <c r="BA117" s="5">
        <v>0</v>
      </c>
      <c r="BB117" s="5">
        <v>0</v>
      </c>
      <c r="BC117" s="5">
        <v>0</v>
      </c>
      <c r="BD117" s="5">
        <v>0</v>
      </c>
      <c r="BE117" s="5" t="s">
        <v>145</v>
      </c>
      <c r="BF117" s="5" t="s">
        <v>145</v>
      </c>
      <c r="BG117" s="5">
        <v>0</v>
      </c>
      <c r="BH117" s="5">
        <v>6</v>
      </c>
      <c r="BI117" s="5" t="s">
        <v>123</v>
      </c>
      <c r="BJ117" s="3">
        <v>45468</v>
      </c>
      <c r="BK117" s="3">
        <v>45468</v>
      </c>
      <c r="BL117" s="6">
        <v>6.3</v>
      </c>
      <c r="BM117" s="5" t="s">
        <v>123</v>
      </c>
      <c r="BN117" s="3">
        <v>49129</v>
      </c>
      <c r="BO117" s="5" t="s">
        <v>162</v>
      </c>
      <c r="BP117" s="5">
        <v>0</v>
      </c>
      <c r="BQ117" s="5"/>
      <c r="BR117" s="3">
        <v>45458</v>
      </c>
      <c r="BS117" s="5"/>
      <c r="BT117" s="5" t="s">
        <v>1014</v>
      </c>
      <c r="BU117" s="7" t="s">
        <v>1022</v>
      </c>
      <c r="BV117" s="7">
        <v>240</v>
      </c>
      <c r="BW117" s="7">
        <v>42000</v>
      </c>
      <c r="BX117" s="7">
        <v>1206</v>
      </c>
      <c r="BY117" s="7">
        <v>100</v>
      </c>
      <c r="BZ117" s="5">
        <v>1</v>
      </c>
      <c r="CA117" s="5">
        <v>39</v>
      </c>
      <c r="CB117" s="48">
        <f t="shared" si="11"/>
        <v>10200600</v>
      </c>
      <c r="CC117" s="48">
        <v>10200600</v>
      </c>
      <c r="CD117" s="48">
        <f t="shared" si="12"/>
        <v>9180540</v>
      </c>
      <c r="CE117" s="48">
        <f t="shared" si="13"/>
        <v>8160480</v>
      </c>
      <c r="CF117" s="48" t="s">
        <v>1023</v>
      </c>
      <c r="CG117" s="49" t="s">
        <v>1024</v>
      </c>
      <c r="CH117" s="49"/>
      <c r="CI117" s="49" t="s">
        <v>3775</v>
      </c>
      <c r="CJ117" s="50" t="s">
        <v>1017</v>
      </c>
      <c r="CK117" s="50" t="s">
        <v>1012</v>
      </c>
      <c r="CL117" s="50">
        <v>515411</v>
      </c>
      <c r="CM117" s="5">
        <v>0</v>
      </c>
      <c r="CN117" s="5" t="s">
        <v>165</v>
      </c>
      <c r="CO117" s="50" t="s">
        <v>152</v>
      </c>
      <c r="CP117" s="50" t="s">
        <v>152</v>
      </c>
      <c r="CQ117" s="51" t="s">
        <v>153</v>
      </c>
      <c r="CR117" s="51" t="s">
        <v>154</v>
      </c>
      <c r="CS117" s="51" t="s">
        <v>90</v>
      </c>
      <c r="CT117" s="51" t="s">
        <v>1025</v>
      </c>
      <c r="CU117" s="51" t="s">
        <v>156</v>
      </c>
      <c r="CV117" s="52" t="s">
        <v>1026</v>
      </c>
      <c r="CW117" s="9">
        <v>200312147535</v>
      </c>
      <c r="CX117" s="9">
        <v>0</v>
      </c>
      <c r="CY117" s="9">
        <v>0</v>
      </c>
      <c r="CZ117" s="9">
        <v>0</v>
      </c>
      <c r="DA117" s="9">
        <v>0</v>
      </c>
      <c r="DB117" s="9">
        <v>0</v>
      </c>
      <c r="DC117" s="9">
        <v>0</v>
      </c>
      <c r="DD117" s="9">
        <v>0</v>
      </c>
      <c r="DE117" s="9">
        <v>0</v>
      </c>
      <c r="DF117" s="9">
        <v>400081454541</v>
      </c>
      <c r="DG117" s="9">
        <v>0</v>
      </c>
      <c r="DH117" s="9">
        <v>0</v>
      </c>
      <c r="DI117" s="9">
        <v>0</v>
      </c>
      <c r="DJ117" s="9">
        <v>0</v>
      </c>
      <c r="DK117" s="9">
        <v>0</v>
      </c>
      <c r="DL117" s="9">
        <v>0</v>
      </c>
      <c r="DM117" s="9">
        <v>0</v>
      </c>
      <c r="DN117" s="9">
        <v>0</v>
      </c>
      <c r="DO117" s="9">
        <v>200083218130</v>
      </c>
      <c r="DP117" s="9">
        <v>0</v>
      </c>
      <c r="DQ117" s="9">
        <v>0</v>
      </c>
      <c r="DR117" s="9">
        <v>0</v>
      </c>
      <c r="DS117" s="9">
        <v>0</v>
      </c>
      <c r="DT117" s="9">
        <v>0</v>
      </c>
      <c r="DU117" s="9">
        <v>0</v>
      </c>
      <c r="DV117" s="9">
        <v>0</v>
      </c>
      <c r="DW117" s="9">
        <v>0</v>
      </c>
    </row>
    <row r="118" spans="1:127" ht="45" x14ac:dyDescent="0.25">
      <c r="A118" s="44">
        <v>117</v>
      </c>
      <c r="B118" s="45">
        <v>45627</v>
      </c>
      <c r="C118" s="46">
        <v>259701311649223</v>
      </c>
      <c r="D118" s="4">
        <v>259701311649223</v>
      </c>
      <c r="E118" s="4" t="s">
        <v>121</v>
      </c>
      <c r="F118" s="5" t="s">
        <v>122</v>
      </c>
      <c r="G118" s="3">
        <v>45357</v>
      </c>
      <c r="H118" s="6">
        <v>10</v>
      </c>
      <c r="I118" s="5" t="s">
        <v>123</v>
      </c>
      <c r="J118" s="47">
        <v>7500000</v>
      </c>
      <c r="K118" s="5" t="s">
        <v>124</v>
      </c>
      <c r="L118" s="5" t="s">
        <v>1027</v>
      </c>
      <c r="M118" s="5">
        <v>7352786</v>
      </c>
      <c r="N118" s="5" t="s">
        <v>126</v>
      </c>
      <c r="O118" s="5">
        <v>732</v>
      </c>
      <c r="P118" s="5" t="s">
        <v>127</v>
      </c>
      <c r="Q118" s="5">
        <v>10</v>
      </c>
      <c r="R118" s="5" t="s">
        <v>128</v>
      </c>
      <c r="S118" s="6">
        <v>11.5</v>
      </c>
      <c r="T118" s="5" t="s">
        <v>129</v>
      </c>
      <c r="U118" s="6">
        <v>11.5</v>
      </c>
      <c r="V118" s="5">
        <v>181</v>
      </c>
      <c r="W118" s="5" t="s">
        <v>130</v>
      </c>
      <c r="X118" s="5" t="s">
        <v>1028</v>
      </c>
      <c r="Y118" s="5" t="s">
        <v>132</v>
      </c>
      <c r="Z118" s="5" t="s">
        <v>133</v>
      </c>
      <c r="AA118" s="5" t="s">
        <v>708</v>
      </c>
      <c r="AB118" s="5" t="s">
        <v>135</v>
      </c>
      <c r="AC118" s="5" t="s">
        <v>136</v>
      </c>
      <c r="AD118" s="5">
        <v>854803651284</v>
      </c>
      <c r="AE118" s="5" t="s">
        <v>637</v>
      </c>
      <c r="AF118" s="5" t="s">
        <v>138</v>
      </c>
      <c r="AG118" s="5">
        <v>171</v>
      </c>
      <c r="AH118" s="5" t="s">
        <v>139</v>
      </c>
      <c r="AI118" s="5">
        <v>181</v>
      </c>
      <c r="AJ118" s="5" t="s">
        <v>266</v>
      </c>
      <c r="AK118" s="5">
        <v>7500000</v>
      </c>
      <c r="AL118" s="5" t="s">
        <v>140</v>
      </c>
      <c r="AM118" s="5" t="s">
        <v>278</v>
      </c>
      <c r="AN118" s="6">
        <v>53.086070200000002</v>
      </c>
      <c r="AO118" s="5" t="s">
        <v>142</v>
      </c>
      <c r="AP118" s="5">
        <v>0</v>
      </c>
      <c r="AQ118" s="5">
        <v>87615</v>
      </c>
      <c r="AR118" s="3">
        <v>45355</v>
      </c>
      <c r="AS118" s="5">
        <v>180</v>
      </c>
      <c r="AT118" s="5" t="s">
        <v>1029</v>
      </c>
      <c r="AU118" s="5" t="s">
        <v>144</v>
      </c>
      <c r="AV118" s="5">
        <v>0</v>
      </c>
      <c r="AW118" s="5">
        <v>0</v>
      </c>
      <c r="AX118" s="5">
        <v>0</v>
      </c>
      <c r="AY118" s="5">
        <v>0</v>
      </c>
      <c r="AZ118" s="5">
        <v>0</v>
      </c>
      <c r="BA118" s="5">
        <v>0</v>
      </c>
      <c r="BB118" s="5">
        <v>0</v>
      </c>
      <c r="BC118" s="5">
        <v>0</v>
      </c>
      <c r="BD118" s="5">
        <v>0</v>
      </c>
      <c r="BE118" s="5" t="s">
        <v>145</v>
      </c>
      <c r="BF118" s="5" t="s">
        <v>145</v>
      </c>
      <c r="BG118" s="5">
        <v>0</v>
      </c>
      <c r="BH118" s="5">
        <v>10</v>
      </c>
      <c r="BI118" s="5" t="s">
        <v>123</v>
      </c>
      <c r="BJ118" s="3">
        <v>45351</v>
      </c>
      <c r="BK118" s="3">
        <v>45351</v>
      </c>
      <c r="BL118" s="6">
        <v>10.199999999999999</v>
      </c>
      <c r="BM118" s="5" t="s">
        <v>123</v>
      </c>
      <c r="BN118" s="3">
        <v>50833</v>
      </c>
      <c r="BO118" s="5" t="s">
        <v>315</v>
      </c>
      <c r="BP118" s="5">
        <v>1599996</v>
      </c>
      <c r="BQ118" s="5">
        <v>2</v>
      </c>
      <c r="BR118" s="3">
        <v>45349</v>
      </c>
      <c r="BS118" s="5">
        <v>6928619</v>
      </c>
      <c r="BT118" s="5" t="s">
        <v>147</v>
      </c>
      <c r="BU118" s="7" t="s">
        <v>1030</v>
      </c>
      <c r="BV118" s="7">
        <v>200</v>
      </c>
      <c r="BW118" s="7">
        <v>32500</v>
      </c>
      <c r="BX118" s="7">
        <v>400</v>
      </c>
      <c r="BY118" s="7">
        <v>1000</v>
      </c>
      <c r="BZ118" s="5">
        <v>4</v>
      </c>
      <c r="CA118" s="5">
        <v>46</v>
      </c>
      <c r="CB118" s="48">
        <f t="shared" si="11"/>
        <v>6900000</v>
      </c>
      <c r="CC118" s="48">
        <v>6900000</v>
      </c>
      <c r="CD118" s="48">
        <f t="shared" si="12"/>
        <v>6210000</v>
      </c>
      <c r="CE118" s="48">
        <f t="shared" si="13"/>
        <v>5520000</v>
      </c>
      <c r="CF118" s="48"/>
      <c r="CG118" s="49" t="s">
        <v>1005</v>
      </c>
      <c r="CH118" s="49"/>
      <c r="CI118" s="49" t="s">
        <v>3775</v>
      </c>
      <c r="CJ118" s="50" t="s">
        <v>1031</v>
      </c>
      <c r="CK118" s="50" t="s">
        <v>637</v>
      </c>
      <c r="CL118" s="50">
        <v>332702</v>
      </c>
      <c r="CM118" s="5">
        <v>0</v>
      </c>
      <c r="CN118" s="5" t="s">
        <v>195</v>
      </c>
      <c r="CO118" s="50" t="s">
        <v>152</v>
      </c>
      <c r="CP118" s="50" t="s">
        <v>299</v>
      </c>
      <c r="CQ118" s="51" t="s">
        <v>153</v>
      </c>
      <c r="CR118" s="51" t="s">
        <v>154</v>
      </c>
      <c r="CS118" s="51" t="s">
        <v>90</v>
      </c>
      <c r="CT118" s="51" t="s">
        <v>1032</v>
      </c>
      <c r="CU118" s="51" t="s">
        <v>187</v>
      </c>
      <c r="CV118" s="52" t="s">
        <v>1033</v>
      </c>
      <c r="CW118" s="9">
        <v>200299501344</v>
      </c>
      <c r="CX118" s="9">
        <v>200299501434</v>
      </c>
      <c r="CY118" s="9">
        <v>0</v>
      </c>
      <c r="CZ118" s="9">
        <v>0</v>
      </c>
      <c r="DA118" s="9">
        <v>0</v>
      </c>
      <c r="DB118" s="9">
        <v>0</v>
      </c>
      <c r="DC118" s="9">
        <v>0</v>
      </c>
      <c r="DD118" s="9">
        <v>0</v>
      </c>
      <c r="DE118" s="9">
        <v>0</v>
      </c>
      <c r="DF118" s="9">
        <v>400078253919</v>
      </c>
      <c r="DG118" s="9">
        <v>400078253944</v>
      </c>
      <c r="DH118" s="9">
        <v>0</v>
      </c>
      <c r="DI118" s="9">
        <v>0</v>
      </c>
      <c r="DJ118" s="9">
        <v>0</v>
      </c>
      <c r="DK118" s="9">
        <v>0</v>
      </c>
      <c r="DL118" s="9">
        <v>0</v>
      </c>
      <c r="DM118" s="9">
        <v>0</v>
      </c>
      <c r="DN118" s="9">
        <v>0</v>
      </c>
      <c r="DO118" s="9">
        <v>200079905200</v>
      </c>
      <c r="DP118" s="9">
        <v>200079905225</v>
      </c>
      <c r="DQ118" s="9">
        <v>0</v>
      </c>
      <c r="DR118" s="9">
        <v>0</v>
      </c>
      <c r="DS118" s="9">
        <v>0</v>
      </c>
      <c r="DT118" s="9">
        <v>0</v>
      </c>
      <c r="DU118" s="9">
        <v>0</v>
      </c>
      <c r="DV118" s="9">
        <v>0</v>
      </c>
      <c r="DW118" s="9">
        <v>0</v>
      </c>
    </row>
    <row r="119" spans="1:127" ht="75" x14ac:dyDescent="0.25">
      <c r="A119" s="44">
        <v>118</v>
      </c>
      <c r="B119" s="45">
        <v>45627</v>
      </c>
      <c r="C119" s="46">
        <v>259701311606182</v>
      </c>
      <c r="D119" s="4">
        <v>259701311606182</v>
      </c>
      <c r="E119" s="4" t="s">
        <v>121</v>
      </c>
      <c r="F119" s="5" t="s">
        <v>122</v>
      </c>
      <c r="G119" s="3">
        <v>45322</v>
      </c>
      <c r="H119" s="6">
        <v>11.1666666666667</v>
      </c>
      <c r="I119" s="5" t="s">
        <v>123</v>
      </c>
      <c r="J119" s="47">
        <v>11917908</v>
      </c>
      <c r="K119" s="5" t="s">
        <v>124</v>
      </c>
      <c r="L119" s="5" t="s">
        <v>1034</v>
      </c>
      <c r="M119" s="5">
        <v>11644711</v>
      </c>
      <c r="N119" s="5" t="s">
        <v>126</v>
      </c>
      <c r="O119" s="5">
        <v>771</v>
      </c>
      <c r="P119" s="5" t="s">
        <v>127</v>
      </c>
      <c r="Q119" s="5">
        <v>11</v>
      </c>
      <c r="R119" s="5" t="s">
        <v>128</v>
      </c>
      <c r="S119" s="6">
        <v>11</v>
      </c>
      <c r="T119" s="5" t="s">
        <v>129</v>
      </c>
      <c r="U119" s="6">
        <v>11</v>
      </c>
      <c r="V119" s="5">
        <v>181</v>
      </c>
      <c r="W119" s="5" t="s">
        <v>130</v>
      </c>
      <c r="X119" s="5" t="s">
        <v>1035</v>
      </c>
      <c r="Y119" s="5" t="s">
        <v>132</v>
      </c>
      <c r="Z119" s="5" t="s">
        <v>133</v>
      </c>
      <c r="AA119" s="5" t="s">
        <v>134</v>
      </c>
      <c r="AB119" s="5" t="s">
        <v>135</v>
      </c>
      <c r="AC119" s="5" t="s">
        <v>136</v>
      </c>
      <c r="AD119" s="5">
        <v>854803407848</v>
      </c>
      <c r="AE119" s="5" t="s">
        <v>637</v>
      </c>
      <c r="AF119" s="5" t="s">
        <v>138</v>
      </c>
      <c r="AG119" s="5">
        <v>170</v>
      </c>
      <c r="AH119" s="5" t="s">
        <v>139</v>
      </c>
      <c r="AI119" s="5">
        <v>181</v>
      </c>
      <c r="AJ119" s="5" t="s">
        <v>128</v>
      </c>
      <c r="AK119" s="5">
        <v>11917908</v>
      </c>
      <c r="AL119" s="5" t="s">
        <v>140</v>
      </c>
      <c r="AM119" s="5" t="s">
        <v>141</v>
      </c>
      <c r="AN119" s="6">
        <v>28.717712200000001</v>
      </c>
      <c r="AO119" s="5" t="s">
        <v>142</v>
      </c>
      <c r="AP119" s="5">
        <v>0</v>
      </c>
      <c r="AQ119" s="5">
        <v>135459</v>
      </c>
      <c r="AR119" s="3">
        <v>45326</v>
      </c>
      <c r="AS119" s="5">
        <v>180</v>
      </c>
      <c r="AT119" s="5" t="s">
        <v>1036</v>
      </c>
      <c r="AU119" s="5" t="s">
        <v>144</v>
      </c>
      <c r="AV119" s="5">
        <v>0</v>
      </c>
      <c r="AW119" s="5">
        <v>0</v>
      </c>
      <c r="AX119" s="5">
        <v>0</v>
      </c>
      <c r="AY119" s="5">
        <v>0</v>
      </c>
      <c r="AZ119" s="5">
        <v>0</v>
      </c>
      <c r="BA119" s="5">
        <v>0</v>
      </c>
      <c r="BB119" s="5">
        <v>0</v>
      </c>
      <c r="BC119" s="5">
        <v>0</v>
      </c>
      <c r="BD119" s="5">
        <v>0</v>
      </c>
      <c r="BE119" s="5" t="s">
        <v>145</v>
      </c>
      <c r="BF119" s="5" t="s">
        <v>145</v>
      </c>
      <c r="BG119" s="5">
        <v>0</v>
      </c>
      <c r="BH119" s="5">
        <v>11</v>
      </c>
      <c r="BI119" s="5" t="s">
        <v>123</v>
      </c>
      <c r="BJ119" s="3">
        <v>45316</v>
      </c>
      <c r="BK119" s="3">
        <v>45316</v>
      </c>
      <c r="BL119" s="6">
        <v>11.366666666666699</v>
      </c>
      <c r="BM119" s="5" t="s">
        <v>123</v>
      </c>
      <c r="BN119" s="3">
        <v>50805</v>
      </c>
      <c r="BO119" s="5" t="s">
        <v>146</v>
      </c>
      <c r="BP119" s="5">
        <v>1008000</v>
      </c>
      <c r="BQ119" s="5">
        <v>2</v>
      </c>
      <c r="BR119" s="3">
        <v>45306</v>
      </c>
      <c r="BS119" s="5">
        <v>6802818</v>
      </c>
      <c r="BT119" s="5" t="s">
        <v>147</v>
      </c>
      <c r="BU119" s="7" t="s">
        <v>1037</v>
      </c>
      <c r="BV119" s="7">
        <v>5061</v>
      </c>
      <c r="BW119" s="7">
        <v>7800</v>
      </c>
      <c r="BX119" s="7">
        <v>5061</v>
      </c>
      <c r="BY119" s="7">
        <v>400</v>
      </c>
      <c r="BZ119" s="5">
        <v>30</v>
      </c>
      <c r="CA119" s="5">
        <v>10</v>
      </c>
      <c r="CB119" s="48">
        <f t="shared" si="11"/>
        <v>41500200</v>
      </c>
      <c r="CC119" s="48">
        <v>41500200</v>
      </c>
      <c r="CD119" s="48">
        <f t="shared" si="12"/>
        <v>37350180</v>
      </c>
      <c r="CE119" s="48">
        <f t="shared" si="13"/>
        <v>33200160</v>
      </c>
      <c r="CF119" s="48"/>
      <c r="CG119" s="49" t="s">
        <v>1005</v>
      </c>
      <c r="CH119" s="49"/>
      <c r="CI119" s="49" t="s">
        <v>3775</v>
      </c>
      <c r="CJ119" s="50" t="s">
        <v>1031</v>
      </c>
      <c r="CK119" s="50" t="s">
        <v>637</v>
      </c>
      <c r="CL119" s="50">
        <v>332001</v>
      </c>
      <c r="CM119" s="5">
        <v>0</v>
      </c>
      <c r="CN119" s="5" t="s">
        <v>195</v>
      </c>
      <c r="CO119" s="50" t="s">
        <v>299</v>
      </c>
      <c r="CP119" s="50" t="s">
        <v>299</v>
      </c>
      <c r="CQ119" s="51" t="s">
        <v>153</v>
      </c>
      <c r="CR119" s="51" t="s">
        <v>154</v>
      </c>
      <c r="CS119" s="51" t="s">
        <v>90</v>
      </c>
      <c r="CT119" s="51" t="s">
        <v>1038</v>
      </c>
      <c r="CU119" s="51" t="s">
        <v>156</v>
      </c>
      <c r="CV119" s="52" t="s">
        <v>1039</v>
      </c>
      <c r="CW119" s="9">
        <v>200295187811</v>
      </c>
      <c r="CX119" s="9">
        <v>0</v>
      </c>
      <c r="CY119" s="9">
        <v>0</v>
      </c>
      <c r="CZ119" s="9">
        <v>0</v>
      </c>
      <c r="DA119" s="9">
        <v>0</v>
      </c>
      <c r="DB119" s="9">
        <v>0</v>
      </c>
      <c r="DC119" s="9">
        <v>0</v>
      </c>
      <c r="DD119" s="9">
        <v>0</v>
      </c>
      <c r="DE119" s="9">
        <v>0</v>
      </c>
      <c r="DF119" s="9">
        <v>400077101621</v>
      </c>
      <c r="DG119" s="9">
        <v>0</v>
      </c>
      <c r="DH119" s="9">
        <v>0</v>
      </c>
      <c r="DI119" s="9">
        <v>0</v>
      </c>
      <c r="DJ119" s="9">
        <v>0</v>
      </c>
      <c r="DK119" s="9">
        <v>0</v>
      </c>
      <c r="DL119" s="9">
        <v>0</v>
      </c>
      <c r="DM119" s="9">
        <v>0</v>
      </c>
      <c r="DN119" s="9">
        <v>0</v>
      </c>
      <c r="DO119" s="9">
        <v>200078703316</v>
      </c>
      <c r="DP119" s="9">
        <v>0</v>
      </c>
      <c r="DQ119" s="9">
        <v>0</v>
      </c>
      <c r="DR119" s="9">
        <v>0</v>
      </c>
      <c r="DS119" s="9">
        <v>0</v>
      </c>
      <c r="DT119" s="9">
        <v>0</v>
      </c>
      <c r="DU119" s="9">
        <v>0</v>
      </c>
      <c r="DV119" s="9">
        <v>0</v>
      </c>
      <c r="DW119" s="9">
        <v>0</v>
      </c>
    </row>
    <row r="120" spans="1:127" ht="30" x14ac:dyDescent="0.25">
      <c r="A120" s="44">
        <v>119</v>
      </c>
      <c r="B120" s="45">
        <v>45627</v>
      </c>
      <c r="C120" s="46">
        <v>259101311171558</v>
      </c>
      <c r="D120" s="4">
        <v>259101311171558</v>
      </c>
      <c r="E120" s="4" t="s">
        <v>121</v>
      </c>
      <c r="F120" s="5" t="s">
        <v>232</v>
      </c>
      <c r="G120" s="3">
        <v>44801</v>
      </c>
      <c r="H120" s="6">
        <v>28.533333333333299</v>
      </c>
      <c r="I120" s="5" t="s">
        <v>123</v>
      </c>
      <c r="J120" s="47">
        <v>7011730</v>
      </c>
      <c r="K120" s="5" t="s">
        <v>124</v>
      </c>
      <c r="L120" s="5" t="s">
        <v>1040</v>
      </c>
      <c r="M120" s="5">
        <v>6188907</v>
      </c>
      <c r="N120" s="5" t="s">
        <v>126</v>
      </c>
      <c r="O120" s="5">
        <v>776</v>
      </c>
      <c r="P120" s="5" t="s">
        <v>127</v>
      </c>
      <c r="Q120" s="5">
        <v>28</v>
      </c>
      <c r="R120" s="5" t="s">
        <v>263</v>
      </c>
      <c r="S120" s="6">
        <v>12.15</v>
      </c>
      <c r="T120" s="5" t="s">
        <v>129</v>
      </c>
      <c r="U120" s="6">
        <v>10.75</v>
      </c>
      <c r="V120" s="5">
        <v>121</v>
      </c>
      <c r="W120" s="5" t="s">
        <v>130</v>
      </c>
      <c r="X120" s="5" t="s">
        <v>1041</v>
      </c>
      <c r="Y120" s="5" t="s">
        <v>132</v>
      </c>
      <c r="Z120" s="5" t="s">
        <v>133</v>
      </c>
      <c r="AA120" s="5" t="s">
        <v>984</v>
      </c>
      <c r="AB120" s="5" t="s">
        <v>135</v>
      </c>
      <c r="AC120" s="5" t="s">
        <v>136</v>
      </c>
      <c r="AD120" s="5">
        <v>801876996</v>
      </c>
      <c r="AE120" s="5" t="s">
        <v>242</v>
      </c>
      <c r="AF120" s="5" t="s">
        <v>243</v>
      </c>
      <c r="AG120" s="5">
        <v>106</v>
      </c>
      <c r="AH120" s="5" t="s">
        <v>139</v>
      </c>
      <c r="AI120" s="5">
        <v>134</v>
      </c>
      <c r="AJ120" s="5" t="s">
        <v>1042</v>
      </c>
      <c r="AK120" s="5">
        <v>7011730</v>
      </c>
      <c r="AL120" s="5" t="s">
        <v>140</v>
      </c>
      <c r="AM120" s="5" t="s">
        <v>278</v>
      </c>
      <c r="AN120" s="6">
        <v>55.450288399999998</v>
      </c>
      <c r="AO120" s="5" t="s">
        <v>142</v>
      </c>
      <c r="AP120" s="5">
        <v>0</v>
      </c>
      <c r="AQ120" s="5">
        <v>95598</v>
      </c>
      <c r="AR120" s="3">
        <v>44808</v>
      </c>
      <c r="AS120" s="5">
        <v>120</v>
      </c>
      <c r="AT120" s="5" t="s">
        <v>1043</v>
      </c>
      <c r="AU120" s="5" t="s">
        <v>144</v>
      </c>
      <c r="AV120" s="5">
        <v>0</v>
      </c>
      <c r="AW120" s="5">
        <v>0</v>
      </c>
      <c r="AX120" s="5">
        <v>0</v>
      </c>
      <c r="AY120" s="5">
        <v>0</v>
      </c>
      <c r="AZ120" s="5">
        <v>0</v>
      </c>
      <c r="BA120" s="5">
        <v>0</v>
      </c>
      <c r="BB120" s="5">
        <v>0</v>
      </c>
      <c r="BC120" s="5">
        <v>0</v>
      </c>
      <c r="BD120" s="5">
        <v>0</v>
      </c>
      <c r="BE120" s="5" t="s">
        <v>145</v>
      </c>
      <c r="BF120" s="5" t="s">
        <v>145</v>
      </c>
      <c r="BG120" s="5">
        <v>0</v>
      </c>
      <c r="BH120" s="5">
        <v>28</v>
      </c>
      <c r="BI120" s="5" t="s">
        <v>123</v>
      </c>
      <c r="BJ120" s="3">
        <v>44801</v>
      </c>
      <c r="BK120" s="3">
        <v>44801</v>
      </c>
      <c r="BL120" s="6">
        <v>28.533333333333299</v>
      </c>
      <c r="BM120" s="5" t="s">
        <v>123</v>
      </c>
      <c r="BN120" s="3">
        <v>48856</v>
      </c>
      <c r="BO120" s="5" t="s">
        <v>315</v>
      </c>
      <c r="BP120" s="5">
        <v>9999999.9996000007</v>
      </c>
      <c r="BQ120" s="5">
        <v>2</v>
      </c>
      <c r="BR120" s="3">
        <v>44790</v>
      </c>
      <c r="BS120" s="5">
        <v>5223173</v>
      </c>
      <c r="BT120" s="5" t="s">
        <v>1044</v>
      </c>
      <c r="BU120" s="7" t="s">
        <v>1045</v>
      </c>
      <c r="BV120" s="7">
        <v>400.78</v>
      </c>
      <c r="BW120" s="7">
        <v>18300</v>
      </c>
      <c r="BX120" s="7">
        <v>4828</v>
      </c>
      <c r="BY120" s="7">
        <v>1100</v>
      </c>
      <c r="BZ120" s="5">
        <v>5</v>
      </c>
      <c r="CA120" s="5">
        <v>45</v>
      </c>
      <c r="CB120" s="48">
        <f t="shared" si="11"/>
        <v>12645074</v>
      </c>
      <c r="CC120" s="48">
        <v>12645074</v>
      </c>
      <c r="CD120" s="48">
        <f t="shared" si="12"/>
        <v>11380567</v>
      </c>
      <c r="CE120" s="48">
        <f t="shared" si="13"/>
        <v>10116059</v>
      </c>
      <c r="CF120" s="48" t="s">
        <v>1046</v>
      </c>
      <c r="CG120" s="49" t="s">
        <v>942</v>
      </c>
      <c r="CH120" s="49"/>
      <c r="CI120" s="49" t="s">
        <v>3775</v>
      </c>
      <c r="CJ120" s="50" t="s">
        <v>1047</v>
      </c>
      <c r="CK120" s="50" t="s">
        <v>242</v>
      </c>
      <c r="CL120" s="50">
        <v>144004</v>
      </c>
      <c r="CM120" s="5">
        <v>0</v>
      </c>
      <c r="CN120" s="5" t="s">
        <v>195</v>
      </c>
      <c r="CO120" s="50" t="s">
        <v>166</v>
      </c>
      <c r="CP120" s="50" t="s">
        <v>1048</v>
      </c>
      <c r="CQ120" s="51" t="s">
        <v>185</v>
      </c>
      <c r="CR120" s="51" t="s">
        <v>154</v>
      </c>
      <c r="CS120" s="51" t="s">
        <v>90</v>
      </c>
      <c r="CT120" s="51" t="s">
        <v>1049</v>
      </c>
      <c r="CU120" s="51" t="s">
        <v>156</v>
      </c>
      <c r="CV120" s="52" t="s">
        <v>1050</v>
      </c>
      <c r="CW120" s="9">
        <v>200247213130</v>
      </c>
      <c r="CX120" s="9">
        <v>200247213539</v>
      </c>
      <c r="CY120" s="9">
        <v>0</v>
      </c>
      <c r="CZ120" s="9">
        <v>0</v>
      </c>
      <c r="DA120" s="9">
        <v>0</v>
      </c>
      <c r="DB120" s="9">
        <v>0</v>
      </c>
      <c r="DC120" s="9">
        <v>0</v>
      </c>
      <c r="DD120" s="9">
        <v>0</v>
      </c>
      <c r="DE120" s="9">
        <v>0</v>
      </c>
      <c r="DF120" s="9">
        <v>0</v>
      </c>
      <c r="DG120" s="9">
        <v>0</v>
      </c>
      <c r="DH120" s="9">
        <v>0</v>
      </c>
      <c r="DI120" s="9">
        <v>0</v>
      </c>
      <c r="DJ120" s="9">
        <v>0</v>
      </c>
      <c r="DK120" s="9">
        <v>0</v>
      </c>
      <c r="DL120" s="9">
        <v>0</v>
      </c>
      <c r="DM120" s="9">
        <v>0</v>
      </c>
      <c r="DN120" s="9">
        <v>0</v>
      </c>
      <c r="DO120" s="9">
        <v>0</v>
      </c>
      <c r="DP120" s="9">
        <v>0</v>
      </c>
      <c r="DQ120" s="9">
        <v>0</v>
      </c>
      <c r="DR120" s="9">
        <v>0</v>
      </c>
      <c r="DS120" s="9">
        <v>0</v>
      </c>
      <c r="DT120" s="9">
        <v>0</v>
      </c>
      <c r="DU120" s="9">
        <v>0</v>
      </c>
      <c r="DV120" s="9">
        <v>0</v>
      </c>
      <c r="DW120" s="9">
        <v>0</v>
      </c>
    </row>
    <row r="121" spans="1:127" ht="75" x14ac:dyDescent="0.25">
      <c r="A121" s="44">
        <v>120</v>
      </c>
      <c r="B121" s="45">
        <v>45627</v>
      </c>
      <c r="C121" s="46">
        <v>258301511660344</v>
      </c>
      <c r="D121" s="4">
        <v>258301511660344</v>
      </c>
      <c r="E121" s="4" t="s">
        <v>121</v>
      </c>
      <c r="F121" s="5" t="s">
        <v>122</v>
      </c>
      <c r="G121" s="3">
        <v>45370</v>
      </c>
      <c r="H121" s="6">
        <v>9.56666666666667</v>
      </c>
      <c r="I121" s="5" t="s">
        <v>123</v>
      </c>
      <c r="J121" s="47">
        <v>6177618</v>
      </c>
      <c r="K121" s="5" t="s">
        <v>124</v>
      </c>
      <c r="L121" s="5" t="s">
        <v>1051</v>
      </c>
      <c r="M121" s="5">
        <v>5857562</v>
      </c>
      <c r="N121" s="5" t="s">
        <v>126</v>
      </c>
      <c r="O121" s="5">
        <v>774</v>
      </c>
      <c r="P121" s="5" t="s">
        <v>127</v>
      </c>
      <c r="Q121" s="5">
        <v>9</v>
      </c>
      <c r="R121" s="5" t="s">
        <v>263</v>
      </c>
      <c r="S121" s="6">
        <v>12</v>
      </c>
      <c r="T121" s="5" t="s">
        <v>129</v>
      </c>
      <c r="U121" s="6">
        <v>12</v>
      </c>
      <c r="V121" s="5">
        <v>97</v>
      </c>
      <c r="W121" s="5" t="s">
        <v>130</v>
      </c>
      <c r="X121" s="5" t="s">
        <v>1052</v>
      </c>
      <c r="Y121" s="5" t="s">
        <v>132</v>
      </c>
      <c r="Z121" s="5" t="s">
        <v>133</v>
      </c>
      <c r="AA121" s="5" t="s">
        <v>1053</v>
      </c>
      <c r="AB121" s="5" t="s">
        <v>135</v>
      </c>
      <c r="AC121" s="5" t="s">
        <v>136</v>
      </c>
      <c r="AD121" s="5">
        <v>854803795087</v>
      </c>
      <c r="AE121" s="5" t="s">
        <v>252</v>
      </c>
      <c r="AF121" s="5" t="s">
        <v>243</v>
      </c>
      <c r="AG121" s="5">
        <v>88</v>
      </c>
      <c r="AH121" s="5" t="s">
        <v>139</v>
      </c>
      <c r="AI121" s="5">
        <v>97</v>
      </c>
      <c r="AJ121" s="5" t="s">
        <v>266</v>
      </c>
      <c r="AK121" s="5">
        <v>6177618</v>
      </c>
      <c r="AL121" s="5" t="s">
        <v>140</v>
      </c>
      <c r="AM121" s="5" t="s">
        <v>278</v>
      </c>
      <c r="AN121" s="6">
        <v>50.2245366</v>
      </c>
      <c r="AO121" s="5" t="s">
        <v>142</v>
      </c>
      <c r="AP121" s="5">
        <v>0</v>
      </c>
      <c r="AQ121" s="5">
        <v>100404</v>
      </c>
      <c r="AR121" s="3">
        <v>45386</v>
      </c>
      <c r="AS121" s="5">
        <v>96</v>
      </c>
      <c r="AT121" s="5" t="s">
        <v>1054</v>
      </c>
      <c r="AU121" s="5" t="s">
        <v>144</v>
      </c>
      <c r="AV121" s="5">
        <v>0</v>
      </c>
      <c r="AW121" s="5">
        <v>0</v>
      </c>
      <c r="AX121" s="5">
        <v>0</v>
      </c>
      <c r="AY121" s="5">
        <v>0</v>
      </c>
      <c r="AZ121" s="5">
        <v>0</v>
      </c>
      <c r="BA121" s="5">
        <v>0</v>
      </c>
      <c r="BB121" s="5">
        <v>0</v>
      </c>
      <c r="BC121" s="5">
        <v>0</v>
      </c>
      <c r="BD121" s="5">
        <v>0</v>
      </c>
      <c r="BE121" s="5" t="s">
        <v>145</v>
      </c>
      <c r="BF121" s="5" t="s">
        <v>145</v>
      </c>
      <c r="BG121" s="5">
        <v>0</v>
      </c>
      <c r="BH121" s="5">
        <v>9</v>
      </c>
      <c r="BI121" s="5" t="s">
        <v>123</v>
      </c>
      <c r="BJ121" s="3">
        <v>45366</v>
      </c>
      <c r="BK121" s="3">
        <v>45366</v>
      </c>
      <c r="BL121" s="6">
        <v>9.6999999999999993</v>
      </c>
      <c r="BM121" s="5" t="s">
        <v>123</v>
      </c>
      <c r="BN121" s="3">
        <v>48308</v>
      </c>
      <c r="BO121" s="5" t="s">
        <v>315</v>
      </c>
      <c r="BP121" s="5">
        <v>0</v>
      </c>
      <c r="BQ121" s="5">
        <v>2</v>
      </c>
      <c r="BR121" s="3">
        <v>45321</v>
      </c>
      <c r="BS121" s="5" t="s">
        <v>1055</v>
      </c>
      <c r="BT121" s="5" t="s">
        <v>1056</v>
      </c>
      <c r="BU121" s="7" t="s">
        <v>1057</v>
      </c>
      <c r="BV121" s="7">
        <v>410</v>
      </c>
      <c r="BW121" s="7">
        <v>30000</v>
      </c>
      <c r="BX121" s="7">
        <v>0</v>
      </c>
      <c r="BY121" s="7">
        <v>0</v>
      </c>
      <c r="BZ121" s="5">
        <v>15</v>
      </c>
      <c r="CA121" s="5">
        <v>35</v>
      </c>
      <c r="CB121" s="48">
        <f t="shared" si="11"/>
        <v>12300000</v>
      </c>
      <c r="CC121" s="48">
        <v>12300000</v>
      </c>
      <c r="CD121" s="48">
        <f t="shared" si="12"/>
        <v>11070000</v>
      </c>
      <c r="CE121" s="48">
        <f t="shared" si="13"/>
        <v>9840000</v>
      </c>
      <c r="CF121" s="48" t="s">
        <v>1058</v>
      </c>
      <c r="CG121" s="49" t="s">
        <v>1005</v>
      </c>
      <c r="CH121" s="49"/>
      <c r="CI121" s="49" t="s">
        <v>3775</v>
      </c>
      <c r="CJ121" s="50" t="s">
        <v>1059</v>
      </c>
      <c r="CK121" s="50" t="s">
        <v>252</v>
      </c>
      <c r="CL121" s="50">
        <v>456006</v>
      </c>
      <c r="CM121" s="5">
        <v>0</v>
      </c>
      <c r="CN121" s="5" t="s">
        <v>843</v>
      </c>
      <c r="CO121" s="50" t="s">
        <v>152</v>
      </c>
      <c r="CP121" s="50" t="s">
        <v>152</v>
      </c>
      <c r="CQ121" s="51" t="s">
        <v>185</v>
      </c>
      <c r="CR121" s="51" t="s">
        <v>154</v>
      </c>
      <c r="CS121" s="51" t="s">
        <v>90</v>
      </c>
      <c r="CT121" s="51" t="s">
        <v>1060</v>
      </c>
      <c r="CU121" s="51" t="s">
        <v>187</v>
      </c>
      <c r="CV121" s="52" t="s">
        <v>1061</v>
      </c>
      <c r="CW121" s="9">
        <v>200301092185</v>
      </c>
      <c r="CX121" s="9">
        <v>0</v>
      </c>
      <c r="CY121" s="9">
        <v>0</v>
      </c>
      <c r="CZ121" s="9">
        <v>0</v>
      </c>
      <c r="DA121" s="9">
        <v>0</v>
      </c>
      <c r="DB121" s="9">
        <v>0</v>
      </c>
      <c r="DC121" s="9">
        <v>0</v>
      </c>
      <c r="DD121" s="9">
        <v>0</v>
      </c>
      <c r="DE121" s="9">
        <v>0</v>
      </c>
      <c r="DF121" s="9">
        <v>400078646260</v>
      </c>
      <c r="DG121" s="9">
        <v>0</v>
      </c>
      <c r="DH121" s="9">
        <v>0</v>
      </c>
      <c r="DI121" s="9">
        <v>0</v>
      </c>
      <c r="DJ121" s="9">
        <v>0</v>
      </c>
      <c r="DK121" s="9">
        <v>0</v>
      </c>
      <c r="DL121" s="9">
        <v>0</v>
      </c>
      <c r="DM121" s="9">
        <v>0</v>
      </c>
      <c r="DN121" s="9">
        <v>0</v>
      </c>
      <c r="DO121" s="9">
        <v>200080311824</v>
      </c>
      <c r="DP121" s="9">
        <v>0</v>
      </c>
      <c r="DQ121" s="9">
        <v>0</v>
      </c>
      <c r="DR121" s="9">
        <v>0</v>
      </c>
      <c r="DS121" s="9">
        <v>0</v>
      </c>
      <c r="DT121" s="9">
        <v>0</v>
      </c>
      <c r="DU121" s="9">
        <v>0</v>
      </c>
      <c r="DV121" s="9">
        <v>0</v>
      </c>
      <c r="DW121" s="9">
        <v>0</v>
      </c>
    </row>
    <row r="122" spans="1:127" ht="60" x14ac:dyDescent="0.25">
      <c r="A122" s="44">
        <v>121</v>
      </c>
      <c r="B122" s="45">
        <v>45627</v>
      </c>
      <c r="C122" s="46">
        <v>258301511457927</v>
      </c>
      <c r="D122" s="4">
        <v>258301511457927</v>
      </c>
      <c r="E122" s="4" t="s">
        <v>121</v>
      </c>
      <c r="F122" s="5" t="s">
        <v>122</v>
      </c>
      <c r="G122" s="3">
        <v>45184</v>
      </c>
      <c r="H122" s="6">
        <v>15.766666666666699</v>
      </c>
      <c r="I122" s="5" t="s">
        <v>123</v>
      </c>
      <c r="J122" s="47">
        <v>11140010</v>
      </c>
      <c r="K122" s="5" t="s">
        <v>124</v>
      </c>
      <c r="L122" s="5" t="s">
        <v>1062</v>
      </c>
      <c r="M122" s="5">
        <v>10497490</v>
      </c>
      <c r="N122" s="5" t="s">
        <v>126</v>
      </c>
      <c r="O122" s="5">
        <v>750</v>
      </c>
      <c r="P122" s="5" t="s">
        <v>127</v>
      </c>
      <c r="Q122" s="5">
        <v>16</v>
      </c>
      <c r="R122" s="5" t="s">
        <v>263</v>
      </c>
      <c r="S122" s="6">
        <v>11.9</v>
      </c>
      <c r="T122" s="5" t="s">
        <v>129</v>
      </c>
      <c r="U122" s="6">
        <v>11.5</v>
      </c>
      <c r="V122" s="5">
        <v>120</v>
      </c>
      <c r="W122" s="5" t="s">
        <v>130</v>
      </c>
      <c r="X122" s="5" t="s">
        <v>1063</v>
      </c>
      <c r="Y122" s="5" t="s">
        <v>132</v>
      </c>
      <c r="Z122" s="5" t="s">
        <v>133</v>
      </c>
      <c r="AA122" s="5" t="s">
        <v>313</v>
      </c>
      <c r="AB122" s="5" t="s">
        <v>135</v>
      </c>
      <c r="AC122" s="5" t="s">
        <v>136</v>
      </c>
      <c r="AD122" s="5">
        <v>854801376619</v>
      </c>
      <c r="AE122" s="5" t="s">
        <v>252</v>
      </c>
      <c r="AF122" s="5" t="s">
        <v>243</v>
      </c>
      <c r="AG122" s="5">
        <v>111</v>
      </c>
      <c r="AH122" s="5" t="s">
        <v>139</v>
      </c>
      <c r="AI122" s="5">
        <v>127</v>
      </c>
      <c r="AJ122" s="5" t="s">
        <v>266</v>
      </c>
      <c r="AK122" s="5">
        <v>11140010</v>
      </c>
      <c r="AL122" s="5" t="s">
        <v>140</v>
      </c>
      <c r="AM122" s="5" t="s">
        <v>141</v>
      </c>
      <c r="AN122" s="6">
        <v>55.006962299999998</v>
      </c>
      <c r="AO122" s="5" t="s">
        <v>142</v>
      </c>
      <c r="AP122" s="5">
        <v>0</v>
      </c>
      <c r="AQ122" s="5">
        <v>156858</v>
      </c>
      <c r="AR122" s="3">
        <v>45173</v>
      </c>
      <c r="AS122" s="5">
        <v>120</v>
      </c>
      <c r="AT122" s="5" t="s">
        <v>1064</v>
      </c>
      <c r="AU122" s="5" t="s">
        <v>144</v>
      </c>
      <c r="AV122" s="5">
        <v>0</v>
      </c>
      <c r="AW122" s="5">
        <v>0</v>
      </c>
      <c r="AX122" s="5">
        <v>0</v>
      </c>
      <c r="AY122" s="5">
        <v>0</v>
      </c>
      <c r="AZ122" s="5">
        <v>0</v>
      </c>
      <c r="BA122" s="5">
        <v>0</v>
      </c>
      <c r="BB122" s="5">
        <v>0</v>
      </c>
      <c r="BC122" s="5">
        <v>0</v>
      </c>
      <c r="BD122" s="5">
        <v>0</v>
      </c>
      <c r="BE122" s="5" t="s">
        <v>145</v>
      </c>
      <c r="BF122" s="5" t="s">
        <v>145</v>
      </c>
      <c r="BG122" s="5">
        <v>0</v>
      </c>
      <c r="BH122" s="5">
        <v>16</v>
      </c>
      <c r="BI122" s="5" t="s">
        <v>123</v>
      </c>
      <c r="BJ122" s="3">
        <v>45169</v>
      </c>
      <c r="BK122" s="3">
        <v>45296</v>
      </c>
      <c r="BL122" s="6">
        <v>12.033333333333299</v>
      </c>
      <c r="BM122" s="5" t="s">
        <v>123</v>
      </c>
      <c r="BN122" s="3">
        <v>49007</v>
      </c>
      <c r="BO122" s="5" t="s">
        <v>146</v>
      </c>
      <c r="BP122" s="5">
        <v>20000000.000399999</v>
      </c>
      <c r="BQ122" s="5"/>
      <c r="BR122" s="3">
        <v>45160</v>
      </c>
      <c r="BS122" s="5" t="s">
        <v>1065</v>
      </c>
      <c r="BT122" s="5" t="s">
        <v>1066</v>
      </c>
      <c r="BU122" s="7" t="s">
        <v>1067</v>
      </c>
      <c r="BV122" s="7">
        <v>1088</v>
      </c>
      <c r="BW122" s="7">
        <v>20000</v>
      </c>
      <c r="BX122" s="7">
        <f>616+616+400</f>
        <v>1632</v>
      </c>
      <c r="BY122" s="7">
        <v>300</v>
      </c>
      <c r="BZ122" s="5">
        <v>40</v>
      </c>
      <c r="CA122" s="5">
        <v>10</v>
      </c>
      <c r="CB122" s="48">
        <f t="shared" si="11"/>
        <v>22249600</v>
      </c>
      <c r="CC122" s="48">
        <v>20252000</v>
      </c>
      <c r="CD122" s="48">
        <f t="shared" si="12"/>
        <v>20024640</v>
      </c>
      <c r="CE122" s="48">
        <f t="shared" si="13"/>
        <v>17799680</v>
      </c>
      <c r="CF122" s="48" t="s">
        <v>1068</v>
      </c>
      <c r="CG122" s="49" t="s">
        <v>1005</v>
      </c>
      <c r="CH122" s="49"/>
      <c r="CI122" s="49" t="s">
        <v>3775</v>
      </c>
      <c r="CJ122" s="50" t="s">
        <v>1059</v>
      </c>
      <c r="CK122" s="50" t="s">
        <v>252</v>
      </c>
      <c r="CL122" s="50">
        <v>456001</v>
      </c>
      <c r="CM122" s="5">
        <v>0</v>
      </c>
      <c r="CN122" s="5" t="s">
        <v>195</v>
      </c>
      <c r="CO122" s="50" t="s">
        <v>152</v>
      </c>
      <c r="CP122" s="50" t="s">
        <v>167</v>
      </c>
      <c r="CQ122" s="51" t="s">
        <v>153</v>
      </c>
      <c r="CR122" s="51" t="s">
        <v>154</v>
      </c>
      <c r="CS122" s="51" t="s">
        <v>90</v>
      </c>
      <c r="CT122" s="51" t="s">
        <v>1069</v>
      </c>
      <c r="CU122" s="51" t="s">
        <v>156</v>
      </c>
      <c r="CV122" s="52" t="s">
        <v>1070</v>
      </c>
      <c r="CW122" s="9">
        <v>200280670515</v>
      </c>
      <c r="CX122" s="9">
        <v>0</v>
      </c>
      <c r="CY122" s="9">
        <v>0</v>
      </c>
      <c r="CZ122" s="9">
        <v>0</v>
      </c>
      <c r="DA122" s="9">
        <v>0</v>
      </c>
      <c r="DB122" s="9">
        <v>0</v>
      </c>
      <c r="DC122" s="9">
        <v>0</v>
      </c>
      <c r="DD122" s="9">
        <v>0</v>
      </c>
      <c r="DE122" s="9">
        <v>0</v>
      </c>
      <c r="DF122" s="9">
        <v>400073675826</v>
      </c>
      <c r="DG122" s="9">
        <v>0</v>
      </c>
      <c r="DH122" s="9">
        <v>0</v>
      </c>
      <c r="DI122" s="9">
        <v>0</v>
      </c>
      <c r="DJ122" s="9">
        <v>0</v>
      </c>
      <c r="DK122" s="9">
        <v>0</v>
      </c>
      <c r="DL122" s="9">
        <v>0</v>
      </c>
      <c r="DM122" s="9">
        <v>0</v>
      </c>
      <c r="DN122" s="9">
        <v>0</v>
      </c>
      <c r="DO122" s="9">
        <v>200075116732</v>
      </c>
      <c r="DP122" s="9">
        <v>0</v>
      </c>
      <c r="DQ122" s="9">
        <v>0</v>
      </c>
      <c r="DR122" s="9">
        <v>0</v>
      </c>
      <c r="DS122" s="9">
        <v>0</v>
      </c>
      <c r="DT122" s="9">
        <v>0</v>
      </c>
      <c r="DU122" s="9">
        <v>0</v>
      </c>
      <c r="DV122" s="9">
        <v>0</v>
      </c>
      <c r="DW122" s="9">
        <v>0</v>
      </c>
    </row>
    <row r="123" spans="1:127" ht="45" x14ac:dyDescent="0.25">
      <c r="A123" s="44">
        <v>122</v>
      </c>
      <c r="B123" s="45">
        <v>45627</v>
      </c>
      <c r="C123" s="46">
        <v>258301311205657</v>
      </c>
      <c r="D123" s="4">
        <v>258301311205657</v>
      </c>
      <c r="E123" s="4" t="s">
        <v>121</v>
      </c>
      <c r="F123" s="5" t="s">
        <v>232</v>
      </c>
      <c r="G123" s="3">
        <v>44909</v>
      </c>
      <c r="H123" s="6">
        <v>24.933333333333302</v>
      </c>
      <c r="I123" s="5" t="s">
        <v>123</v>
      </c>
      <c r="J123" s="47">
        <v>4830000</v>
      </c>
      <c r="K123" s="5" t="s">
        <v>124</v>
      </c>
      <c r="L123" s="5" t="s">
        <v>1071</v>
      </c>
      <c r="M123" s="5">
        <v>4217348</v>
      </c>
      <c r="N123" s="5" t="s">
        <v>126</v>
      </c>
      <c r="O123" s="5">
        <v>762</v>
      </c>
      <c r="P123" s="5" t="s">
        <v>127</v>
      </c>
      <c r="Q123" s="5">
        <v>27</v>
      </c>
      <c r="R123" s="5" t="s">
        <v>263</v>
      </c>
      <c r="S123" s="6">
        <v>12.9</v>
      </c>
      <c r="T123" s="5" t="s">
        <v>129</v>
      </c>
      <c r="U123" s="6">
        <v>12</v>
      </c>
      <c r="V123" s="5">
        <v>108</v>
      </c>
      <c r="W123" s="5" t="s">
        <v>130</v>
      </c>
      <c r="X123" s="5" t="s">
        <v>1072</v>
      </c>
      <c r="Y123" s="5" t="s">
        <v>132</v>
      </c>
      <c r="Z123" s="5" t="s">
        <v>133</v>
      </c>
      <c r="AA123" s="5" t="s">
        <v>932</v>
      </c>
      <c r="AB123" s="5" t="s">
        <v>135</v>
      </c>
      <c r="AC123" s="5" t="s">
        <v>136</v>
      </c>
      <c r="AD123" s="5">
        <v>805067750</v>
      </c>
      <c r="AE123" s="5" t="s">
        <v>252</v>
      </c>
      <c r="AF123" s="5" t="s">
        <v>243</v>
      </c>
      <c r="AG123" s="5">
        <v>91</v>
      </c>
      <c r="AH123" s="5" t="s">
        <v>139</v>
      </c>
      <c r="AI123" s="5">
        <v>118</v>
      </c>
      <c r="AJ123" s="5" t="s">
        <v>266</v>
      </c>
      <c r="AK123" s="5">
        <v>4830000</v>
      </c>
      <c r="AL123" s="5" t="s">
        <v>140</v>
      </c>
      <c r="AM123" s="5" t="s">
        <v>1073</v>
      </c>
      <c r="AN123" s="6">
        <v>36.656168200000003</v>
      </c>
      <c r="AO123" s="5" t="s">
        <v>142</v>
      </c>
      <c r="AP123" s="5">
        <v>0</v>
      </c>
      <c r="AQ123" s="5">
        <v>73340</v>
      </c>
      <c r="AR123" s="3">
        <v>44838</v>
      </c>
      <c r="AS123" s="5">
        <v>108</v>
      </c>
      <c r="AT123" s="5" t="s">
        <v>1064</v>
      </c>
      <c r="AU123" s="5" t="s">
        <v>144</v>
      </c>
      <c r="AV123" s="5">
        <v>0</v>
      </c>
      <c r="AW123" s="5">
        <v>0</v>
      </c>
      <c r="AX123" s="5">
        <v>0</v>
      </c>
      <c r="AY123" s="5">
        <v>0</v>
      </c>
      <c r="AZ123" s="5">
        <v>0</v>
      </c>
      <c r="BA123" s="5">
        <v>0</v>
      </c>
      <c r="BB123" s="5">
        <v>0</v>
      </c>
      <c r="BC123" s="5">
        <v>0</v>
      </c>
      <c r="BD123" s="5">
        <v>0</v>
      </c>
      <c r="BE123" s="5" t="s">
        <v>145</v>
      </c>
      <c r="BF123" s="5" t="s">
        <v>145</v>
      </c>
      <c r="BG123" s="5">
        <v>0</v>
      </c>
      <c r="BH123" s="5">
        <v>27</v>
      </c>
      <c r="BI123" s="5" t="s">
        <v>123</v>
      </c>
      <c r="BJ123" s="3">
        <v>44834</v>
      </c>
      <c r="BK123" s="3">
        <v>44881</v>
      </c>
      <c r="BL123" s="6">
        <v>25.866666666666699</v>
      </c>
      <c r="BM123" s="5" t="s">
        <v>123</v>
      </c>
      <c r="BN123" s="3">
        <v>48399</v>
      </c>
      <c r="BO123" s="5" t="s">
        <v>1074</v>
      </c>
      <c r="BP123" s="5">
        <v>24999999.999600001</v>
      </c>
      <c r="BQ123" s="5">
        <v>2</v>
      </c>
      <c r="BR123" s="3">
        <v>44826</v>
      </c>
      <c r="BS123" s="5" t="s">
        <v>1075</v>
      </c>
      <c r="BT123" s="5" t="s">
        <v>1066</v>
      </c>
      <c r="BU123" s="7" t="s">
        <v>1076</v>
      </c>
      <c r="BV123" s="7">
        <v>50590</v>
      </c>
      <c r="BW123" s="7">
        <v>100</v>
      </c>
      <c r="BX123" s="7">
        <f>(13450+600)</f>
        <v>14050</v>
      </c>
      <c r="BY123" s="7">
        <v>577.75800000000004</v>
      </c>
      <c r="BZ123" s="5">
        <v>3</v>
      </c>
      <c r="CA123" s="5">
        <v>37</v>
      </c>
      <c r="CB123" s="48">
        <f t="shared" si="11"/>
        <v>13176499.9</v>
      </c>
      <c r="CC123" s="48">
        <v>13176500</v>
      </c>
      <c r="CD123" s="48">
        <f t="shared" si="12"/>
        <v>11858850</v>
      </c>
      <c r="CE123" s="48">
        <f t="shared" si="13"/>
        <v>10541200</v>
      </c>
      <c r="CF123" s="48" t="s">
        <v>1077</v>
      </c>
      <c r="CG123" s="49" t="s">
        <v>1078</v>
      </c>
      <c r="CH123" s="49"/>
      <c r="CI123" s="49" t="s">
        <v>3775</v>
      </c>
      <c r="CJ123" s="50" t="s">
        <v>1059</v>
      </c>
      <c r="CK123" s="50" t="s">
        <v>252</v>
      </c>
      <c r="CL123" s="50">
        <v>456443</v>
      </c>
      <c r="CM123" s="5">
        <v>0</v>
      </c>
      <c r="CN123" s="5" t="s">
        <v>195</v>
      </c>
      <c r="CO123" s="50" t="s">
        <v>152</v>
      </c>
      <c r="CP123" s="50" t="s">
        <v>152</v>
      </c>
      <c r="CQ123" s="51" t="s">
        <v>185</v>
      </c>
      <c r="CR123" s="51" t="s">
        <v>154</v>
      </c>
      <c r="CS123" s="51" t="s">
        <v>90</v>
      </c>
      <c r="CT123" s="51" t="s">
        <v>1079</v>
      </c>
      <c r="CU123" s="51" t="s">
        <v>156</v>
      </c>
      <c r="CV123" s="52" t="s">
        <v>1080</v>
      </c>
      <c r="CW123" s="9">
        <v>200255347621</v>
      </c>
      <c r="CX123" s="9">
        <v>0</v>
      </c>
      <c r="CY123" s="9">
        <v>0</v>
      </c>
      <c r="CZ123" s="9">
        <v>0</v>
      </c>
      <c r="DA123" s="9">
        <v>0</v>
      </c>
      <c r="DB123" s="9">
        <v>0</v>
      </c>
      <c r="DC123" s="9">
        <v>0</v>
      </c>
      <c r="DD123" s="9">
        <v>0</v>
      </c>
      <c r="DE123" s="9">
        <v>0</v>
      </c>
      <c r="DF123" s="9">
        <v>400066885351</v>
      </c>
      <c r="DG123" s="9">
        <v>0</v>
      </c>
      <c r="DH123" s="9">
        <v>0</v>
      </c>
      <c r="DI123" s="9">
        <v>0</v>
      </c>
      <c r="DJ123" s="9">
        <v>0</v>
      </c>
      <c r="DK123" s="9">
        <v>0</v>
      </c>
      <c r="DL123" s="9">
        <v>0</v>
      </c>
      <c r="DM123" s="9">
        <v>0</v>
      </c>
      <c r="DN123" s="9">
        <v>0</v>
      </c>
      <c r="DO123" s="9">
        <v>200067891255</v>
      </c>
      <c r="DP123" s="9">
        <v>0</v>
      </c>
      <c r="DQ123" s="9">
        <v>0</v>
      </c>
      <c r="DR123" s="9">
        <v>0</v>
      </c>
      <c r="DS123" s="9">
        <v>0</v>
      </c>
      <c r="DT123" s="9">
        <v>0</v>
      </c>
      <c r="DU123" s="9">
        <v>0</v>
      </c>
      <c r="DV123" s="9">
        <v>0</v>
      </c>
      <c r="DW123" s="9">
        <v>0</v>
      </c>
    </row>
    <row r="124" spans="1:127" ht="60" x14ac:dyDescent="0.25">
      <c r="A124" s="44">
        <v>123</v>
      </c>
      <c r="B124" s="45">
        <v>45627</v>
      </c>
      <c r="C124" s="46">
        <v>257901311646891</v>
      </c>
      <c r="D124" s="4">
        <v>257901311646891</v>
      </c>
      <c r="E124" s="4" t="s">
        <v>121</v>
      </c>
      <c r="F124" s="5" t="s">
        <v>178</v>
      </c>
      <c r="G124" s="3">
        <v>45505</v>
      </c>
      <c r="H124" s="6">
        <v>5.06666666666667</v>
      </c>
      <c r="I124" s="5" t="s">
        <v>123</v>
      </c>
      <c r="J124" s="47">
        <v>5279742</v>
      </c>
      <c r="K124" s="5" t="s">
        <v>124</v>
      </c>
      <c r="L124" s="5" t="s">
        <v>1081</v>
      </c>
      <c r="M124" s="5">
        <v>4995893</v>
      </c>
      <c r="N124" s="5" t="s">
        <v>126</v>
      </c>
      <c r="O124" s="5">
        <v>757</v>
      </c>
      <c r="P124" s="5" t="s">
        <v>127</v>
      </c>
      <c r="Q124" s="5">
        <v>10</v>
      </c>
      <c r="R124" s="5" t="s">
        <v>128</v>
      </c>
      <c r="S124" s="6">
        <v>11.75</v>
      </c>
      <c r="T124" s="5" t="s">
        <v>129</v>
      </c>
      <c r="U124" s="6">
        <v>11.75</v>
      </c>
      <c r="V124" s="5">
        <v>181</v>
      </c>
      <c r="W124" s="5" t="s">
        <v>130</v>
      </c>
      <c r="X124" s="5" t="s">
        <v>1082</v>
      </c>
      <c r="Y124" s="5" t="s">
        <v>132</v>
      </c>
      <c r="Z124" s="5" t="s">
        <v>133</v>
      </c>
      <c r="AA124" s="5" t="s">
        <v>708</v>
      </c>
      <c r="AB124" s="5" t="s">
        <v>135</v>
      </c>
      <c r="AC124" s="5" t="s">
        <v>136</v>
      </c>
      <c r="AD124" s="5">
        <v>854803642988</v>
      </c>
      <c r="AE124" s="5" t="s">
        <v>515</v>
      </c>
      <c r="AF124" s="5" t="s">
        <v>138</v>
      </c>
      <c r="AG124" s="5">
        <v>157</v>
      </c>
      <c r="AH124" s="5" t="s">
        <v>139</v>
      </c>
      <c r="AI124" s="5">
        <v>167</v>
      </c>
      <c r="AJ124" s="5" t="s">
        <v>128</v>
      </c>
      <c r="AK124" s="5">
        <v>5279742</v>
      </c>
      <c r="AL124" s="5" t="s">
        <v>140</v>
      </c>
      <c r="AM124" s="5" t="s">
        <v>278</v>
      </c>
      <c r="AN124" s="6">
        <v>63.0341691</v>
      </c>
      <c r="AO124" s="5" t="s">
        <v>142</v>
      </c>
      <c r="AP124" s="5">
        <v>0</v>
      </c>
      <c r="AQ124" s="5">
        <v>62520</v>
      </c>
      <c r="AR124" s="3">
        <v>45355</v>
      </c>
      <c r="AS124" s="5">
        <v>180</v>
      </c>
      <c r="AT124" s="5" t="s">
        <v>1083</v>
      </c>
      <c r="AU124" s="5" t="s">
        <v>144</v>
      </c>
      <c r="AV124" s="5">
        <v>0</v>
      </c>
      <c r="AW124" s="5">
        <v>0</v>
      </c>
      <c r="AX124" s="5">
        <v>0</v>
      </c>
      <c r="AY124" s="5">
        <v>0</v>
      </c>
      <c r="AZ124" s="5">
        <v>0</v>
      </c>
      <c r="BA124" s="5">
        <v>0</v>
      </c>
      <c r="BB124" s="5">
        <v>0</v>
      </c>
      <c r="BC124" s="5">
        <v>0</v>
      </c>
      <c r="BD124" s="5">
        <v>0</v>
      </c>
      <c r="BE124" s="5" t="s">
        <v>145</v>
      </c>
      <c r="BF124" s="5" t="s">
        <v>145</v>
      </c>
      <c r="BG124" s="5">
        <v>0</v>
      </c>
      <c r="BH124" s="5">
        <v>10</v>
      </c>
      <c r="BI124" s="5" t="s">
        <v>123</v>
      </c>
      <c r="BJ124" s="3">
        <v>45351</v>
      </c>
      <c r="BK124" s="3">
        <v>45351</v>
      </c>
      <c r="BL124" s="6">
        <v>10.199999999999999</v>
      </c>
      <c r="BM124" s="5" t="s">
        <v>123</v>
      </c>
      <c r="BN124" s="3">
        <v>50409</v>
      </c>
      <c r="BO124" s="5" t="s">
        <v>315</v>
      </c>
      <c r="BP124" s="5">
        <v>2244000</v>
      </c>
      <c r="BQ124" s="5"/>
      <c r="BR124" s="3">
        <v>45344</v>
      </c>
      <c r="BS124" s="5">
        <v>6924406</v>
      </c>
      <c r="BT124" s="5" t="s">
        <v>1084</v>
      </c>
      <c r="BU124" s="7" t="s">
        <v>1085</v>
      </c>
      <c r="BV124" s="7">
        <v>100</v>
      </c>
      <c r="BW124" s="7">
        <v>60000</v>
      </c>
      <c r="BX124" s="7">
        <v>1485</v>
      </c>
      <c r="BY124" s="7">
        <v>1700</v>
      </c>
      <c r="BZ124" s="5">
        <v>3</v>
      </c>
      <c r="CA124" s="5">
        <v>47</v>
      </c>
      <c r="CB124" s="48">
        <f t="shared" si="11"/>
        <v>8524500</v>
      </c>
      <c r="CC124" s="48">
        <v>8524500</v>
      </c>
      <c r="CD124" s="48">
        <f t="shared" si="12"/>
        <v>7672050</v>
      </c>
      <c r="CE124" s="48">
        <f t="shared" si="13"/>
        <v>6819600</v>
      </c>
      <c r="CF124" s="48"/>
      <c r="CG124" s="49" t="s">
        <v>942</v>
      </c>
      <c r="CH124" s="49"/>
      <c r="CI124" s="49" t="s">
        <v>3775</v>
      </c>
      <c r="CJ124" s="50" t="s">
        <v>1086</v>
      </c>
      <c r="CK124" s="50" t="s">
        <v>515</v>
      </c>
      <c r="CL124" s="50">
        <v>131301</v>
      </c>
      <c r="CM124" s="5">
        <v>0</v>
      </c>
      <c r="CN124" s="5" t="s">
        <v>195</v>
      </c>
      <c r="CO124" s="50" t="s">
        <v>166</v>
      </c>
      <c r="CP124" s="50" t="s">
        <v>167</v>
      </c>
      <c r="CQ124" s="51" t="s">
        <v>153</v>
      </c>
      <c r="CR124" s="51" t="s">
        <v>154</v>
      </c>
      <c r="CS124" s="51" t="s">
        <v>90</v>
      </c>
      <c r="CT124" s="51" t="s">
        <v>1087</v>
      </c>
      <c r="CU124" s="51" t="s">
        <v>187</v>
      </c>
      <c r="CV124" s="52" t="s">
        <v>1088</v>
      </c>
      <c r="CW124" s="9">
        <v>200315596781</v>
      </c>
      <c r="CX124" s="9">
        <v>0</v>
      </c>
      <c r="CY124" s="9">
        <v>0</v>
      </c>
      <c r="CZ124" s="9">
        <v>0</v>
      </c>
      <c r="DA124" s="9">
        <v>0</v>
      </c>
      <c r="DB124" s="9">
        <v>0</v>
      </c>
      <c r="DC124" s="9">
        <v>0</v>
      </c>
      <c r="DD124" s="9">
        <v>0</v>
      </c>
      <c r="DE124" s="9">
        <v>0</v>
      </c>
      <c r="DF124" s="9">
        <v>400082365180</v>
      </c>
      <c r="DG124" s="9">
        <v>0</v>
      </c>
      <c r="DH124" s="9">
        <v>0</v>
      </c>
      <c r="DI124" s="9">
        <v>0</v>
      </c>
      <c r="DJ124" s="9">
        <v>0</v>
      </c>
      <c r="DK124" s="9">
        <v>0</v>
      </c>
      <c r="DL124" s="9">
        <v>0</v>
      </c>
      <c r="DM124" s="9">
        <v>0</v>
      </c>
      <c r="DN124" s="9">
        <v>0</v>
      </c>
      <c r="DO124" s="9">
        <v>200084154563</v>
      </c>
      <c r="DP124" s="9">
        <v>0</v>
      </c>
      <c r="DQ124" s="9">
        <v>0</v>
      </c>
      <c r="DR124" s="9">
        <v>0</v>
      </c>
      <c r="DS124" s="9">
        <v>0</v>
      </c>
      <c r="DT124" s="9">
        <v>0</v>
      </c>
      <c r="DU124" s="9">
        <v>0</v>
      </c>
      <c r="DV124" s="9">
        <v>0</v>
      </c>
      <c r="DW124" s="9">
        <v>0</v>
      </c>
    </row>
    <row r="125" spans="1:127" ht="75" x14ac:dyDescent="0.25">
      <c r="A125" s="44">
        <v>124</v>
      </c>
      <c r="B125" s="45">
        <v>45627</v>
      </c>
      <c r="C125" s="46">
        <v>257901311236045</v>
      </c>
      <c r="D125" s="4">
        <v>257901311236045</v>
      </c>
      <c r="E125" s="4" t="s">
        <v>121</v>
      </c>
      <c r="F125" s="5" t="s">
        <v>232</v>
      </c>
      <c r="G125" s="3">
        <v>44872</v>
      </c>
      <c r="H125" s="6">
        <v>26.1666666666667</v>
      </c>
      <c r="I125" s="5" t="s">
        <v>123</v>
      </c>
      <c r="J125" s="47">
        <v>8143618</v>
      </c>
      <c r="K125" s="5" t="s">
        <v>124</v>
      </c>
      <c r="L125" s="5" t="s">
        <v>1089</v>
      </c>
      <c r="M125" s="5">
        <v>5716620.5</v>
      </c>
      <c r="N125" s="5" t="s">
        <v>126</v>
      </c>
      <c r="O125" s="5">
        <v>748</v>
      </c>
      <c r="P125" s="5" t="s">
        <v>127</v>
      </c>
      <c r="Q125" s="5">
        <v>25</v>
      </c>
      <c r="R125" s="5" t="s">
        <v>128</v>
      </c>
      <c r="S125" s="6">
        <v>10.5</v>
      </c>
      <c r="T125" s="5" t="s">
        <v>129</v>
      </c>
      <c r="U125" s="6">
        <v>10.25</v>
      </c>
      <c r="V125" s="5">
        <v>181</v>
      </c>
      <c r="W125" s="5" t="s">
        <v>130</v>
      </c>
      <c r="X125" s="5" t="s">
        <v>1090</v>
      </c>
      <c r="Y125" s="5" t="s">
        <v>132</v>
      </c>
      <c r="Z125" s="5" t="s">
        <v>133</v>
      </c>
      <c r="AA125" s="5" t="s">
        <v>863</v>
      </c>
      <c r="AB125" s="5" t="s">
        <v>135</v>
      </c>
      <c r="AC125" s="5" t="s">
        <v>136</v>
      </c>
      <c r="AD125" s="5">
        <v>800477869</v>
      </c>
      <c r="AE125" s="5" t="s">
        <v>515</v>
      </c>
      <c r="AF125" s="5" t="s">
        <v>138</v>
      </c>
      <c r="AG125" s="5">
        <v>96</v>
      </c>
      <c r="AH125" s="5" t="s">
        <v>139</v>
      </c>
      <c r="AI125" s="5">
        <v>121</v>
      </c>
      <c r="AJ125" s="5" t="s">
        <v>266</v>
      </c>
      <c r="AK125" s="5">
        <v>8143618</v>
      </c>
      <c r="AL125" s="5" t="s">
        <v>140</v>
      </c>
      <c r="AM125" s="5" t="s">
        <v>278</v>
      </c>
      <c r="AN125" s="6">
        <v>57.409459900000002</v>
      </c>
      <c r="AO125" s="5" t="s">
        <v>142</v>
      </c>
      <c r="AP125" s="5">
        <v>0</v>
      </c>
      <c r="AQ125" s="5">
        <v>88762</v>
      </c>
      <c r="AR125" s="3">
        <v>44899</v>
      </c>
      <c r="AS125" s="5">
        <v>180</v>
      </c>
      <c r="AT125" s="5" t="s">
        <v>1091</v>
      </c>
      <c r="AU125" s="5" t="s">
        <v>144</v>
      </c>
      <c r="AV125" s="5">
        <v>0</v>
      </c>
      <c r="AW125" s="5">
        <v>0</v>
      </c>
      <c r="AX125" s="5">
        <v>0</v>
      </c>
      <c r="AY125" s="5">
        <v>0</v>
      </c>
      <c r="AZ125" s="5">
        <v>0</v>
      </c>
      <c r="BA125" s="5">
        <v>0</v>
      </c>
      <c r="BB125" s="5">
        <v>0</v>
      </c>
      <c r="BC125" s="5">
        <v>0</v>
      </c>
      <c r="BD125" s="5">
        <v>0</v>
      </c>
      <c r="BE125" s="5" t="s">
        <v>145</v>
      </c>
      <c r="BF125" s="5" t="s">
        <v>145</v>
      </c>
      <c r="BG125" s="5">
        <v>0</v>
      </c>
      <c r="BH125" s="5">
        <v>25</v>
      </c>
      <c r="BI125" s="5" t="s">
        <v>123</v>
      </c>
      <c r="BJ125" s="3">
        <v>44872</v>
      </c>
      <c r="BK125" s="3">
        <v>44872</v>
      </c>
      <c r="BL125" s="6">
        <v>26.1666666666667</v>
      </c>
      <c r="BM125" s="5" t="s">
        <v>123</v>
      </c>
      <c r="BN125" s="3">
        <v>48552</v>
      </c>
      <c r="BO125" s="5" t="s">
        <v>315</v>
      </c>
      <c r="BP125" s="5">
        <v>0</v>
      </c>
      <c r="BQ125" s="5">
        <v>2</v>
      </c>
      <c r="BR125" s="3">
        <v>44853</v>
      </c>
      <c r="BS125" s="5"/>
      <c r="BT125" s="5" t="s">
        <v>1092</v>
      </c>
      <c r="BU125" s="7" t="s">
        <v>1093</v>
      </c>
      <c r="BV125" s="7">
        <v>471.75</v>
      </c>
      <c r="BW125" s="7">
        <v>25000</v>
      </c>
      <c r="BX125" s="7">
        <v>2671</v>
      </c>
      <c r="BY125" s="7">
        <v>900</v>
      </c>
      <c r="BZ125" s="5">
        <v>10</v>
      </c>
      <c r="CA125" s="5">
        <v>35</v>
      </c>
      <c r="CB125" s="48">
        <f t="shared" si="11"/>
        <v>14197650</v>
      </c>
      <c r="CC125" s="48">
        <v>14185150</v>
      </c>
      <c r="CD125" s="48">
        <f t="shared" si="12"/>
        <v>12777885</v>
      </c>
      <c r="CE125" s="48">
        <f t="shared" si="13"/>
        <v>11358120</v>
      </c>
      <c r="CF125" s="48" t="s">
        <v>1094</v>
      </c>
      <c r="CG125" s="49" t="s">
        <v>942</v>
      </c>
      <c r="CH125" s="49"/>
      <c r="CI125" s="49" t="s">
        <v>3775</v>
      </c>
      <c r="CJ125" s="50" t="s">
        <v>1086</v>
      </c>
      <c r="CK125" s="50" t="s">
        <v>515</v>
      </c>
      <c r="CL125" s="50">
        <v>131301</v>
      </c>
      <c r="CM125" s="5">
        <v>0</v>
      </c>
      <c r="CN125" s="5" t="s">
        <v>195</v>
      </c>
      <c r="CO125" s="50" t="s">
        <v>166</v>
      </c>
      <c r="CP125" s="50" t="s">
        <v>152</v>
      </c>
      <c r="CQ125" s="51" t="s">
        <v>185</v>
      </c>
      <c r="CR125" s="51" t="s">
        <v>154</v>
      </c>
      <c r="CS125" s="51" t="s">
        <v>90</v>
      </c>
      <c r="CT125" s="51" t="s">
        <v>1095</v>
      </c>
      <c r="CU125" s="51" t="s">
        <v>156</v>
      </c>
      <c r="CV125" s="52" t="s">
        <v>1096</v>
      </c>
      <c r="CW125" s="9">
        <v>200251984772</v>
      </c>
      <c r="CX125" s="9">
        <v>0</v>
      </c>
      <c r="CY125" s="9">
        <v>0</v>
      </c>
      <c r="CZ125" s="9">
        <v>0</v>
      </c>
      <c r="DA125" s="9">
        <v>0</v>
      </c>
      <c r="DB125" s="9">
        <v>0</v>
      </c>
      <c r="DC125" s="9">
        <v>0</v>
      </c>
      <c r="DD125" s="9">
        <v>0</v>
      </c>
      <c r="DE125" s="9">
        <v>0</v>
      </c>
      <c r="DF125" s="9">
        <v>400065968082</v>
      </c>
      <c r="DG125" s="9">
        <v>0</v>
      </c>
      <c r="DH125" s="9">
        <v>0</v>
      </c>
      <c r="DI125" s="9">
        <v>0</v>
      </c>
      <c r="DJ125" s="9">
        <v>0</v>
      </c>
      <c r="DK125" s="9">
        <v>0</v>
      </c>
      <c r="DL125" s="9">
        <v>0</v>
      </c>
      <c r="DM125" s="9">
        <v>0</v>
      </c>
      <c r="DN125" s="9">
        <v>0</v>
      </c>
      <c r="DO125" s="9">
        <v>200066919914</v>
      </c>
      <c r="DP125" s="9">
        <v>0</v>
      </c>
      <c r="DQ125" s="9">
        <v>0</v>
      </c>
      <c r="DR125" s="9">
        <v>0</v>
      </c>
      <c r="DS125" s="9">
        <v>0</v>
      </c>
      <c r="DT125" s="9">
        <v>0</v>
      </c>
      <c r="DU125" s="9">
        <v>0</v>
      </c>
      <c r="DV125" s="9">
        <v>0</v>
      </c>
      <c r="DW125" s="9">
        <v>0</v>
      </c>
    </row>
    <row r="126" spans="1:127" ht="135" x14ac:dyDescent="0.25">
      <c r="A126" s="44">
        <v>125</v>
      </c>
      <c r="B126" s="45">
        <v>45627</v>
      </c>
      <c r="C126" s="46">
        <v>257721111287529</v>
      </c>
      <c r="D126" s="4">
        <v>257721111287529</v>
      </c>
      <c r="E126" s="4" t="s">
        <v>121</v>
      </c>
      <c r="F126" s="5" t="s">
        <v>232</v>
      </c>
      <c r="G126" s="3">
        <v>44924</v>
      </c>
      <c r="H126" s="6">
        <v>24.433333333333302</v>
      </c>
      <c r="I126" s="5" t="s">
        <v>123</v>
      </c>
      <c r="J126" s="47">
        <v>4183924</v>
      </c>
      <c r="K126" s="5" t="s">
        <v>124</v>
      </c>
      <c r="L126" s="5" t="s">
        <v>1097</v>
      </c>
      <c r="M126" s="5">
        <v>3988637</v>
      </c>
      <c r="N126" s="5" t="s">
        <v>126</v>
      </c>
      <c r="O126" s="5">
        <v>789</v>
      </c>
      <c r="P126" s="5" t="s">
        <v>127</v>
      </c>
      <c r="Q126" s="5">
        <v>24</v>
      </c>
      <c r="R126" s="5" t="s">
        <v>128</v>
      </c>
      <c r="S126" s="6">
        <v>12.9</v>
      </c>
      <c r="T126" s="5" t="s">
        <v>129</v>
      </c>
      <c r="U126" s="6">
        <v>12.5</v>
      </c>
      <c r="V126" s="5">
        <v>181</v>
      </c>
      <c r="W126" s="5" t="s">
        <v>130</v>
      </c>
      <c r="X126" s="5" t="s">
        <v>1098</v>
      </c>
      <c r="Y126" s="5" t="s">
        <v>132</v>
      </c>
      <c r="Z126" s="5" t="s">
        <v>133</v>
      </c>
      <c r="AA126" s="5" t="s">
        <v>181</v>
      </c>
      <c r="AB126" s="5" t="s">
        <v>135</v>
      </c>
      <c r="AC126" s="5" t="s">
        <v>136</v>
      </c>
      <c r="AD126" s="5">
        <v>854801040866</v>
      </c>
      <c r="AE126" s="5" t="s">
        <v>515</v>
      </c>
      <c r="AF126" s="5" t="s">
        <v>138</v>
      </c>
      <c r="AG126" s="5">
        <v>167</v>
      </c>
      <c r="AH126" s="5" t="s">
        <v>139</v>
      </c>
      <c r="AI126" s="5">
        <v>191</v>
      </c>
      <c r="AJ126" s="5" t="s">
        <v>266</v>
      </c>
      <c r="AK126" s="5">
        <v>4183924</v>
      </c>
      <c r="AL126" s="5" t="s">
        <v>140</v>
      </c>
      <c r="AM126" s="5" t="s">
        <v>278</v>
      </c>
      <c r="AN126" s="6">
        <v>61.8466223</v>
      </c>
      <c r="AO126" s="5" t="s">
        <v>142</v>
      </c>
      <c r="AP126" s="5">
        <v>0</v>
      </c>
      <c r="AQ126" s="5">
        <v>51568</v>
      </c>
      <c r="AR126" s="3">
        <v>44930</v>
      </c>
      <c r="AS126" s="5">
        <v>180</v>
      </c>
      <c r="AT126" s="5" t="s">
        <v>1099</v>
      </c>
      <c r="AU126" s="5" t="s">
        <v>144</v>
      </c>
      <c r="AV126" s="5">
        <v>0</v>
      </c>
      <c r="AW126" s="5">
        <v>0</v>
      </c>
      <c r="AX126" s="5">
        <v>0</v>
      </c>
      <c r="AY126" s="5">
        <v>0</v>
      </c>
      <c r="AZ126" s="5">
        <v>0</v>
      </c>
      <c r="BA126" s="5">
        <v>0</v>
      </c>
      <c r="BB126" s="5">
        <v>0</v>
      </c>
      <c r="BC126" s="5">
        <v>0</v>
      </c>
      <c r="BD126" s="5">
        <v>0</v>
      </c>
      <c r="BE126" s="5" t="s">
        <v>145</v>
      </c>
      <c r="BF126" s="5" t="s">
        <v>145</v>
      </c>
      <c r="BG126" s="5">
        <v>0</v>
      </c>
      <c r="BH126" s="5">
        <v>24</v>
      </c>
      <c r="BI126" s="5" t="s">
        <v>123</v>
      </c>
      <c r="BJ126" s="3">
        <v>44924</v>
      </c>
      <c r="BK126" s="3">
        <v>44924</v>
      </c>
      <c r="BL126" s="6">
        <v>24.433333333333302</v>
      </c>
      <c r="BM126" s="5" t="s">
        <v>123</v>
      </c>
      <c r="BN126" s="3">
        <v>50713</v>
      </c>
      <c r="BO126" s="5" t="s">
        <v>279</v>
      </c>
      <c r="BP126" s="5">
        <v>4416996</v>
      </c>
      <c r="BQ126" s="5">
        <v>2</v>
      </c>
      <c r="BR126" s="3">
        <v>44914</v>
      </c>
      <c r="BS126" s="5">
        <v>5600007</v>
      </c>
      <c r="BT126" s="5" t="s">
        <v>1100</v>
      </c>
      <c r="BU126" s="7" t="s">
        <v>1101</v>
      </c>
      <c r="BV126" s="7">
        <v>330</v>
      </c>
      <c r="BW126" s="7">
        <v>19600</v>
      </c>
      <c r="BX126" s="7">
        <v>330</v>
      </c>
      <c r="BY126" s="7">
        <v>900</v>
      </c>
      <c r="BZ126" s="5">
        <v>12</v>
      </c>
      <c r="CA126" s="5">
        <v>48</v>
      </c>
      <c r="CB126" s="48">
        <f t="shared" si="11"/>
        <v>6765000</v>
      </c>
      <c r="CC126" s="48">
        <v>6765000</v>
      </c>
      <c r="CD126" s="48">
        <f t="shared" si="12"/>
        <v>6088500</v>
      </c>
      <c r="CE126" s="48">
        <f t="shared" si="13"/>
        <v>5412000</v>
      </c>
      <c r="CF126" s="48"/>
      <c r="CG126" s="49" t="s">
        <v>628</v>
      </c>
      <c r="CH126" s="49"/>
      <c r="CI126" s="49" t="s">
        <v>3775</v>
      </c>
      <c r="CJ126" s="50" t="s">
        <v>1102</v>
      </c>
      <c r="CK126" s="50" t="s">
        <v>242</v>
      </c>
      <c r="CL126" s="50">
        <v>140603</v>
      </c>
      <c r="CM126" s="5">
        <v>0</v>
      </c>
      <c r="CN126" s="5" t="s">
        <v>1103</v>
      </c>
      <c r="CO126" s="50" t="s">
        <v>152</v>
      </c>
      <c r="CP126" s="50" t="s">
        <v>152</v>
      </c>
      <c r="CQ126" s="51" t="s">
        <v>185</v>
      </c>
      <c r="CR126" s="51" t="s">
        <v>154</v>
      </c>
      <c r="CS126" s="51" t="s">
        <v>90</v>
      </c>
      <c r="CT126" s="51" t="s">
        <v>1104</v>
      </c>
      <c r="CU126" s="51" t="s">
        <v>156</v>
      </c>
      <c r="CV126" s="52" t="s">
        <v>1105</v>
      </c>
      <c r="CW126" s="9">
        <v>200256713141</v>
      </c>
      <c r="CX126" s="9">
        <v>0</v>
      </c>
      <c r="CY126" s="9">
        <v>0</v>
      </c>
      <c r="CZ126" s="9">
        <v>0</v>
      </c>
      <c r="DA126" s="9">
        <v>0</v>
      </c>
      <c r="DB126" s="9">
        <v>0</v>
      </c>
      <c r="DC126" s="9">
        <v>0</v>
      </c>
      <c r="DD126" s="9">
        <v>0</v>
      </c>
      <c r="DE126" s="9">
        <v>0</v>
      </c>
      <c r="DF126" s="9">
        <v>400067231731</v>
      </c>
      <c r="DG126" s="9">
        <v>0</v>
      </c>
      <c r="DH126" s="9">
        <v>0</v>
      </c>
      <c r="DI126" s="9">
        <v>0</v>
      </c>
      <c r="DJ126" s="9">
        <v>0</v>
      </c>
      <c r="DK126" s="9">
        <v>0</v>
      </c>
      <c r="DL126" s="9">
        <v>0</v>
      </c>
      <c r="DM126" s="9">
        <v>0</v>
      </c>
      <c r="DN126" s="9">
        <v>0</v>
      </c>
      <c r="DO126" s="9">
        <v>200068262472</v>
      </c>
      <c r="DP126" s="9">
        <v>0</v>
      </c>
      <c r="DQ126" s="9">
        <v>0</v>
      </c>
      <c r="DR126" s="9">
        <v>0</v>
      </c>
      <c r="DS126" s="9">
        <v>0</v>
      </c>
      <c r="DT126" s="9">
        <v>0</v>
      </c>
      <c r="DU126" s="9">
        <v>0</v>
      </c>
      <c r="DV126" s="9">
        <v>0</v>
      </c>
      <c r="DW126" s="9">
        <v>0</v>
      </c>
    </row>
    <row r="127" spans="1:127" ht="120" x14ac:dyDescent="0.25">
      <c r="A127" s="44">
        <v>126</v>
      </c>
      <c r="B127" s="45">
        <v>45627</v>
      </c>
      <c r="C127" s="46">
        <v>257701311683220</v>
      </c>
      <c r="D127" s="4">
        <v>257701311683220</v>
      </c>
      <c r="E127" s="4" t="s">
        <v>121</v>
      </c>
      <c r="F127" s="5" t="s">
        <v>122</v>
      </c>
      <c r="G127" s="3">
        <v>45388</v>
      </c>
      <c r="H127" s="6">
        <v>8.9666666666666703</v>
      </c>
      <c r="I127" s="5" t="s">
        <v>123</v>
      </c>
      <c r="J127" s="47">
        <v>7549640</v>
      </c>
      <c r="K127" s="5" t="s">
        <v>124</v>
      </c>
      <c r="L127" s="5" t="s">
        <v>1106</v>
      </c>
      <c r="M127" s="5">
        <v>7418554</v>
      </c>
      <c r="N127" s="5" t="s">
        <v>126</v>
      </c>
      <c r="O127" s="5">
        <v>727</v>
      </c>
      <c r="P127" s="5" t="s">
        <v>127</v>
      </c>
      <c r="Q127" s="5">
        <v>9</v>
      </c>
      <c r="R127" s="5" t="s">
        <v>128</v>
      </c>
      <c r="S127" s="6">
        <v>11.5</v>
      </c>
      <c r="T127" s="5" t="s">
        <v>129</v>
      </c>
      <c r="U127" s="6">
        <v>11.5</v>
      </c>
      <c r="V127" s="5">
        <v>181</v>
      </c>
      <c r="W127" s="5" t="s">
        <v>130</v>
      </c>
      <c r="X127" s="5" t="s">
        <v>1107</v>
      </c>
      <c r="Y127" s="5" t="s">
        <v>132</v>
      </c>
      <c r="Z127" s="5" t="s">
        <v>133</v>
      </c>
      <c r="AA127" s="5" t="s">
        <v>1108</v>
      </c>
      <c r="AB127" s="5" t="s">
        <v>135</v>
      </c>
      <c r="AC127" s="5" t="s">
        <v>136</v>
      </c>
      <c r="AD127" s="5">
        <v>854803899076</v>
      </c>
      <c r="AE127" s="5" t="s">
        <v>515</v>
      </c>
      <c r="AF127" s="5" t="s">
        <v>138</v>
      </c>
      <c r="AG127" s="5">
        <v>172</v>
      </c>
      <c r="AH127" s="5" t="s">
        <v>139</v>
      </c>
      <c r="AI127" s="5">
        <v>181</v>
      </c>
      <c r="AJ127" s="5" t="s">
        <v>128</v>
      </c>
      <c r="AK127" s="5">
        <v>7549640</v>
      </c>
      <c r="AL127" s="5" t="s">
        <v>140</v>
      </c>
      <c r="AM127" s="5" t="s">
        <v>141</v>
      </c>
      <c r="AN127" s="6">
        <v>48.623283600000001</v>
      </c>
      <c r="AO127" s="5" t="s">
        <v>142</v>
      </c>
      <c r="AP127" s="5">
        <v>0</v>
      </c>
      <c r="AQ127" s="5">
        <v>88195</v>
      </c>
      <c r="AR127" s="3">
        <v>45386</v>
      </c>
      <c r="AS127" s="5">
        <v>180</v>
      </c>
      <c r="AT127" s="5" t="s">
        <v>1109</v>
      </c>
      <c r="AU127" s="5" t="s">
        <v>144</v>
      </c>
      <c r="AV127" s="5">
        <v>0</v>
      </c>
      <c r="AW127" s="5">
        <v>0</v>
      </c>
      <c r="AX127" s="5">
        <v>0</v>
      </c>
      <c r="AY127" s="5">
        <v>0</v>
      </c>
      <c r="AZ127" s="5">
        <v>0</v>
      </c>
      <c r="BA127" s="5">
        <v>0</v>
      </c>
      <c r="BB127" s="5">
        <v>0</v>
      </c>
      <c r="BC127" s="5">
        <v>0</v>
      </c>
      <c r="BD127" s="5">
        <v>0</v>
      </c>
      <c r="BE127" s="5" t="s">
        <v>145</v>
      </c>
      <c r="BF127" s="5" t="s">
        <v>145</v>
      </c>
      <c r="BG127" s="5">
        <v>0</v>
      </c>
      <c r="BH127" s="5">
        <v>9</v>
      </c>
      <c r="BI127" s="5" t="s">
        <v>123</v>
      </c>
      <c r="BJ127" s="3">
        <v>45382</v>
      </c>
      <c r="BK127" s="3">
        <v>45382</v>
      </c>
      <c r="BL127" s="6">
        <v>9.1666666666666696</v>
      </c>
      <c r="BM127" s="5" t="s">
        <v>123</v>
      </c>
      <c r="BN127" s="3">
        <v>50864</v>
      </c>
      <c r="BO127" s="5" t="s">
        <v>146</v>
      </c>
      <c r="BP127" s="5">
        <v>3240466.56</v>
      </c>
      <c r="BQ127" s="5">
        <v>2</v>
      </c>
      <c r="BR127" s="3">
        <v>45375</v>
      </c>
      <c r="BS127" s="5">
        <v>7060740</v>
      </c>
      <c r="BT127" s="5" t="s">
        <v>147</v>
      </c>
      <c r="BU127" s="7" t="s">
        <v>1110</v>
      </c>
      <c r="BV127" s="7">
        <v>3420</v>
      </c>
      <c r="BW127" s="7">
        <v>2890</v>
      </c>
      <c r="BX127" s="7">
        <v>5130</v>
      </c>
      <c r="BY127" s="7">
        <v>1100</v>
      </c>
      <c r="BZ127" s="5">
        <v>15</v>
      </c>
      <c r="CA127" s="5">
        <v>54</v>
      </c>
      <c r="CB127" s="48">
        <f t="shared" si="11"/>
        <v>15526800</v>
      </c>
      <c r="CC127" s="48">
        <v>15526800</v>
      </c>
      <c r="CD127" s="48">
        <f t="shared" si="12"/>
        <v>13974120</v>
      </c>
      <c r="CE127" s="48">
        <f t="shared" si="13"/>
        <v>12421440</v>
      </c>
      <c r="CF127" s="48"/>
      <c r="CG127" s="49" t="s">
        <v>705</v>
      </c>
      <c r="CH127" s="49"/>
      <c r="CI127" s="49" t="s">
        <v>3775</v>
      </c>
      <c r="CJ127" s="50" t="s">
        <v>1102</v>
      </c>
      <c r="CK127" s="50" t="s">
        <v>242</v>
      </c>
      <c r="CL127" s="50">
        <v>140603</v>
      </c>
      <c r="CM127" s="5">
        <v>0</v>
      </c>
      <c r="CN127" s="5" t="s">
        <v>195</v>
      </c>
      <c r="CO127" s="50" t="s">
        <v>166</v>
      </c>
      <c r="CP127" s="50" t="s">
        <v>167</v>
      </c>
      <c r="CQ127" s="51" t="s">
        <v>153</v>
      </c>
      <c r="CR127" s="51" t="s">
        <v>154</v>
      </c>
      <c r="CS127" s="51" t="s">
        <v>90</v>
      </c>
      <c r="CT127" s="51" t="s">
        <v>1111</v>
      </c>
      <c r="CU127" s="51" t="s">
        <v>187</v>
      </c>
      <c r="CV127" s="52" t="s">
        <v>1112</v>
      </c>
      <c r="CW127" s="9">
        <v>200303354533</v>
      </c>
      <c r="CX127" s="9">
        <v>0</v>
      </c>
      <c r="CY127" s="9">
        <v>0</v>
      </c>
      <c r="CZ127" s="9">
        <v>0</v>
      </c>
      <c r="DA127" s="9">
        <v>0</v>
      </c>
      <c r="DB127" s="9">
        <v>0</v>
      </c>
      <c r="DC127" s="9">
        <v>0</v>
      </c>
      <c r="DD127" s="9">
        <v>0</v>
      </c>
      <c r="DE127" s="9">
        <v>0</v>
      </c>
      <c r="DF127" s="9">
        <v>400079161815</v>
      </c>
      <c r="DG127" s="9">
        <v>0</v>
      </c>
      <c r="DH127" s="9">
        <v>0</v>
      </c>
      <c r="DI127" s="9">
        <v>0</v>
      </c>
      <c r="DJ127" s="9">
        <v>0</v>
      </c>
      <c r="DK127" s="9">
        <v>0</v>
      </c>
      <c r="DL127" s="9">
        <v>0</v>
      </c>
      <c r="DM127" s="9">
        <v>0</v>
      </c>
      <c r="DN127" s="9">
        <v>0</v>
      </c>
      <c r="DO127" s="9">
        <v>200080851120</v>
      </c>
      <c r="DP127" s="9">
        <v>0</v>
      </c>
      <c r="DQ127" s="9">
        <v>0</v>
      </c>
      <c r="DR127" s="9">
        <v>0</v>
      </c>
      <c r="DS127" s="9">
        <v>0</v>
      </c>
      <c r="DT127" s="9">
        <v>0</v>
      </c>
      <c r="DU127" s="9">
        <v>0</v>
      </c>
      <c r="DV127" s="9">
        <v>0</v>
      </c>
      <c r="DW127" s="9">
        <v>0</v>
      </c>
    </row>
    <row r="128" spans="1:127" ht="60" x14ac:dyDescent="0.25">
      <c r="A128" s="44">
        <v>127</v>
      </c>
      <c r="B128" s="45">
        <v>45627</v>
      </c>
      <c r="C128" s="46">
        <v>218020911708152</v>
      </c>
      <c r="D128" s="4">
        <v>218020911708152</v>
      </c>
      <c r="E128" s="4" t="s">
        <v>121</v>
      </c>
      <c r="F128" s="5" t="s">
        <v>178</v>
      </c>
      <c r="G128" s="3">
        <v>45444</v>
      </c>
      <c r="H128" s="6">
        <v>7.1</v>
      </c>
      <c r="I128" s="5" t="s">
        <v>123</v>
      </c>
      <c r="J128" s="47">
        <v>1780441</v>
      </c>
      <c r="K128" s="5" t="s">
        <v>124</v>
      </c>
      <c r="L128" s="5" t="s">
        <v>1113</v>
      </c>
      <c r="M128" s="5">
        <v>1758096</v>
      </c>
      <c r="N128" s="5" t="s">
        <v>126</v>
      </c>
      <c r="O128" s="5">
        <v>740</v>
      </c>
      <c r="P128" s="5" t="s">
        <v>127</v>
      </c>
      <c r="Q128" s="5">
        <v>8</v>
      </c>
      <c r="R128" s="5" t="s">
        <v>128</v>
      </c>
      <c r="S128" s="6">
        <v>13.5</v>
      </c>
      <c r="T128" s="5" t="s">
        <v>129</v>
      </c>
      <c r="U128" s="6">
        <v>13.5</v>
      </c>
      <c r="V128" s="5">
        <v>181</v>
      </c>
      <c r="W128" s="5" t="s">
        <v>130</v>
      </c>
      <c r="X128" s="5" t="s">
        <v>1114</v>
      </c>
      <c r="Y128" s="5" t="s">
        <v>132</v>
      </c>
      <c r="Z128" s="5" t="s">
        <v>133</v>
      </c>
      <c r="AA128" s="5" t="s">
        <v>277</v>
      </c>
      <c r="AB128" s="5" t="s">
        <v>135</v>
      </c>
      <c r="AC128" s="5" t="s">
        <v>136</v>
      </c>
      <c r="AD128" s="5">
        <v>854804165942</v>
      </c>
      <c r="AE128" s="5" t="s">
        <v>137</v>
      </c>
      <c r="AF128" s="5" t="s">
        <v>243</v>
      </c>
      <c r="AG128" s="5">
        <v>173</v>
      </c>
      <c r="AH128" s="5" t="s">
        <v>139</v>
      </c>
      <c r="AI128" s="5">
        <v>181</v>
      </c>
      <c r="AJ128" s="5" t="s">
        <v>128</v>
      </c>
      <c r="AK128" s="5">
        <v>1780441</v>
      </c>
      <c r="AL128" s="5" t="s">
        <v>140</v>
      </c>
      <c r="AM128" s="5" t="s">
        <v>709</v>
      </c>
      <c r="AN128" s="6">
        <v>50.5204302</v>
      </c>
      <c r="AO128" s="5" t="s">
        <v>142</v>
      </c>
      <c r="AP128" s="5">
        <v>0</v>
      </c>
      <c r="AQ128" s="5">
        <v>23116</v>
      </c>
      <c r="AR128" s="3">
        <v>45416</v>
      </c>
      <c r="AS128" s="5">
        <v>180</v>
      </c>
      <c r="AT128" s="5" t="s">
        <v>1115</v>
      </c>
      <c r="AU128" s="5" t="s">
        <v>144</v>
      </c>
      <c r="AV128" s="5">
        <v>0</v>
      </c>
      <c r="AW128" s="5">
        <v>0</v>
      </c>
      <c r="AX128" s="5">
        <v>0</v>
      </c>
      <c r="AY128" s="5">
        <v>0</v>
      </c>
      <c r="AZ128" s="5">
        <v>0</v>
      </c>
      <c r="BA128" s="5">
        <v>0</v>
      </c>
      <c r="BB128" s="5">
        <v>0</v>
      </c>
      <c r="BC128" s="5">
        <v>0</v>
      </c>
      <c r="BD128" s="5">
        <v>0</v>
      </c>
      <c r="BE128" s="5" t="s">
        <v>145</v>
      </c>
      <c r="BF128" s="5" t="s">
        <v>145</v>
      </c>
      <c r="BG128" s="5">
        <v>0</v>
      </c>
      <c r="BH128" s="5">
        <v>8</v>
      </c>
      <c r="BI128" s="5" t="s">
        <v>123</v>
      </c>
      <c r="BJ128" s="3">
        <v>45412</v>
      </c>
      <c r="BK128" s="3">
        <v>45412</v>
      </c>
      <c r="BL128" s="6">
        <v>8.1666666666666696</v>
      </c>
      <c r="BM128" s="5" t="s">
        <v>123</v>
      </c>
      <c r="BN128" s="3">
        <v>50894</v>
      </c>
      <c r="BO128" s="5" t="s">
        <v>834</v>
      </c>
      <c r="BP128" s="5">
        <v>452628</v>
      </c>
      <c r="BQ128" s="5"/>
      <c r="BR128" s="3">
        <v>45381</v>
      </c>
      <c r="BS128" s="5">
        <v>7194118</v>
      </c>
      <c r="BT128" s="5" t="s">
        <v>147</v>
      </c>
      <c r="BU128" s="7" t="s">
        <v>1116</v>
      </c>
      <c r="BV128" s="7">
        <v>1350</v>
      </c>
      <c r="BW128" s="7">
        <v>1700</v>
      </c>
      <c r="BX128" s="7">
        <v>878</v>
      </c>
      <c r="BY128" s="7">
        <v>1400</v>
      </c>
      <c r="BZ128" s="5">
        <v>3</v>
      </c>
      <c r="CA128" s="5">
        <v>57</v>
      </c>
      <c r="CB128" s="48">
        <f t="shared" si="11"/>
        <v>3524200</v>
      </c>
      <c r="CC128" s="48">
        <v>3524200</v>
      </c>
      <c r="CD128" s="48">
        <f t="shared" si="12"/>
        <v>3171780</v>
      </c>
      <c r="CE128" s="48">
        <f t="shared" si="13"/>
        <v>2819360</v>
      </c>
      <c r="CF128" s="48"/>
      <c r="CG128" s="49" t="s">
        <v>1117</v>
      </c>
      <c r="CH128" s="49"/>
      <c r="CI128" s="49" t="s">
        <v>3775</v>
      </c>
      <c r="CJ128" s="50" t="s">
        <v>1118</v>
      </c>
      <c r="CK128" s="50" t="s">
        <v>137</v>
      </c>
      <c r="CL128" s="50">
        <v>233221</v>
      </c>
      <c r="CM128" s="5">
        <v>0</v>
      </c>
      <c r="CN128" s="5" t="s">
        <v>151</v>
      </c>
      <c r="CO128" s="50" t="s">
        <v>166</v>
      </c>
      <c r="CP128" s="50" t="s">
        <v>167</v>
      </c>
      <c r="CQ128" s="51" t="s">
        <v>153</v>
      </c>
      <c r="CR128" s="51" t="s">
        <v>154</v>
      </c>
      <c r="CS128" s="51" t="s">
        <v>90</v>
      </c>
      <c r="CT128" s="51" t="s">
        <v>1119</v>
      </c>
      <c r="CU128" s="51" t="s">
        <v>187</v>
      </c>
      <c r="CV128" s="52" t="s">
        <v>1120</v>
      </c>
      <c r="CW128" s="9">
        <v>200308984475</v>
      </c>
      <c r="CX128" s="9">
        <v>0</v>
      </c>
      <c r="CY128" s="9">
        <v>0</v>
      </c>
      <c r="CZ128" s="9">
        <v>0</v>
      </c>
      <c r="DA128" s="9">
        <v>0</v>
      </c>
      <c r="DB128" s="9">
        <v>0</v>
      </c>
      <c r="DC128" s="9">
        <v>0</v>
      </c>
      <c r="DD128" s="9">
        <v>0</v>
      </c>
      <c r="DE128" s="9">
        <v>0</v>
      </c>
      <c r="DF128" s="9">
        <v>400080701819</v>
      </c>
      <c r="DG128" s="9">
        <v>0</v>
      </c>
      <c r="DH128" s="9">
        <v>0</v>
      </c>
      <c r="DI128" s="9">
        <v>0</v>
      </c>
      <c r="DJ128" s="9">
        <v>0</v>
      </c>
      <c r="DK128" s="9">
        <v>0</v>
      </c>
      <c r="DL128" s="9">
        <v>0</v>
      </c>
      <c r="DM128" s="9">
        <v>0</v>
      </c>
      <c r="DN128" s="9">
        <v>0</v>
      </c>
      <c r="DO128" s="9">
        <v>200082441504</v>
      </c>
      <c r="DP128" s="9">
        <v>0</v>
      </c>
      <c r="DQ128" s="9">
        <v>0</v>
      </c>
      <c r="DR128" s="9">
        <v>0</v>
      </c>
      <c r="DS128" s="9">
        <v>0</v>
      </c>
      <c r="DT128" s="9">
        <v>0</v>
      </c>
      <c r="DU128" s="9">
        <v>0</v>
      </c>
      <c r="DV128" s="9">
        <v>0</v>
      </c>
      <c r="DW128" s="9">
        <v>0</v>
      </c>
    </row>
    <row r="129" spans="1:127" customFormat="1" ht="45" x14ac:dyDescent="0.25">
      <c r="A129">
        <v>128</v>
      </c>
      <c r="B129" s="3">
        <v>45627</v>
      </c>
      <c r="C129" s="4">
        <v>218020911643791</v>
      </c>
      <c r="D129" s="4">
        <v>218020911643791</v>
      </c>
      <c r="E129" s="4" t="s">
        <v>121</v>
      </c>
      <c r="F129" s="5" t="s">
        <v>122</v>
      </c>
      <c r="G129" s="3">
        <v>45357</v>
      </c>
      <c r="H129" s="6">
        <v>10</v>
      </c>
      <c r="I129" s="5" t="s">
        <v>123</v>
      </c>
      <c r="J129" s="5">
        <v>2041500</v>
      </c>
      <c r="K129" s="5" t="s">
        <v>124</v>
      </c>
      <c r="L129" s="5" t="s">
        <v>1121</v>
      </c>
      <c r="M129" s="5">
        <v>2006590</v>
      </c>
      <c r="N129" s="5" t="s">
        <v>126</v>
      </c>
      <c r="O129" s="5">
        <v>731</v>
      </c>
      <c r="P129" s="5" t="s">
        <v>127</v>
      </c>
      <c r="Q129" s="5">
        <v>10</v>
      </c>
      <c r="R129" s="5" t="s">
        <v>128</v>
      </c>
      <c r="S129" s="6">
        <v>13</v>
      </c>
      <c r="T129" s="5" t="s">
        <v>129</v>
      </c>
      <c r="U129" s="6">
        <v>13</v>
      </c>
      <c r="V129" s="5">
        <v>181</v>
      </c>
      <c r="W129" s="5" t="s">
        <v>130</v>
      </c>
      <c r="X129" s="5" t="s">
        <v>1122</v>
      </c>
      <c r="Y129" s="5" t="s">
        <v>132</v>
      </c>
      <c r="Z129" s="5" t="s">
        <v>133</v>
      </c>
      <c r="AA129" s="5" t="s">
        <v>277</v>
      </c>
      <c r="AB129" s="5" t="s">
        <v>135</v>
      </c>
      <c r="AC129" s="5" t="s">
        <v>136</v>
      </c>
      <c r="AD129" s="5">
        <v>854803659124</v>
      </c>
      <c r="AE129" s="5" t="s">
        <v>137</v>
      </c>
      <c r="AF129" s="5" t="s">
        <v>243</v>
      </c>
      <c r="AG129" s="5">
        <v>171</v>
      </c>
      <c r="AH129" s="5" t="s">
        <v>139</v>
      </c>
      <c r="AI129" s="5">
        <v>181</v>
      </c>
      <c r="AJ129" s="5" t="s">
        <v>128</v>
      </c>
      <c r="AK129" s="5">
        <v>2041500</v>
      </c>
      <c r="AL129" s="5" t="s">
        <v>140</v>
      </c>
      <c r="AM129" s="5" t="s">
        <v>161</v>
      </c>
      <c r="AN129" s="6">
        <v>37.156689700000001</v>
      </c>
      <c r="AO129" s="5" t="s">
        <v>142</v>
      </c>
      <c r="AP129" s="5">
        <v>0</v>
      </c>
      <c r="AQ129" s="5">
        <v>25830</v>
      </c>
      <c r="AR129" s="3">
        <v>45355</v>
      </c>
      <c r="AS129" s="5">
        <v>180</v>
      </c>
      <c r="AT129" s="5" t="s">
        <v>1115</v>
      </c>
      <c r="AU129" s="5" t="s">
        <v>144</v>
      </c>
      <c r="AV129" s="5">
        <v>0</v>
      </c>
      <c r="AW129" s="5">
        <v>0</v>
      </c>
      <c r="AX129" s="5">
        <v>0</v>
      </c>
      <c r="AY129" s="5">
        <v>0</v>
      </c>
      <c r="AZ129" s="5">
        <v>0</v>
      </c>
      <c r="BA129" s="5">
        <v>0</v>
      </c>
      <c r="BB129" s="5">
        <v>0</v>
      </c>
      <c r="BC129" s="5">
        <v>0</v>
      </c>
      <c r="BD129" s="5">
        <v>0</v>
      </c>
      <c r="BE129" s="5" t="s">
        <v>145</v>
      </c>
      <c r="BF129" s="5" t="s">
        <v>145</v>
      </c>
      <c r="BG129" s="5">
        <v>0</v>
      </c>
      <c r="BH129" s="5">
        <v>10</v>
      </c>
      <c r="BI129" s="5" t="s">
        <v>123</v>
      </c>
      <c r="BJ129" s="3">
        <v>45350</v>
      </c>
      <c r="BK129" s="3">
        <v>45350</v>
      </c>
      <c r="BL129" s="6">
        <v>10.233333333333301</v>
      </c>
      <c r="BM129" s="5" t="s">
        <v>123</v>
      </c>
      <c r="BN129" s="3">
        <v>50833</v>
      </c>
      <c r="BO129" s="5" t="s">
        <v>162</v>
      </c>
      <c r="BP129" s="5">
        <v>528499.92000000004</v>
      </c>
      <c r="BQ129" s="5"/>
      <c r="BR129" s="3">
        <v>45337</v>
      </c>
      <c r="BS129" s="5" t="s">
        <v>1123</v>
      </c>
      <c r="BT129" s="5" t="s">
        <v>1124</v>
      </c>
      <c r="BU129" s="7" t="s">
        <v>1125</v>
      </c>
      <c r="BV129" s="7">
        <v>981</v>
      </c>
      <c r="BW129" s="7">
        <v>3500</v>
      </c>
      <c r="BX129" s="7">
        <v>1472</v>
      </c>
      <c r="BY129" s="7">
        <v>1400</v>
      </c>
      <c r="BZ129" s="5">
        <v>5</v>
      </c>
      <c r="CA129" s="5">
        <v>55</v>
      </c>
      <c r="CB129" s="6">
        <f t="shared" si="11"/>
        <v>5494300</v>
      </c>
      <c r="CC129" s="6">
        <v>5494300</v>
      </c>
      <c r="CD129" s="6">
        <f t="shared" si="12"/>
        <v>4944870</v>
      </c>
      <c r="CE129" s="6">
        <f t="shared" si="13"/>
        <v>4395440</v>
      </c>
      <c r="CF129" s="6"/>
      <c r="CG129" s="8"/>
      <c r="CH129" s="8">
        <f t="shared" ref="CH129:CH130" si="15">J129/CB129</f>
        <v>0.37156689660193293</v>
      </c>
      <c r="CI129" s="8" t="s">
        <v>3775</v>
      </c>
      <c r="CJ129" s="5" t="s">
        <v>1126</v>
      </c>
      <c r="CK129" s="5" t="s">
        <v>137</v>
      </c>
      <c r="CL129" s="5">
        <v>221008</v>
      </c>
      <c r="CM129" s="5">
        <v>0</v>
      </c>
      <c r="CN129" s="5" t="s">
        <v>195</v>
      </c>
      <c r="CO129" s="5" t="s">
        <v>166</v>
      </c>
      <c r="CP129" s="5" t="s">
        <v>167</v>
      </c>
      <c r="CQ129" s="9" t="s">
        <v>153</v>
      </c>
      <c r="CR129" s="9" t="s">
        <v>154</v>
      </c>
      <c r="CS129" s="9" t="s">
        <v>90</v>
      </c>
      <c r="CT129" s="9" t="s">
        <v>1127</v>
      </c>
      <c r="CU129" s="9" t="s">
        <v>187</v>
      </c>
      <c r="CV129" s="10" t="s">
        <v>1128</v>
      </c>
      <c r="CW129" s="9">
        <v>200299501842</v>
      </c>
      <c r="CX129" s="9">
        <v>0</v>
      </c>
      <c r="CY129" s="9">
        <v>0</v>
      </c>
      <c r="CZ129" s="9">
        <v>0</v>
      </c>
      <c r="DA129" s="9">
        <v>0</v>
      </c>
      <c r="DB129" s="9">
        <v>0</v>
      </c>
      <c r="DC129" s="9">
        <v>0</v>
      </c>
      <c r="DD129" s="9">
        <v>0</v>
      </c>
      <c r="DE129" s="9">
        <v>0</v>
      </c>
      <c r="DF129" s="9">
        <v>400078254038</v>
      </c>
      <c r="DG129" s="9">
        <v>0</v>
      </c>
      <c r="DH129" s="9">
        <v>0</v>
      </c>
      <c r="DI129" s="9">
        <v>0</v>
      </c>
      <c r="DJ129" s="9">
        <v>0</v>
      </c>
      <c r="DK129" s="9">
        <v>0</v>
      </c>
      <c r="DL129" s="9">
        <v>0</v>
      </c>
      <c r="DM129" s="9">
        <v>0</v>
      </c>
      <c r="DN129" s="9">
        <v>0</v>
      </c>
      <c r="DO129" s="9">
        <v>200079905320</v>
      </c>
      <c r="DP129" s="9">
        <v>0</v>
      </c>
      <c r="DQ129" s="9">
        <v>0</v>
      </c>
      <c r="DR129" s="9">
        <v>0</v>
      </c>
      <c r="DS129" s="9">
        <v>0</v>
      </c>
      <c r="DT129" s="9">
        <v>0</v>
      </c>
      <c r="DU129" s="9">
        <v>0</v>
      </c>
      <c r="DV129" s="9">
        <v>0</v>
      </c>
      <c r="DW129" s="9">
        <v>0</v>
      </c>
    </row>
    <row r="130" spans="1:127" customFormat="1" ht="60" x14ac:dyDescent="0.25">
      <c r="A130">
        <v>129</v>
      </c>
      <c r="B130" s="3">
        <v>45627</v>
      </c>
      <c r="C130" s="4">
        <v>218020911457752</v>
      </c>
      <c r="D130" s="4">
        <v>218020911457752</v>
      </c>
      <c r="E130" s="4" t="s">
        <v>121</v>
      </c>
      <c r="F130" s="5" t="s">
        <v>178</v>
      </c>
      <c r="G130" s="3">
        <v>45217</v>
      </c>
      <c r="H130" s="6">
        <v>14.6666666666667</v>
      </c>
      <c r="I130" s="5" t="s">
        <v>123</v>
      </c>
      <c r="J130" s="5">
        <v>2025169</v>
      </c>
      <c r="K130" s="5" t="s">
        <v>124</v>
      </c>
      <c r="L130" s="5" t="s">
        <v>1129</v>
      </c>
      <c r="M130" s="5">
        <v>1905782</v>
      </c>
      <c r="N130" s="5" t="s">
        <v>126</v>
      </c>
      <c r="O130" s="5">
        <v>753</v>
      </c>
      <c r="P130" s="5" t="s">
        <v>127</v>
      </c>
      <c r="Q130" s="5">
        <v>16</v>
      </c>
      <c r="R130" s="5" t="s">
        <v>128</v>
      </c>
      <c r="S130" s="6">
        <v>13.4</v>
      </c>
      <c r="T130" s="5" t="s">
        <v>129</v>
      </c>
      <c r="U130" s="6">
        <v>13</v>
      </c>
      <c r="V130" s="5">
        <v>120</v>
      </c>
      <c r="W130" s="5" t="s">
        <v>130</v>
      </c>
      <c r="X130" s="5" t="s">
        <v>1130</v>
      </c>
      <c r="Y130" s="5" t="s">
        <v>132</v>
      </c>
      <c r="Z130" s="5" t="s">
        <v>133</v>
      </c>
      <c r="AA130" s="5" t="s">
        <v>277</v>
      </c>
      <c r="AB130" s="5" t="s">
        <v>135</v>
      </c>
      <c r="AC130" s="5" t="s">
        <v>136</v>
      </c>
      <c r="AD130" s="5">
        <v>854801334743</v>
      </c>
      <c r="AE130" s="5" t="s">
        <v>137</v>
      </c>
      <c r="AF130" s="5" t="s">
        <v>243</v>
      </c>
      <c r="AG130" s="5">
        <v>110</v>
      </c>
      <c r="AH130" s="5" t="s">
        <v>139</v>
      </c>
      <c r="AI130" s="5">
        <v>126</v>
      </c>
      <c r="AJ130" s="5" t="s">
        <v>128</v>
      </c>
      <c r="AK130" s="5">
        <v>2025169</v>
      </c>
      <c r="AL130" s="5" t="s">
        <v>140</v>
      </c>
      <c r="AM130" s="5" t="s">
        <v>161</v>
      </c>
      <c r="AN130" s="6">
        <v>45.004755699999997</v>
      </c>
      <c r="AO130" s="5" t="s">
        <v>142</v>
      </c>
      <c r="AP130" s="5">
        <v>0</v>
      </c>
      <c r="AQ130" s="5">
        <v>30238</v>
      </c>
      <c r="AR130" s="3">
        <v>45173</v>
      </c>
      <c r="AS130" s="5">
        <v>120</v>
      </c>
      <c r="AT130" s="5" t="s">
        <v>1115</v>
      </c>
      <c r="AU130" s="5" t="s">
        <v>144</v>
      </c>
      <c r="AV130" s="5">
        <v>0</v>
      </c>
      <c r="AW130" s="5">
        <v>0</v>
      </c>
      <c r="AX130" s="5">
        <v>0</v>
      </c>
      <c r="AY130" s="5">
        <v>0</v>
      </c>
      <c r="AZ130" s="5">
        <v>0</v>
      </c>
      <c r="BA130" s="5">
        <v>0</v>
      </c>
      <c r="BB130" s="5">
        <v>0</v>
      </c>
      <c r="BC130" s="5">
        <v>0</v>
      </c>
      <c r="BD130" s="5">
        <v>0</v>
      </c>
      <c r="BE130" s="5" t="s">
        <v>145</v>
      </c>
      <c r="BF130" s="5" t="s">
        <v>145</v>
      </c>
      <c r="BG130" s="5">
        <v>0</v>
      </c>
      <c r="BH130" s="5">
        <v>16</v>
      </c>
      <c r="BI130" s="5" t="s">
        <v>123</v>
      </c>
      <c r="BJ130" s="3">
        <v>45169</v>
      </c>
      <c r="BK130" s="3">
        <v>45199</v>
      </c>
      <c r="BL130" s="6">
        <v>15.266666666666699</v>
      </c>
      <c r="BM130" s="5" t="s">
        <v>123</v>
      </c>
      <c r="BN130" s="3">
        <v>48979</v>
      </c>
      <c r="BO130" s="5" t="s">
        <v>162</v>
      </c>
      <c r="BP130" s="5">
        <v>822000</v>
      </c>
      <c r="BQ130" s="5"/>
      <c r="BR130" s="3">
        <v>45146</v>
      </c>
      <c r="BS130" s="5" t="s">
        <v>1131</v>
      </c>
      <c r="BT130" s="5" t="s">
        <v>1124</v>
      </c>
      <c r="BU130" s="7" t="s">
        <v>1132</v>
      </c>
      <c r="BV130" s="7">
        <v>1935</v>
      </c>
      <c r="BW130" s="7">
        <v>1500</v>
      </c>
      <c r="BX130" s="7">
        <v>1141</v>
      </c>
      <c r="BY130" s="7">
        <v>1400</v>
      </c>
      <c r="BZ130" s="5">
        <v>2</v>
      </c>
      <c r="CA130" s="5">
        <v>63</v>
      </c>
      <c r="CB130" s="6">
        <f t="shared" si="11"/>
        <v>4499900</v>
      </c>
      <c r="CC130" s="6">
        <v>4499900</v>
      </c>
      <c r="CD130" s="6">
        <f t="shared" si="12"/>
        <v>4049910</v>
      </c>
      <c r="CE130" s="6">
        <f t="shared" si="13"/>
        <v>3599920</v>
      </c>
      <c r="CF130" s="6"/>
      <c r="CG130" s="8"/>
      <c r="CH130" s="8">
        <f t="shared" si="15"/>
        <v>0.45004755661236917</v>
      </c>
      <c r="CI130" s="8" t="s">
        <v>3775</v>
      </c>
      <c r="CJ130" s="5" t="s">
        <v>1126</v>
      </c>
      <c r="CK130" s="5" t="s">
        <v>137</v>
      </c>
      <c r="CL130" s="5">
        <v>221206</v>
      </c>
      <c r="CM130" s="5">
        <v>0</v>
      </c>
      <c r="CN130" s="5" t="s">
        <v>195</v>
      </c>
      <c r="CO130" s="5" t="s">
        <v>829</v>
      </c>
      <c r="CP130" s="5" t="s">
        <v>829</v>
      </c>
      <c r="CQ130" s="9" t="s">
        <v>153</v>
      </c>
      <c r="CR130" s="9" t="s">
        <v>154</v>
      </c>
      <c r="CS130" s="9" t="s">
        <v>90</v>
      </c>
      <c r="CT130" s="9" t="s">
        <v>1133</v>
      </c>
      <c r="CU130" s="9" t="s">
        <v>156</v>
      </c>
      <c r="CV130" s="10" t="s">
        <v>1134</v>
      </c>
      <c r="CW130" s="9">
        <v>200283916964</v>
      </c>
      <c r="CX130" s="9">
        <v>0</v>
      </c>
      <c r="CY130" s="9">
        <v>0</v>
      </c>
      <c r="CZ130" s="9">
        <v>0</v>
      </c>
      <c r="DA130" s="9">
        <v>0</v>
      </c>
      <c r="DB130" s="9">
        <v>0</v>
      </c>
      <c r="DC130" s="9">
        <v>0</v>
      </c>
      <c r="DD130" s="9">
        <v>0</v>
      </c>
      <c r="DE130" s="9">
        <v>0</v>
      </c>
      <c r="DF130" s="9">
        <v>400074464764</v>
      </c>
      <c r="DG130" s="9">
        <v>0</v>
      </c>
      <c r="DH130" s="9">
        <v>0</v>
      </c>
      <c r="DI130" s="9">
        <v>0</v>
      </c>
      <c r="DJ130" s="9">
        <v>0</v>
      </c>
      <c r="DK130" s="9">
        <v>0</v>
      </c>
      <c r="DL130" s="9">
        <v>0</v>
      </c>
      <c r="DM130" s="9">
        <v>0</v>
      </c>
      <c r="DN130" s="9">
        <v>0</v>
      </c>
      <c r="DO130" s="9">
        <v>200075944134</v>
      </c>
      <c r="DP130" s="9">
        <v>0</v>
      </c>
      <c r="DQ130" s="9">
        <v>0</v>
      </c>
      <c r="DR130" s="9">
        <v>0</v>
      </c>
      <c r="DS130" s="9">
        <v>0</v>
      </c>
      <c r="DT130" s="9">
        <v>0</v>
      </c>
      <c r="DU130" s="9">
        <v>0</v>
      </c>
      <c r="DV130" s="9">
        <v>0</v>
      </c>
      <c r="DW130" s="9">
        <v>0</v>
      </c>
    </row>
    <row r="131" spans="1:127" ht="90" x14ac:dyDescent="0.25">
      <c r="A131" s="44">
        <v>130</v>
      </c>
      <c r="B131" s="45">
        <v>45627</v>
      </c>
      <c r="C131" s="46">
        <v>217921111756218</v>
      </c>
      <c r="D131" s="4">
        <v>217921111756218</v>
      </c>
      <c r="E131" s="4" t="s">
        <v>121</v>
      </c>
      <c r="F131" s="5" t="s">
        <v>122</v>
      </c>
      <c r="G131" s="3">
        <v>45474</v>
      </c>
      <c r="H131" s="6">
        <v>6.1</v>
      </c>
      <c r="I131" s="5" t="s">
        <v>123</v>
      </c>
      <c r="J131" s="47">
        <v>1186243</v>
      </c>
      <c r="K131" s="5" t="s">
        <v>124</v>
      </c>
      <c r="L131" s="5" t="s">
        <v>1135</v>
      </c>
      <c r="M131" s="5">
        <v>1175725</v>
      </c>
      <c r="N131" s="5" t="s">
        <v>126</v>
      </c>
      <c r="O131" s="5">
        <v>802</v>
      </c>
      <c r="P131" s="5" t="s">
        <v>127</v>
      </c>
      <c r="Q131" s="5">
        <v>6</v>
      </c>
      <c r="R131" s="5" t="s">
        <v>128</v>
      </c>
      <c r="S131" s="6">
        <v>13.5</v>
      </c>
      <c r="T131" s="5" t="s">
        <v>129</v>
      </c>
      <c r="U131" s="6">
        <v>13.5</v>
      </c>
      <c r="V131" s="5">
        <v>181</v>
      </c>
      <c r="W131" s="5" t="s">
        <v>130</v>
      </c>
      <c r="X131" s="5" t="s">
        <v>1136</v>
      </c>
      <c r="Y131" s="5" t="s">
        <v>132</v>
      </c>
      <c r="Z131" s="5" t="s">
        <v>133</v>
      </c>
      <c r="AA131" s="5" t="s">
        <v>360</v>
      </c>
      <c r="AB131" s="5" t="s">
        <v>135</v>
      </c>
      <c r="AC131" s="5" t="s">
        <v>136</v>
      </c>
      <c r="AD131" s="5">
        <v>854804536547</v>
      </c>
      <c r="AE131" s="5" t="s">
        <v>137</v>
      </c>
      <c r="AF131" s="5" t="s">
        <v>243</v>
      </c>
      <c r="AG131" s="5">
        <v>175</v>
      </c>
      <c r="AH131" s="5" t="s">
        <v>139</v>
      </c>
      <c r="AI131" s="5">
        <v>181</v>
      </c>
      <c r="AJ131" s="5" t="s">
        <v>128</v>
      </c>
      <c r="AK131" s="5">
        <v>1186243</v>
      </c>
      <c r="AL131" s="5" t="s">
        <v>140</v>
      </c>
      <c r="AM131" s="5" t="s">
        <v>161</v>
      </c>
      <c r="AN131" s="6">
        <v>59.305329899999997</v>
      </c>
      <c r="AO131" s="5" t="s">
        <v>142</v>
      </c>
      <c r="AP131" s="5">
        <v>0</v>
      </c>
      <c r="AQ131" s="5">
        <v>15402</v>
      </c>
      <c r="AR131" s="3">
        <v>45477</v>
      </c>
      <c r="AS131" s="5">
        <v>180</v>
      </c>
      <c r="AT131" s="5" t="s">
        <v>1137</v>
      </c>
      <c r="AU131" s="5" t="s">
        <v>144</v>
      </c>
      <c r="AV131" s="5">
        <v>0</v>
      </c>
      <c r="AW131" s="5">
        <v>0</v>
      </c>
      <c r="AX131" s="5">
        <v>0</v>
      </c>
      <c r="AY131" s="5">
        <v>0</v>
      </c>
      <c r="AZ131" s="5">
        <v>0</v>
      </c>
      <c r="BA131" s="5">
        <v>0</v>
      </c>
      <c r="BB131" s="5">
        <v>0</v>
      </c>
      <c r="BC131" s="5">
        <v>0</v>
      </c>
      <c r="BD131" s="5">
        <v>0</v>
      </c>
      <c r="BE131" s="5" t="s">
        <v>145</v>
      </c>
      <c r="BF131" s="5" t="s">
        <v>145</v>
      </c>
      <c r="BG131" s="5">
        <v>0</v>
      </c>
      <c r="BH131" s="5">
        <v>6</v>
      </c>
      <c r="BI131" s="5" t="s">
        <v>123</v>
      </c>
      <c r="BJ131" s="3">
        <v>45468</v>
      </c>
      <c r="BK131" s="3">
        <v>45468</v>
      </c>
      <c r="BL131" s="6">
        <v>6.3</v>
      </c>
      <c r="BM131" s="5" t="s">
        <v>123</v>
      </c>
      <c r="BN131" s="3">
        <v>50955</v>
      </c>
      <c r="BO131" s="5" t="s">
        <v>162</v>
      </c>
      <c r="BP131" s="5">
        <v>7563996</v>
      </c>
      <c r="BQ131" s="5"/>
      <c r="BR131" s="3">
        <v>45453</v>
      </c>
      <c r="BS131" s="5" t="s">
        <v>1138</v>
      </c>
      <c r="BT131" s="5" t="s">
        <v>1139</v>
      </c>
      <c r="BU131" s="7" t="s">
        <v>1140</v>
      </c>
      <c r="BV131" s="7">
        <v>0</v>
      </c>
      <c r="BW131" s="7">
        <v>0</v>
      </c>
      <c r="BX131" s="7">
        <v>87.48</v>
      </c>
      <c r="BY131" s="7">
        <v>22865</v>
      </c>
      <c r="BZ131" s="5">
        <v>14</v>
      </c>
      <c r="CA131" s="5">
        <v>46</v>
      </c>
      <c r="CB131" s="48">
        <f t="shared" si="11"/>
        <v>2000230.2000000002</v>
      </c>
      <c r="CC131" s="48">
        <v>2000230</v>
      </c>
      <c r="CD131" s="48">
        <f t="shared" si="12"/>
        <v>1800207</v>
      </c>
      <c r="CE131" s="48">
        <f t="shared" si="13"/>
        <v>1600184</v>
      </c>
      <c r="CF131" s="48"/>
      <c r="CG131" s="49" t="s">
        <v>635</v>
      </c>
      <c r="CH131" s="49"/>
      <c r="CI131" s="49" t="s">
        <v>3775</v>
      </c>
      <c r="CJ131" s="50" t="s">
        <v>1141</v>
      </c>
      <c r="CK131" s="50" t="s">
        <v>137</v>
      </c>
      <c r="CL131" s="50">
        <v>250002</v>
      </c>
      <c r="CM131" s="5">
        <v>0</v>
      </c>
      <c r="CN131" s="5" t="s">
        <v>1142</v>
      </c>
      <c r="CO131" s="50" t="s">
        <v>152</v>
      </c>
      <c r="CP131" s="50" t="s">
        <v>152</v>
      </c>
      <c r="CQ131" s="51" t="s">
        <v>153</v>
      </c>
      <c r="CR131" s="51" t="s">
        <v>154</v>
      </c>
      <c r="CS131" s="51" t="s">
        <v>90</v>
      </c>
      <c r="CT131" s="51" t="s">
        <v>1143</v>
      </c>
      <c r="CU131" s="51" t="s">
        <v>156</v>
      </c>
      <c r="CV131" s="52" t="s">
        <v>1144</v>
      </c>
      <c r="CW131" s="9">
        <v>200312144339</v>
      </c>
      <c r="CX131" s="9">
        <v>0</v>
      </c>
      <c r="CY131" s="9">
        <v>0</v>
      </c>
      <c r="CZ131" s="9">
        <v>0</v>
      </c>
      <c r="DA131" s="9">
        <v>0</v>
      </c>
      <c r="DB131" s="9">
        <v>0</v>
      </c>
      <c r="DC131" s="9">
        <v>0</v>
      </c>
      <c r="DD131" s="9">
        <v>0</v>
      </c>
      <c r="DE131" s="9">
        <v>0</v>
      </c>
      <c r="DF131" s="9">
        <v>400081453757</v>
      </c>
      <c r="DG131" s="9">
        <v>0</v>
      </c>
      <c r="DH131" s="9">
        <v>0</v>
      </c>
      <c r="DI131" s="9">
        <v>0</v>
      </c>
      <c r="DJ131" s="9">
        <v>0</v>
      </c>
      <c r="DK131" s="9">
        <v>0</v>
      </c>
      <c r="DL131" s="9">
        <v>0</v>
      </c>
      <c r="DM131" s="9">
        <v>0</v>
      </c>
      <c r="DN131" s="9">
        <v>0</v>
      </c>
      <c r="DO131" s="9">
        <v>200083217331</v>
      </c>
      <c r="DP131" s="9">
        <v>0</v>
      </c>
      <c r="DQ131" s="9">
        <v>0</v>
      </c>
      <c r="DR131" s="9">
        <v>0</v>
      </c>
      <c r="DS131" s="9">
        <v>0</v>
      </c>
      <c r="DT131" s="9">
        <v>0</v>
      </c>
      <c r="DU131" s="9">
        <v>0</v>
      </c>
      <c r="DV131" s="9">
        <v>0</v>
      </c>
      <c r="DW131" s="9">
        <v>0</v>
      </c>
    </row>
    <row r="132" spans="1:127" ht="90" x14ac:dyDescent="0.25">
      <c r="A132" s="44">
        <v>131</v>
      </c>
      <c r="B132" s="45">
        <v>45627</v>
      </c>
      <c r="C132" s="46">
        <v>217920911757114</v>
      </c>
      <c r="D132" s="4">
        <v>217920911757114</v>
      </c>
      <c r="E132" s="4" t="s">
        <v>121</v>
      </c>
      <c r="F132" s="5" t="s">
        <v>122</v>
      </c>
      <c r="G132" s="3">
        <v>45474</v>
      </c>
      <c r="H132" s="6">
        <v>6.1</v>
      </c>
      <c r="I132" s="5" t="s">
        <v>123</v>
      </c>
      <c r="J132" s="47">
        <v>1028414</v>
      </c>
      <c r="K132" s="5" t="s">
        <v>124</v>
      </c>
      <c r="L132" s="5" t="s">
        <v>1145</v>
      </c>
      <c r="M132" s="5">
        <v>1008097</v>
      </c>
      <c r="N132" s="5" t="s">
        <v>126</v>
      </c>
      <c r="O132" s="5">
        <v>725</v>
      </c>
      <c r="P132" s="5" t="s">
        <v>127</v>
      </c>
      <c r="Q132" s="5">
        <v>6</v>
      </c>
      <c r="R132" s="5" t="s">
        <v>128</v>
      </c>
      <c r="S132" s="6">
        <v>14</v>
      </c>
      <c r="T132" s="5" t="s">
        <v>129</v>
      </c>
      <c r="U132" s="6">
        <v>14</v>
      </c>
      <c r="V132" s="5">
        <v>121</v>
      </c>
      <c r="W132" s="5" t="s">
        <v>130</v>
      </c>
      <c r="X132" s="5" t="s">
        <v>1146</v>
      </c>
      <c r="Y132" s="5" t="s">
        <v>132</v>
      </c>
      <c r="Z132" s="5" t="s">
        <v>133</v>
      </c>
      <c r="AA132" s="5" t="s">
        <v>277</v>
      </c>
      <c r="AB132" s="5" t="s">
        <v>135</v>
      </c>
      <c r="AC132" s="5" t="s">
        <v>136</v>
      </c>
      <c r="AD132" s="5">
        <v>854804563248</v>
      </c>
      <c r="AE132" s="5" t="s">
        <v>137</v>
      </c>
      <c r="AF132" s="5" t="s">
        <v>243</v>
      </c>
      <c r="AG132" s="5">
        <v>115</v>
      </c>
      <c r="AH132" s="5" t="s">
        <v>139</v>
      </c>
      <c r="AI132" s="5">
        <v>121</v>
      </c>
      <c r="AJ132" s="5" t="s">
        <v>266</v>
      </c>
      <c r="AK132" s="5">
        <v>1028414</v>
      </c>
      <c r="AL132" s="5" t="s">
        <v>140</v>
      </c>
      <c r="AM132" s="5" t="s">
        <v>161</v>
      </c>
      <c r="AN132" s="6">
        <v>28.670588200000001</v>
      </c>
      <c r="AO132" s="5" t="s">
        <v>142</v>
      </c>
      <c r="AP132" s="5">
        <v>0</v>
      </c>
      <c r="AQ132" s="5">
        <v>15968</v>
      </c>
      <c r="AR132" s="3">
        <v>45477</v>
      </c>
      <c r="AS132" s="5">
        <v>120</v>
      </c>
      <c r="AT132" s="5" t="s">
        <v>1137</v>
      </c>
      <c r="AU132" s="5" t="s">
        <v>144</v>
      </c>
      <c r="AV132" s="5">
        <v>0</v>
      </c>
      <c r="AW132" s="5">
        <v>0</v>
      </c>
      <c r="AX132" s="5">
        <v>0</v>
      </c>
      <c r="AY132" s="5">
        <v>0</v>
      </c>
      <c r="AZ132" s="5">
        <v>0</v>
      </c>
      <c r="BA132" s="5">
        <v>0</v>
      </c>
      <c r="BB132" s="5">
        <v>0</v>
      </c>
      <c r="BC132" s="5">
        <v>0</v>
      </c>
      <c r="BD132" s="5">
        <v>0</v>
      </c>
      <c r="BE132" s="5" t="s">
        <v>145</v>
      </c>
      <c r="BF132" s="5" t="s">
        <v>145</v>
      </c>
      <c r="BG132" s="5">
        <v>0</v>
      </c>
      <c r="BH132" s="5">
        <v>6</v>
      </c>
      <c r="BI132" s="5" t="s">
        <v>123</v>
      </c>
      <c r="BJ132" s="3">
        <v>45468</v>
      </c>
      <c r="BK132" s="3">
        <v>45468</v>
      </c>
      <c r="BL132" s="6">
        <v>6.3</v>
      </c>
      <c r="BM132" s="5" t="s">
        <v>123</v>
      </c>
      <c r="BN132" s="3">
        <v>49129</v>
      </c>
      <c r="BO132" s="5" t="s">
        <v>162</v>
      </c>
      <c r="BP132" s="5">
        <v>540000</v>
      </c>
      <c r="BQ132" s="5"/>
      <c r="BR132" s="3">
        <v>45456</v>
      </c>
      <c r="BS132" s="5" t="s">
        <v>422</v>
      </c>
      <c r="BT132" s="5" t="s">
        <v>147</v>
      </c>
      <c r="BU132" s="7" t="s">
        <v>1147</v>
      </c>
      <c r="BV132" s="7">
        <v>874</v>
      </c>
      <c r="BW132" s="7">
        <v>2500</v>
      </c>
      <c r="BX132" s="7">
        <v>1402</v>
      </c>
      <c r="BY132" s="7">
        <v>1000</v>
      </c>
      <c r="BZ132" s="5">
        <v>1</v>
      </c>
      <c r="CA132" s="5">
        <v>58</v>
      </c>
      <c r="CB132" s="48">
        <f t="shared" si="11"/>
        <v>3587000</v>
      </c>
      <c r="CC132" s="48">
        <v>3587000</v>
      </c>
      <c r="CD132" s="48">
        <f t="shared" si="12"/>
        <v>3228300</v>
      </c>
      <c r="CE132" s="48">
        <f t="shared" si="13"/>
        <v>2869600</v>
      </c>
      <c r="CF132" s="48" t="s">
        <v>1148</v>
      </c>
      <c r="CG132" s="49" t="s">
        <v>628</v>
      </c>
      <c r="CH132" s="49"/>
      <c r="CI132" s="49" t="s">
        <v>3775</v>
      </c>
      <c r="CJ132" s="50" t="s">
        <v>1141</v>
      </c>
      <c r="CK132" s="50" t="s">
        <v>137</v>
      </c>
      <c r="CL132" s="50">
        <v>250406</v>
      </c>
      <c r="CM132" s="5">
        <v>0</v>
      </c>
      <c r="CN132" s="5" t="s">
        <v>165</v>
      </c>
      <c r="CO132" s="50" t="s">
        <v>152</v>
      </c>
      <c r="CP132" s="50" t="s">
        <v>152</v>
      </c>
      <c r="CQ132" s="51" t="s">
        <v>153</v>
      </c>
      <c r="CR132" s="51" t="s">
        <v>154</v>
      </c>
      <c r="CS132" s="51" t="s">
        <v>90</v>
      </c>
      <c r="CT132" s="51" t="s">
        <v>1149</v>
      </c>
      <c r="CU132" s="51" t="s">
        <v>156</v>
      </c>
      <c r="CV132" s="52" t="s">
        <v>1150</v>
      </c>
      <c r="CW132" s="9">
        <v>200312146163</v>
      </c>
      <c r="CX132" s="9">
        <v>0</v>
      </c>
      <c r="CY132" s="9">
        <v>0</v>
      </c>
      <c r="CZ132" s="9">
        <v>0</v>
      </c>
      <c r="DA132" s="9">
        <v>0</v>
      </c>
      <c r="DB132" s="9">
        <v>0</v>
      </c>
      <c r="DC132" s="9">
        <v>0</v>
      </c>
      <c r="DD132" s="9">
        <v>0</v>
      </c>
      <c r="DE132" s="9">
        <v>0</v>
      </c>
      <c r="DF132" s="9">
        <v>400081454118</v>
      </c>
      <c r="DG132" s="9">
        <v>0</v>
      </c>
      <c r="DH132" s="9">
        <v>0</v>
      </c>
      <c r="DI132" s="9">
        <v>0</v>
      </c>
      <c r="DJ132" s="9">
        <v>0</v>
      </c>
      <c r="DK132" s="9">
        <v>0</v>
      </c>
      <c r="DL132" s="9">
        <v>0</v>
      </c>
      <c r="DM132" s="9">
        <v>0</v>
      </c>
      <c r="DN132" s="9">
        <v>0</v>
      </c>
      <c r="DO132" s="9">
        <v>200083217696</v>
      </c>
      <c r="DP132" s="9">
        <v>0</v>
      </c>
      <c r="DQ132" s="9">
        <v>0</v>
      </c>
      <c r="DR132" s="9">
        <v>0</v>
      </c>
      <c r="DS132" s="9">
        <v>0</v>
      </c>
      <c r="DT132" s="9">
        <v>0</v>
      </c>
      <c r="DU132" s="9">
        <v>0</v>
      </c>
      <c r="DV132" s="9">
        <v>0</v>
      </c>
      <c r="DW132" s="9">
        <v>0</v>
      </c>
    </row>
    <row r="133" spans="1:127" ht="30" x14ac:dyDescent="0.25">
      <c r="A133" s="44">
        <v>132</v>
      </c>
      <c r="B133" s="45">
        <v>45627</v>
      </c>
      <c r="C133" s="46">
        <v>217920911710064</v>
      </c>
      <c r="D133" s="4">
        <v>217920911710064</v>
      </c>
      <c r="E133" s="4" t="s">
        <v>121</v>
      </c>
      <c r="F133" s="5" t="s">
        <v>1151</v>
      </c>
      <c r="G133" s="21">
        <v>0</v>
      </c>
      <c r="H133" s="6">
        <v>1521.9</v>
      </c>
      <c r="I133" s="5" t="s">
        <v>123</v>
      </c>
      <c r="J133" s="47">
        <v>2046527</v>
      </c>
      <c r="K133" s="5" t="s">
        <v>124</v>
      </c>
      <c r="L133" s="5" t="s">
        <v>1152</v>
      </c>
      <c r="M133" s="5">
        <v>1875883</v>
      </c>
      <c r="N133" s="5" t="s">
        <v>126</v>
      </c>
      <c r="O133" s="5">
        <v>746</v>
      </c>
      <c r="P133" s="5" t="s">
        <v>127</v>
      </c>
      <c r="Q133" s="5">
        <v>8</v>
      </c>
      <c r="R133" s="5" t="s">
        <v>128</v>
      </c>
      <c r="S133" s="6">
        <v>14.5</v>
      </c>
      <c r="T133" s="5" t="s">
        <v>129</v>
      </c>
      <c r="U133" s="6">
        <v>14.5</v>
      </c>
      <c r="V133" s="5">
        <v>121</v>
      </c>
      <c r="W133" s="5" t="s">
        <v>130</v>
      </c>
      <c r="X133" s="5" t="s">
        <v>1153</v>
      </c>
      <c r="Y133" s="5" t="s">
        <v>132</v>
      </c>
      <c r="Z133" s="5" t="s">
        <v>133</v>
      </c>
      <c r="AA133" s="5" t="s">
        <v>932</v>
      </c>
      <c r="AB133" s="5" t="s">
        <v>135</v>
      </c>
      <c r="AC133" s="5" t="s">
        <v>136</v>
      </c>
      <c r="AD133" s="5">
        <v>803968861</v>
      </c>
      <c r="AE133" s="5" t="s">
        <v>137</v>
      </c>
      <c r="AF133" s="5" t="s">
        <v>243</v>
      </c>
      <c r="AG133" s="5">
        <v>113</v>
      </c>
      <c r="AH133" s="5" t="s">
        <v>139</v>
      </c>
      <c r="AI133" s="5">
        <v>121</v>
      </c>
      <c r="AJ133" s="5" t="s">
        <v>128</v>
      </c>
      <c r="AK133" s="5">
        <v>2046527</v>
      </c>
      <c r="AL133" s="5" t="s">
        <v>140</v>
      </c>
      <c r="AM133" s="5" t="s">
        <v>161</v>
      </c>
      <c r="AN133" s="6">
        <v>52.090383799999998</v>
      </c>
      <c r="AO133" s="5" t="s">
        <v>142</v>
      </c>
      <c r="AP133" s="5">
        <v>0</v>
      </c>
      <c r="AQ133" s="5">
        <v>32394</v>
      </c>
      <c r="AR133" s="3">
        <v>45416</v>
      </c>
      <c r="AS133" s="5">
        <v>120</v>
      </c>
      <c r="AT133" s="5" t="s">
        <v>1137</v>
      </c>
      <c r="AU133" s="5" t="s">
        <v>144</v>
      </c>
      <c r="AV133" s="5">
        <v>0</v>
      </c>
      <c r="AW133" s="5">
        <v>0</v>
      </c>
      <c r="AX133" s="5">
        <v>0</v>
      </c>
      <c r="AY133" s="5">
        <v>0</v>
      </c>
      <c r="AZ133" s="5">
        <v>0</v>
      </c>
      <c r="BA133" s="5">
        <v>0</v>
      </c>
      <c r="BB133" s="5">
        <v>0</v>
      </c>
      <c r="BC133" s="5">
        <v>0</v>
      </c>
      <c r="BD133" s="5">
        <v>0</v>
      </c>
      <c r="BE133" s="5" t="s">
        <v>145</v>
      </c>
      <c r="BF133" s="5" t="s">
        <v>145</v>
      </c>
      <c r="BG133" s="5">
        <v>0</v>
      </c>
      <c r="BH133" s="5">
        <v>8</v>
      </c>
      <c r="BI133" s="5" t="s">
        <v>123</v>
      </c>
      <c r="BJ133" s="3">
        <v>45412</v>
      </c>
      <c r="BK133" s="3">
        <v>45412</v>
      </c>
      <c r="BL133" s="6">
        <v>8.1666666666666696</v>
      </c>
      <c r="BM133" s="5" t="s">
        <v>123</v>
      </c>
      <c r="BN133" s="3">
        <v>49068</v>
      </c>
      <c r="BO133" s="5" t="s">
        <v>162</v>
      </c>
      <c r="BP133" s="5">
        <v>1800000</v>
      </c>
      <c r="BQ133" s="5">
        <v>2</v>
      </c>
      <c r="BR133" s="3">
        <v>45405</v>
      </c>
      <c r="BS133" s="5" t="s">
        <v>1154</v>
      </c>
      <c r="BT133" s="5" t="s">
        <v>954</v>
      </c>
      <c r="BU133" s="7" t="s">
        <v>1155</v>
      </c>
      <c r="BV133" s="7">
        <v>35</v>
      </c>
      <c r="BW133" s="7">
        <v>15000</v>
      </c>
      <c r="BX133" s="7">
        <v>629</v>
      </c>
      <c r="BY133" s="7">
        <v>1000</v>
      </c>
      <c r="BZ133" s="5">
        <v>20</v>
      </c>
      <c r="CA133" s="5">
        <v>40</v>
      </c>
      <c r="CB133" s="48">
        <f t="shared" si="11"/>
        <v>1154000</v>
      </c>
      <c r="CC133" s="48">
        <v>1154000</v>
      </c>
      <c r="CD133" s="48">
        <f t="shared" si="12"/>
        <v>1038600</v>
      </c>
      <c r="CE133" s="48">
        <f t="shared" si="13"/>
        <v>923200</v>
      </c>
      <c r="CF133" s="48"/>
      <c r="CG133" s="49" t="s">
        <v>628</v>
      </c>
      <c r="CH133" s="49"/>
      <c r="CI133" s="49" t="s">
        <v>3775</v>
      </c>
      <c r="CJ133" s="50" t="s">
        <v>1141</v>
      </c>
      <c r="CK133" s="50" t="s">
        <v>137</v>
      </c>
      <c r="CL133" s="50">
        <v>250002</v>
      </c>
      <c r="CM133" s="5">
        <v>0</v>
      </c>
      <c r="CN133" s="5" t="s">
        <v>165</v>
      </c>
      <c r="CO133" s="50" t="s">
        <v>166</v>
      </c>
      <c r="CP133" s="50" t="s">
        <v>167</v>
      </c>
      <c r="CQ133" s="51" t="s">
        <v>153</v>
      </c>
      <c r="CR133" s="51" t="s">
        <v>154</v>
      </c>
      <c r="CS133" s="51" t="s">
        <v>90</v>
      </c>
      <c r="CT133" s="51" t="s">
        <v>1156</v>
      </c>
      <c r="CU133" s="51" t="s">
        <v>187</v>
      </c>
      <c r="CV133" s="52" t="s">
        <v>1157</v>
      </c>
      <c r="CW133" s="9">
        <v>0</v>
      </c>
      <c r="CX133" s="9">
        <v>0</v>
      </c>
      <c r="CY133" s="9">
        <v>0</v>
      </c>
      <c r="CZ133" s="9">
        <v>0</v>
      </c>
      <c r="DA133" s="9">
        <v>0</v>
      </c>
      <c r="DB133" s="9">
        <v>0</v>
      </c>
      <c r="DC133" s="9">
        <v>0</v>
      </c>
      <c r="DD133" s="9">
        <v>0</v>
      </c>
      <c r="DE133" s="9">
        <v>0</v>
      </c>
      <c r="DF133" s="9">
        <v>0</v>
      </c>
      <c r="DG133" s="9">
        <v>0</v>
      </c>
      <c r="DH133" s="9">
        <v>0</v>
      </c>
      <c r="DI133" s="9">
        <v>0</v>
      </c>
      <c r="DJ133" s="9">
        <v>0</v>
      </c>
      <c r="DK133" s="9">
        <v>0</v>
      </c>
      <c r="DL133" s="9">
        <v>0</v>
      </c>
      <c r="DM133" s="9">
        <v>0</v>
      </c>
      <c r="DN133" s="9">
        <v>0</v>
      </c>
      <c r="DO133" s="9">
        <v>0</v>
      </c>
      <c r="DP133" s="9">
        <v>0</v>
      </c>
      <c r="DQ133" s="9">
        <v>0</v>
      </c>
      <c r="DR133" s="9">
        <v>0</v>
      </c>
      <c r="DS133" s="9">
        <v>0</v>
      </c>
      <c r="DT133" s="9">
        <v>0</v>
      </c>
      <c r="DU133" s="9">
        <v>0</v>
      </c>
      <c r="DV133" s="9">
        <v>0</v>
      </c>
      <c r="DW133" s="9">
        <v>0</v>
      </c>
    </row>
    <row r="134" spans="1:127" customFormat="1" ht="105" x14ac:dyDescent="0.25">
      <c r="A134">
        <v>133</v>
      </c>
      <c r="B134" s="3">
        <v>45627</v>
      </c>
      <c r="C134" s="4">
        <v>217920911510592</v>
      </c>
      <c r="D134" s="4">
        <v>217920911510592</v>
      </c>
      <c r="E134" s="4" t="s">
        <v>121</v>
      </c>
      <c r="F134" s="5" t="s">
        <v>122</v>
      </c>
      <c r="G134" s="3">
        <v>45238</v>
      </c>
      <c r="H134" s="6">
        <v>13.966666666666701</v>
      </c>
      <c r="I134" s="5" t="s">
        <v>123</v>
      </c>
      <c r="J134" s="5">
        <v>1253697</v>
      </c>
      <c r="K134" s="5" t="s">
        <v>124</v>
      </c>
      <c r="L134" s="5" t="s">
        <v>1158</v>
      </c>
      <c r="M134" s="5">
        <v>1185702</v>
      </c>
      <c r="N134" s="5" t="s">
        <v>126</v>
      </c>
      <c r="O134" s="5">
        <v>725</v>
      </c>
      <c r="P134" s="5" t="s">
        <v>127</v>
      </c>
      <c r="Q134" s="5">
        <v>14</v>
      </c>
      <c r="R134" s="5" t="s">
        <v>128</v>
      </c>
      <c r="S134" s="6">
        <v>13.4</v>
      </c>
      <c r="T134" s="5" t="s">
        <v>129</v>
      </c>
      <c r="U134" s="6">
        <v>13</v>
      </c>
      <c r="V134" s="5">
        <v>121</v>
      </c>
      <c r="W134" s="5" t="s">
        <v>130</v>
      </c>
      <c r="X134" s="5" t="s">
        <v>1159</v>
      </c>
      <c r="Y134" s="5" t="s">
        <v>132</v>
      </c>
      <c r="Z134" s="5" t="s">
        <v>133</v>
      </c>
      <c r="AA134" s="5" t="s">
        <v>1160</v>
      </c>
      <c r="AB134" s="5" t="s">
        <v>135</v>
      </c>
      <c r="AC134" s="5" t="s">
        <v>136</v>
      </c>
      <c r="AD134" s="5">
        <v>854802120319</v>
      </c>
      <c r="AE134" s="5" t="s">
        <v>137</v>
      </c>
      <c r="AF134" s="5" t="s">
        <v>243</v>
      </c>
      <c r="AG134" s="5">
        <v>111</v>
      </c>
      <c r="AH134" s="5" t="s">
        <v>139</v>
      </c>
      <c r="AI134" s="5">
        <v>125</v>
      </c>
      <c r="AJ134" s="5" t="s">
        <v>128</v>
      </c>
      <c r="AK134" s="5">
        <v>1253697</v>
      </c>
      <c r="AL134" s="5" t="s">
        <v>140</v>
      </c>
      <c r="AM134" s="5" t="s">
        <v>161</v>
      </c>
      <c r="AN134" s="6">
        <v>13.9299667</v>
      </c>
      <c r="AO134" s="5" t="s">
        <v>142</v>
      </c>
      <c r="AP134" s="5">
        <v>0</v>
      </c>
      <c r="AQ134" s="5">
        <v>18720</v>
      </c>
      <c r="AR134" s="3">
        <v>45234</v>
      </c>
      <c r="AS134" s="5">
        <v>120</v>
      </c>
      <c r="AT134" s="5" t="s">
        <v>1137</v>
      </c>
      <c r="AU134" s="5" t="s">
        <v>144</v>
      </c>
      <c r="AV134" s="5">
        <v>0</v>
      </c>
      <c r="AW134" s="5">
        <v>0</v>
      </c>
      <c r="AX134" s="5">
        <v>0</v>
      </c>
      <c r="AY134" s="5">
        <v>0</v>
      </c>
      <c r="AZ134" s="5">
        <v>0</v>
      </c>
      <c r="BA134" s="5">
        <v>0</v>
      </c>
      <c r="BB134" s="5">
        <v>0</v>
      </c>
      <c r="BC134" s="5">
        <v>0</v>
      </c>
      <c r="BD134" s="5">
        <v>0</v>
      </c>
      <c r="BE134" s="5" t="s">
        <v>145</v>
      </c>
      <c r="BF134" s="5" t="s">
        <v>145</v>
      </c>
      <c r="BG134" s="5">
        <v>0</v>
      </c>
      <c r="BH134" s="5">
        <v>14</v>
      </c>
      <c r="BI134" s="5" t="s">
        <v>123</v>
      </c>
      <c r="BJ134" s="3">
        <v>45225</v>
      </c>
      <c r="BK134" s="3">
        <v>45225</v>
      </c>
      <c r="BL134" s="6">
        <v>14.4</v>
      </c>
      <c r="BM134" s="5" t="s">
        <v>123</v>
      </c>
      <c r="BN134" s="3">
        <v>49007</v>
      </c>
      <c r="BO134" s="5" t="s">
        <v>162</v>
      </c>
      <c r="BP134" s="5">
        <v>966000</v>
      </c>
      <c r="BQ134" s="5"/>
      <c r="BR134" s="3">
        <v>45198</v>
      </c>
      <c r="BS134" s="5" t="s">
        <v>422</v>
      </c>
      <c r="BT134" s="5" t="s">
        <v>147</v>
      </c>
      <c r="BU134" s="7" t="s">
        <v>1161</v>
      </c>
      <c r="BV134" s="7">
        <v>1800</v>
      </c>
      <c r="BW134" s="7">
        <v>5000</v>
      </c>
      <c r="BX134" s="7">
        <v>1638</v>
      </c>
      <c r="BY134" s="7">
        <v>1200</v>
      </c>
      <c r="BZ134" s="5">
        <v>43</v>
      </c>
      <c r="CA134" s="5">
        <v>17</v>
      </c>
      <c r="CB134" s="6">
        <f t="shared" si="11"/>
        <v>10965600</v>
      </c>
      <c r="CC134" s="6">
        <v>9000000</v>
      </c>
      <c r="CD134" s="6">
        <f t="shared" si="12"/>
        <v>9869040</v>
      </c>
      <c r="CE134" s="6">
        <f t="shared" si="13"/>
        <v>8772480</v>
      </c>
      <c r="CF134" s="6"/>
      <c r="CG134" s="8"/>
      <c r="CH134" s="8">
        <f>J134/CB134</f>
        <v>0.11432999562267454</v>
      </c>
      <c r="CI134" s="8" t="s">
        <v>3775</v>
      </c>
      <c r="CJ134" s="5" t="s">
        <v>1162</v>
      </c>
      <c r="CK134" s="5" t="s">
        <v>137</v>
      </c>
      <c r="CL134" s="5">
        <v>250401</v>
      </c>
      <c r="CM134" s="5">
        <v>0</v>
      </c>
      <c r="CN134" s="5" t="s">
        <v>195</v>
      </c>
      <c r="CO134" s="5" t="s">
        <v>299</v>
      </c>
      <c r="CP134" s="5" t="s">
        <v>335</v>
      </c>
      <c r="CQ134" s="9" t="s">
        <v>153</v>
      </c>
      <c r="CR134" s="9" t="s">
        <v>154</v>
      </c>
      <c r="CS134" s="9" t="s">
        <v>90</v>
      </c>
      <c r="CT134" s="9" t="s">
        <v>1163</v>
      </c>
      <c r="CU134" s="9" t="s">
        <v>156</v>
      </c>
      <c r="CV134" s="10" t="s">
        <v>1164</v>
      </c>
      <c r="CW134" s="9">
        <v>200286313673</v>
      </c>
      <c r="CX134" s="9">
        <v>0</v>
      </c>
      <c r="CY134" s="9">
        <v>0</v>
      </c>
      <c r="CZ134" s="9">
        <v>0</v>
      </c>
      <c r="DA134" s="9">
        <v>0</v>
      </c>
      <c r="DB134" s="9">
        <v>0</v>
      </c>
      <c r="DC134" s="9">
        <v>0</v>
      </c>
      <c r="DD134" s="9">
        <v>0</v>
      </c>
      <c r="DE134" s="9">
        <v>0</v>
      </c>
      <c r="DF134" s="9">
        <v>400075036491</v>
      </c>
      <c r="DG134" s="9">
        <v>0</v>
      </c>
      <c r="DH134" s="9">
        <v>0</v>
      </c>
      <c r="DI134" s="9">
        <v>0</v>
      </c>
      <c r="DJ134" s="9">
        <v>0</v>
      </c>
      <c r="DK134" s="9">
        <v>0</v>
      </c>
      <c r="DL134" s="9">
        <v>0</v>
      </c>
      <c r="DM134" s="9">
        <v>0</v>
      </c>
      <c r="DN134" s="9">
        <v>0</v>
      </c>
      <c r="DO134" s="9">
        <v>200076547820</v>
      </c>
      <c r="DP134" s="9">
        <v>0</v>
      </c>
      <c r="DQ134" s="9">
        <v>0</v>
      </c>
      <c r="DR134" s="9">
        <v>0</v>
      </c>
      <c r="DS134" s="9">
        <v>0</v>
      </c>
      <c r="DT134" s="9">
        <v>0</v>
      </c>
      <c r="DU134" s="9">
        <v>0</v>
      </c>
      <c r="DV134" s="9">
        <v>0</v>
      </c>
      <c r="DW134" s="9">
        <v>0</v>
      </c>
    </row>
    <row r="135" spans="1:127" ht="75" x14ac:dyDescent="0.25">
      <c r="A135" s="44">
        <v>134</v>
      </c>
      <c r="B135" s="45">
        <v>45627</v>
      </c>
      <c r="C135" s="46">
        <v>217920911422991</v>
      </c>
      <c r="D135" s="4">
        <v>217920911422991</v>
      </c>
      <c r="E135" s="4" t="s">
        <v>121</v>
      </c>
      <c r="F135" s="5" t="s">
        <v>122</v>
      </c>
      <c r="G135" s="3">
        <v>45150</v>
      </c>
      <c r="H135" s="6">
        <v>16.899999999999999</v>
      </c>
      <c r="I135" s="5" t="s">
        <v>123</v>
      </c>
      <c r="J135" s="47">
        <v>3370101</v>
      </c>
      <c r="K135" s="5" t="s">
        <v>124</v>
      </c>
      <c r="L135" s="5" t="s">
        <v>1165</v>
      </c>
      <c r="M135" s="5">
        <v>3267769</v>
      </c>
      <c r="N135" s="5" t="s">
        <v>126</v>
      </c>
      <c r="O135" s="5">
        <v>704</v>
      </c>
      <c r="P135" s="5" t="s">
        <v>127</v>
      </c>
      <c r="Q135" s="5">
        <v>17</v>
      </c>
      <c r="R135" s="5" t="s">
        <v>128</v>
      </c>
      <c r="S135" s="6">
        <v>12.9</v>
      </c>
      <c r="T135" s="5" t="s">
        <v>129</v>
      </c>
      <c r="U135" s="6">
        <v>12.5</v>
      </c>
      <c r="V135" s="5">
        <v>181</v>
      </c>
      <c r="W135" s="5" t="s">
        <v>130</v>
      </c>
      <c r="X135" s="5" t="s">
        <v>1166</v>
      </c>
      <c r="Y135" s="5" t="s">
        <v>132</v>
      </c>
      <c r="Z135" s="5" t="s">
        <v>133</v>
      </c>
      <c r="AA135" s="5" t="s">
        <v>1167</v>
      </c>
      <c r="AB135" s="5" t="s">
        <v>135</v>
      </c>
      <c r="AC135" s="5" t="s">
        <v>136</v>
      </c>
      <c r="AD135" s="5">
        <v>808554636</v>
      </c>
      <c r="AE135" s="5" t="s">
        <v>137</v>
      </c>
      <c r="AF135" s="5" t="s">
        <v>243</v>
      </c>
      <c r="AG135" s="5">
        <v>175</v>
      </c>
      <c r="AH135" s="5" t="s">
        <v>139</v>
      </c>
      <c r="AI135" s="5">
        <v>192</v>
      </c>
      <c r="AJ135" s="5" t="s">
        <v>128</v>
      </c>
      <c r="AK135" s="5">
        <v>3370101</v>
      </c>
      <c r="AL135" s="5" t="s">
        <v>140</v>
      </c>
      <c r="AM135" s="5" t="s">
        <v>161</v>
      </c>
      <c r="AN135" s="6">
        <v>59.547680900000003</v>
      </c>
      <c r="AO135" s="5" t="s">
        <v>142</v>
      </c>
      <c r="AP135" s="5">
        <v>0</v>
      </c>
      <c r="AQ135" s="5">
        <v>41538</v>
      </c>
      <c r="AR135" s="3">
        <v>45142</v>
      </c>
      <c r="AS135" s="5">
        <v>180</v>
      </c>
      <c r="AT135" s="5" t="s">
        <v>1137</v>
      </c>
      <c r="AU135" s="5" t="s">
        <v>144</v>
      </c>
      <c r="AV135" s="5">
        <v>0</v>
      </c>
      <c r="AW135" s="5">
        <v>0</v>
      </c>
      <c r="AX135" s="5">
        <v>0</v>
      </c>
      <c r="AY135" s="5">
        <v>0</v>
      </c>
      <c r="AZ135" s="5">
        <v>0</v>
      </c>
      <c r="BA135" s="5">
        <v>0</v>
      </c>
      <c r="BB135" s="5">
        <v>0</v>
      </c>
      <c r="BC135" s="5">
        <v>0</v>
      </c>
      <c r="BD135" s="5">
        <v>0</v>
      </c>
      <c r="BE135" s="5" t="s">
        <v>145</v>
      </c>
      <c r="BF135" s="5" t="s">
        <v>145</v>
      </c>
      <c r="BG135" s="5">
        <v>0</v>
      </c>
      <c r="BH135" s="5">
        <v>17</v>
      </c>
      <c r="BI135" s="5" t="s">
        <v>123</v>
      </c>
      <c r="BJ135" s="3">
        <v>45136</v>
      </c>
      <c r="BK135" s="3">
        <v>45136</v>
      </c>
      <c r="BL135" s="6">
        <v>17.366666666666699</v>
      </c>
      <c r="BM135" s="5" t="s">
        <v>123</v>
      </c>
      <c r="BN135" s="3">
        <v>50955</v>
      </c>
      <c r="BO135" s="5" t="s">
        <v>162</v>
      </c>
      <c r="BP135" s="5">
        <v>4032000</v>
      </c>
      <c r="BQ135" s="5"/>
      <c r="BR135" s="3">
        <v>45126</v>
      </c>
      <c r="BS135" s="5" t="s">
        <v>422</v>
      </c>
      <c r="BT135" s="5" t="s">
        <v>147</v>
      </c>
      <c r="BU135" s="7" t="s">
        <v>1168</v>
      </c>
      <c r="BV135" s="7">
        <v>0</v>
      </c>
      <c r="BW135" s="7">
        <v>0</v>
      </c>
      <c r="BX135" s="7">
        <v>343</v>
      </c>
      <c r="BY135" s="7">
        <v>16500</v>
      </c>
      <c r="BZ135" s="5">
        <v>11</v>
      </c>
      <c r="CA135" s="5">
        <v>49</v>
      </c>
      <c r="CB135" s="48">
        <f t="shared" si="11"/>
        <v>5659500</v>
      </c>
      <c r="CC135" s="48">
        <v>5659500</v>
      </c>
      <c r="CD135" s="48">
        <f t="shared" si="12"/>
        <v>5093550</v>
      </c>
      <c r="CE135" s="48">
        <f t="shared" si="13"/>
        <v>4527600</v>
      </c>
      <c r="CF135" s="48"/>
      <c r="CG135" s="49" t="s">
        <v>635</v>
      </c>
      <c r="CH135" s="49"/>
      <c r="CI135" s="49" t="s">
        <v>3775</v>
      </c>
      <c r="CJ135" s="50" t="s">
        <v>1141</v>
      </c>
      <c r="CK135" s="50" t="s">
        <v>137</v>
      </c>
      <c r="CL135" s="50">
        <v>250002</v>
      </c>
      <c r="CM135" s="5">
        <v>0</v>
      </c>
      <c r="CN135" s="5" t="s">
        <v>195</v>
      </c>
      <c r="CO135" s="50" t="s">
        <v>152</v>
      </c>
      <c r="CP135" s="50" t="s">
        <v>152</v>
      </c>
      <c r="CQ135" s="51" t="s">
        <v>153</v>
      </c>
      <c r="CR135" s="51" t="s">
        <v>154</v>
      </c>
      <c r="CS135" s="51" t="s">
        <v>90</v>
      </c>
      <c r="CT135" s="51" t="s">
        <v>1169</v>
      </c>
      <c r="CU135" s="51" t="s">
        <v>156</v>
      </c>
      <c r="CV135" s="52" t="s">
        <v>1170</v>
      </c>
      <c r="CW135" s="9">
        <v>200277251226</v>
      </c>
      <c r="CX135" s="9">
        <v>0</v>
      </c>
      <c r="CY135" s="9">
        <v>0</v>
      </c>
      <c r="CZ135" s="9">
        <v>0</v>
      </c>
      <c r="DA135" s="9">
        <v>0</v>
      </c>
      <c r="DB135" s="9">
        <v>0</v>
      </c>
      <c r="DC135" s="9">
        <v>0</v>
      </c>
      <c r="DD135" s="9">
        <v>0</v>
      </c>
      <c r="DE135" s="9">
        <v>0</v>
      </c>
      <c r="DF135" s="9">
        <v>400072816746</v>
      </c>
      <c r="DG135" s="9">
        <v>0</v>
      </c>
      <c r="DH135" s="9">
        <v>0</v>
      </c>
      <c r="DI135" s="9">
        <v>0</v>
      </c>
      <c r="DJ135" s="9">
        <v>0</v>
      </c>
      <c r="DK135" s="9">
        <v>0</v>
      </c>
      <c r="DL135" s="9">
        <v>0</v>
      </c>
      <c r="DM135" s="9">
        <v>0</v>
      </c>
      <c r="DN135" s="9">
        <v>0</v>
      </c>
      <c r="DO135" s="9">
        <v>200074206663</v>
      </c>
      <c r="DP135" s="9">
        <v>0</v>
      </c>
      <c r="DQ135" s="9">
        <v>0</v>
      </c>
      <c r="DR135" s="9">
        <v>0</v>
      </c>
      <c r="DS135" s="9">
        <v>0</v>
      </c>
      <c r="DT135" s="9">
        <v>0</v>
      </c>
      <c r="DU135" s="9">
        <v>0</v>
      </c>
      <c r="DV135" s="9">
        <v>0</v>
      </c>
      <c r="DW135" s="9">
        <v>0</v>
      </c>
    </row>
    <row r="136" spans="1:127" ht="75" x14ac:dyDescent="0.25">
      <c r="A136" s="44">
        <v>135</v>
      </c>
      <c r="B136" s="45">
        <v>45627</v>
      </c>
      <c r="C136" s="46">
        <v>217920911395231</v>
      </c>
      <c r="D136" s="4">
        <v>217920911395231</v>
      </c>
      <c r="E136" s="4" t="s">
        <v>121</v>
      </c>
      <c r="F136" s="5" t="s">
        <v>122</v>
      </c>
      <c r="G136" s="3">
        <v>45122</v>
      </c>
      <c r="H136" s="6">
        <v>17.8333333333333</v>
      </c>
      <c r="I136" s="5" t="s">
        <v>123</v>
      </c>
      <c r="J136" s="47">
        <v>2509647</v>
      </c>
      <c r="K136" s="5" t="s">
        <v>124</v>
      </c>
      <c r="L136" s="5" t="s">
        <v>1171</v>
      </c>
      <c r="M136" s="5">
        <v>2398732.25</v>
      </c>
      <c r="N136" s="5" t="s">
        <v>126</v>
      </c>
      <c r="O136" s="5">
        <v>746</v>
      </c>
      <c r="P136" s="5" t="s">
        <v>127</v>
      </c>
      <c r="Q136" s="5">
        <v>18</v>
      </c>
      <c r="R136" s="5" t="s">
        <v>128</v>
      </c>
      <c r="S136" s="6">
        <v>12.4</v>
      </c>
      <c r="T136" s="5" t="s">
        <v>129</v>
      </c>
      <c r="U136" s="6">
        <v>12</v>
      </c>
      <c r="V136" s="5">
        <v>181</v>
      </c>
      <c r="W136" s="5" t="s">
        <v>130</v>
      </c>
      <c r="X136" s="5" t="s">
        <v>1172</v>
      </c>
      <c r="Y136" s="5" t="s">
        <v>132</v>
      </c>
      <c r="Z136" s="5" t="s">
        <v>133</v>
      </c>
      <c r="AA136" s="5" t="s">
        <v>863</v>
      </c>
      <c r="AB136" s="5" t="s">
        <v>135</v>
      </c>
      <c r="AC136" s="5" t="s">
        <v>136</v>
      </c>
      <c r="AD136" s="5">
        <v>802684722</v>
      </c>
      <c r="AE136" s="5" t="s">
        <v>137</v>
      </c>
      <c r="AF136" s="5" t="s">
        <v>243</v>
      </c>
      <c r="AG136" s="5">
        <v>146</v>
      </c>
      <c r="AH136" s="5" t="s">
        <v>139</v>
      </c>
      <c r="AI136" s="5">
        <v>164</v>
      </c>
      <c r="AJ136" s="5" t="s">
        <v>128</v>
      </c>
      <c r="AK136" s="5">
        <v>2509647</v>
      </c>
      <c r="AL136" s="5" t="s">
        <v>140</v>
      </c>
      <c r="AM136" s="5" t="s">
        <v>161</v>
      </c>
      <c r="AN136" s="6">
        <v>57.177777300000002</v>
      </c>
      <c r="AO136" s="5" t="s">
        <v>142</v>
      </c>
      <c r="AP136" s="5">
        <v>0</v>
      </c>
      <c r="AQ136" s="5">
        <v>31929</v>
      </c>
      <c r="AR136" s="3">
        <v>45111</v>
      </c>
      <c r="AS136" s="5">
        <v>180</v>
      </c>
      <c r="AT136" s="5" t="s">
        <v>1137</v>
      </c>
      <c r="AU136" s="5" t="s">
        <v>144</v>
      </c>
      <c r="AV136" s="5">
        <v>0</v>
      </c>
      <c r="AW136" s="5">
        <v>0</v>
      </c>
      <c r="AX136" s="5">
        <v>0</v>
      </c>
      <c r="AY136" s="5">
        <v>0</v>
      </c>
      <c r="AZ136" s="5">
        <v>0</v>
      </c>
      <c r="BA136" s="5">
        <v>0</v>
      </c>
      <c r="BB136" s="5">
        <v>0</v>
      </c>
      <c r="BC136" s="5">
        <v>0</v>
      </c>
      <c r="BD136" s="5">
        <v>0</v>
      </c>
      <c r="BE136" s="5" t="s">
        <v>145</v>
      </c>
      <c r="BF136" s="5" t="s">
        <v>145</v>
      </c>
      <c r="BG136" s="5">
        <v>0</v>
      </c>
      <c r="BH136" s="5">
        <v>18</v>
      </c>
      <c r="BI136" s="5" t="s">
        <v>123</v>
      </c>
      <c r="BJ136" s="3">
        <v>45105</v>
      </c>
      <c r="BK136" s="3">
        <v>45105</v>
      </c>
      <c r="BL136" s="6">
        <v>18.399999999999999</v>
      </c>
      <c r="BM136" s="5" t="s">
        <v>123</v>
      </c>
      <c r="BN136" s="3">
        <v>50075</v>
      </c>
      <c r="BO136" s="5" t="s">
        <v>162</v>
      </c>
      <c r="BP136" s="5">
        <v>1225008</v>
      </c>
      <c r="BQ136" s="5"/>
      <c r="BR136" s="3">
        <v>45094</v>
      </c>
      <c r="BS136" s="5" t="s">
        <v>1173</v>
      </c>
      <c r="BT136" s="5" t="s">
        <v>330</v>
      </c>
      <c r="BU136" s="7" t="s">
        <v>1174</v>
      </c>
      <c r="BV136" s="7">
        <v>14.22</v>
      </c>
      <c r="BW136" s="7">
        <v>300000</v>
      </c>
      <c r="BX136" s="7">
        <v>154</v>
      </c>
      <c r="BY136" s="7">
        <v>800</v>
      </c>
      <c r="BZ136" s="5">
        <v>32</v>
      </c>
      <c r="CA136" s="5">
        <v>28</v>
      </c>
      <c r="CB136" s="48">
        <f t="shared" si="11"/>
        <v>4389200</v>
      </c>
      <c r="CC136" s="48">
        <v>4389200</v>
      </c>
      <c r="CD136" s="48">
        <f t="shared" si="12"/>
        <v>3950280</v>
      </c>
      <c r="CE136" s="48">
        <f t="shared" si="13"/>
        <v>3511360</v>
      </c>
      <c r="CF136" s="48"/>
      <c r="CG136" s="49" t="s">
        <v>1175</v>
      </c>
      <c r="CH136" s="49"/>
      <c r="CI136" s="49" t="s">
        <v>3775</v>
      </c>
      <c r="CJ136" s="50" t="s">
        <v>1141</v>
      </c>
      <c r="CK136" s="50" t="s">
        <v>137</v>
      </c>
      <c r="CL136" s="50">
        <v>250001</v>
      </c>
      <c r="CM136" s="5">
        <v>0</v>
      </c>
      <c r="CN136" s="5" t="s">
        <v>195</v>
      </c>
      <c r="CO136" s="50" t="s">
        <v>152</v>
      </c>
      <c r="CP136" s="50" t="s">
        <v>152</v>
      </c>
      <c r="CQ136" s="51" t="s">
        <v>153</v>
      </c>
      <c r="CR136" s="51" t="s">
        <v>154</v>
      </c>
      <c r="CS136" s="51" t="s">
        <v>90</v>
      </c>
      <c r="CT136" s="51" t="s">
        <v>1176</v>
      </c>
      <c r="CU136" s="51" t="s">
        <v>156</v>
      </c>
      <c r="CV136" s="52" t="s">
        <v>1177</v>
      </c>
      <c r="CW136" s="9">
        <v>200274291601</v>
      </c>
      <c r="CX136" s="9">
        <v>0</v>
      </c>
      <c r="CY136" s="9">
        <v>0</v>
      </c>
      <c r="CZ136" s="9">
        <v>0</v>
      </c>
      <c r="DA136" s="9">
        <v>0</v>
      </c>
      <c r="DB136" s="9">
        <v>0</v>
      </c>
      <c r="DC136" s="9">
        <v>0</v>
      </c>
      <c r="DD136" s="9">
        <v>0</v>
      </c>
      <c r="DE136" s="9">
        <v>0</v>
      </c>
      <c r="DF136" s="9">
        <v>400072076262</v>
      </c>
      <c r="DG136" s="9">
        <v>0</v>
      </c>
      <c r="DH136" s="9">
        <v>0</v>
      </c>
      <c r="DI136" s="9">
        <v>0</v>
      </c>
      <c r="DJ136" s="9">
        <v>0</v>
      </c>
      <c r="DK136" s="9">
        <v>0</v>
      </c>
      <c r="DL136" s="9">
        <v>0</v>
      </c>
      <c r="DM136" s="9">
        <v>0</v>
      </c>
      <c r="DN136" s="9">
        <v>0</v>
      </c>
      <c r="DO136" s="9">
        <v>200073416438</v>
      </c>
      <c r="DP136" s="9">
        <v>0</v>
      </c>
      <c r="DQ136" s="9">
        <v>0</v>
      </c>
      <c r="DR136" s="9">
        <v>0</v>
      </c>
      <c r="DS136" s="9">
        <v>0</v>
      </c>
      <c r="DT136" s="9">
        <v>0</v>
      </c>
      <c r="DU136" s="9">
        <v>0</v>
      </c>
      <c r="DV136" s="9">
        <v>0</v>
      </c>
      <c r="DW136" s="9">
        <v>0</v>
      </c>
    </row>
    <row r="137" spans="1:127" customFormat="1" ht="75" x14ac:dyDescent="0.25">
      <c r="A137">
        <v>136</v>
      </c>
      <c r="B137" s="3">
        <v>45627</v>
      </c>
      <c r="C137" s="4">
        <v>217820911765785</v>
      </c>
      <c r="D137" s="4">
        <v>217820911765785</v>
      </c>
      <c r="E137" s="4" t="s">
        <v>121</v>
      </c>
      <c r="F137" s="5" t="s">
        <v>122</v>
      </c>
      <c r="G137" s="3">
        <v>45480</v>
      </c>
      <c r="H137" s="6">
        <v>5.9</v>
      </c>
      <c r="I137" s="5" t="s">
        <v>123</v>
      </c>
      <c r="J137" s="5">
        <v>3037447</v>
      </c>
      <c r="K137" s="5" t="s">
        <v>124</v>
      </c>
      <c r="L137" s="5" t="s">
        <v>1178</v>
      </c>
      <c r="M137" s="5">
        <v>3009210</v>
      </c>
      <c r="N137" s="5" t="s">
        <v>126</v>
      </c>
      <c r="O137" s="5">
        <v>762</v>
      </c>
      <c r="P137" s="5" t="s">
        <v>127</v>
      </c>
      <c r="Q137" s="5">
        <v>6</v>
      </c>
      <c r="R137" s="5" t="s">
        <v>128</v>
      </c>
      <c r="S137" s="6">
        <v>13</v>
      </c>
      <c r="T137" s="5" t="s">
        <v>129</v>
      </c>
      <c r="U137" s="6">
        <v>13</v>
      </c>
      <c r="V137" s="5">
        <v>181</v>
      </c>
      <c r="W137" s="5" t="s">
        <v>130</v>
      </c>
      <c r="X137" s="5" t="s">
        <v>1179</v>
      </c>
      <c r="Y137" s="5" t="s">
        <v>132</v>
      </c>
      <c r="Z137" s="5" t="s">
        <v>133</v>
      </c>
      <c r="AA137" s="5" t="s">
        <v>932</v>
      </c>
      <c r="AB137" s="5" t="s">
        <v>135</v>
      </c>
      <c r="AC137" s="5" t="s">
        <v>136</v>
      </c>
      <c r="AD137" s="5">
        <v>854803146611</v>
      </c>
      <c r="AE137" s="5" t="s">
        <v>137</v>
      </c>
      <c r="AF137" s="5" t="s">
        <v>243</v>
      </c>
      <c r="AG137" s="5">
        <v>175</v>
      </c>
      <c r="AH137" s="5" t="s">
        <v>139</v>
      </c>
      <c r="AI137" s="5">
        <v>181</v>
      </c>
      <c r="AJ137" s="5" t="s">
        <v>128</v>
      </c>
      <c r="AK137" s="5">
        <v>3037447</v>
      </c>
      <c r="AL137" s="5" t="s">
        <v>140</v>
      </c>
      <c r="AM137" s="5" t="s">
        <v>141</v>
      </c>
      <c r="AN137" s="6">
        <v>39.152449099999998</v>
      </c>
      <c r="AO137" s="5" t="s">
        <v>142</v>
      </c>
      <c r="AP137" s="5">
        <v>0</v>
      </c>
      <c r="AQ137" s="5">
        <v>38432</v>
      </c>
      <c r="AR137" s="3">
        <v>45477</v>
      </c>
      <c r="AS137" s="5">
        <v>180</v>
      </c>
      <c r="AT137" s="5" t="s">
        <v>1180</v>
      </c>
      <c r="AU137" s="5" t="s">
        <v>144</v>
      </c>
      <c r="AV137" s="5">
        <v>0</v>
      </c>
      <c r="AW137" s="5">
        <v>0</v>
      </c>
      <c r="AX137" s="5">
        <v>0</v>
      </c>
      <c r="AY137" s="5">
        <v>0</v>
      </c>
      <c r="AZ137" s="5">
        <v>0</v>
      </c>
      <c r="BA137" s="5">
        <v>0</v>
      </c>
      <c r="BB137" s="5">
        <v>0</v>
      </c>
      <c r="BC137" s="5">
        <v>0</v>
      </c>
      <c r="BD137" s="5">
        <v>0</v>
      </c>
      <c r="BE137" s="5" t="s">
        <v>145</v>
      </c>
      <c r="BF137" s="5" t="s">
        <v>145</v>
      </c>
      <c r="BG137" s="5">
        <v>0</v>
      </c>
      <c r="BH137" s="5">
        <v>6</v>
      </c>
      <c r="BI137" s="5" t="s">
        <v>123</v>
      </c>
      <c r="BJ137" s="3">
        <v>45473</v>
      </c>
      <c r="BK137" s="3">
        <v>45473</v>
      </c>
      <c r="BL137" s="6">
        <v>6.1333333333333302</v>
      </c>
      <c r="BM137" s="5" t="s">
        <v>123</v>
      </c>
      <c r="BN137" s="3">
        <v>50955</v>
      </c>
      <c r="BO137" s="5" t="s">
        <v>146</v>
      </c>
      <c r="BP137" s="5">
        <v>592341.96</v>
      </c>
      <c r="BQ137" s="5"/>
      <c r="BR137" s="3">
        <v>45468</v>
      </c>
      <c r="BS137" s="5"/>
      <c r="BT137" s="5" t="s">
        <v>1181</v>
      </c>
      <c r="BU137" s="7" t="s">
        <v>1182</v>
      </c>
      <c r="BV137" s="7">
        <v>1800</v>
      </c>
      <c r="BW137" s="7">
        <v>3000</v>
      </c>
      <c r="BX137" s="7">
        <v>1310</v>
      </c>
      <c r="BY137" s="7">
        <v>1800</v>
      </c>
      <c r="BZ137" s="5">
        <v>11</v>
      </c>
      <c r="CA137" s="5">
        <v>49</v>
      </c>
      <c r="CB137" s="6">
        <f t="shared" si="11"/>
        <v>7758000</v>
      </c>
      <c r="CC137" s="6">
        <v>7758000</v>
      </c>
      <c r="CD137" s="6">
        <f t="shared" si="12"/>
        <v>6982200</v>
      </c>
      <c r="CE137" s="6">
        <f t="shared" si="13"/>
        <v>6206400</v>
      </c>
      <c r="CF137" s="6"/>
      <c r="CG137" s="8"/>
      <c r="CH137" s="8">
        <f t="shared" ref="CH137:CH138" si="16">J137/CB137</f>
        <v>0.39152449084815671</v>
      </c>
      <c r="CI137" s="8" t="s">
        <v>3775</v>
      </c>
      <c r="CJ137" s="5" t="s">
        <v>1183</v>
      </c>
      <c r="CK137" s="5" t="s">
        <v>137</v>
      </c>
      <c r="CL137" s="5">
        <v>273010</v>
      </c>
      <c r="CM137" s="5">
        <v>0</v>
      </c>
      <c r="CN137" s="5" t="s">
        <v>165</v>
      </c>
      <c r="CO137" s="5" t="s">
        <v>335</v>
      </c>
      <c r="CP137" s="5" t="s">
        <v>335</v>
      </c>
      <c r="CQ137" s="9" t="s">
        <v>153</v>
      </c>
      <c r="CR137" s="9" t="s">
        <v>154</v>
      </c>
      <c r="CS137" s="9" t="s">
        <v>90</v>
      </c>
      <c r="CT137" s="9" t="s">
        <v>1184</v>
      </c>
      <c r="CU137" s="9" t="s">
        <v>156</v>
      </c>
      <c r="CV137" s="10" t="s">
        <v>1185</v>
      </c>
      <c r="CW137" s="9">
        <v>200312877289</v>
      </c>
      <c r="CX137" s="9">
        <v>0</v>
      </c>
      <c r="CY137" s="9">
        <v>0</v>
      </c>
      <c r="CZ137" s="9">
        <v>0</v>
      </c>
      <c r="DA137" s="9">
        <v>0</v>
      </c>
      <c r="DB137" s="9">
        <v>0</v>
      </c>
      <c r="DC137" s="9">
        <v>0</v>
      </c>
      <c r="DD137" s="9">
        <v>0</v>
      </c>
      <c r="DE137" s="9">
        <v>0</v>
      </c>
      <c r="DF137" s="9">
        <v>400081693146</v>
      </c>
      <c r="DG137" s="9">
        <v>0</v>
      </c>
      <c r="DH137" s="9">
        <v>0</v>
      </c>
      <c r="DI137" s="9">
        <v>0</v>
      </c>
      <c r="DJ137" s="9">
        <v>0</v>
      </c>
      <c r="DK137" s="9">
        <v>0</v>
      </c>
      <c r="DL137" s="9">
        <v>0</v>
      </c>
      <c r="DM137" s="9">
        <v>0</v>
      </c>
      <c r="DN137" s="9">
        <v>0</v>
      </c>
      <c r="DO137" s="9">
        <v>200083463310</v>
      </c>
      <c r="DP137" s="9">
        <v>0</v>
      </c>
      <c r="DQ137" s="9">
        <v>0</v>
      </c>
      <c r="DR137" s="9">
        <v>0</v>
      </c>
      <c r="DS137" s="9">
        <v>0</v>
      </c>
      <c r="DT137" s="9">
        <v>0</v>
      </c>
      <c r="DU137" s="9">
        <v>0</v>
      </c>
      <c r="DV137" s="9">
        <v>0</v>
      </c>
      <c r="DW137" s="9">
        <v>0</v>
      </c>
    </row>
    <row r="138" spans="1:127" customFormat="1" ht="75" x14ac:dyDescent="0.25">
      <c r="A138">
        <v>137</v>
      </c>
      <c r="B138" s="3">
        <v>45627</v>
      </c>
      <c r="C138" s="4">
        <v>217820911289868</v>
      </c>
      <c r="D138" s="4">
        <v>217820911289868</v>
      </c>
      <c r="E138" s="4" t="s">
        <v>121</v>
      </c>
      <c r="F138" s="5" t="s">
        <v>232</v>
      </c>
      <c r="G138" s="3">
        <v>44926</v>
      </c>
      <c r="H138" s="6">
        <v>24.366666666666699</v>
      </c>
      <c r="I138" s="5" t="s">
        <v>123</v>
      </c>
      <c r="J138" s="5">
        <v>821747</v>
      </c>
      <c r="K138" s="5" t="s">
        <v>124</v>
      </c>
      <c r="L138" s="5" t="s">
        <v>1186</v>
      </c>
      <c r="M138" s="5">
        <v>791399</v>
      </c>
      <c r="N138" s="5" t="s">
        <v>126</v>
      </c>
      <c r="O138" s="5">
        <v>-1</v>
      </c>
      <c r="P138" s="5" t="s">
        <v>127</v>
      </c>
      <c r="Q138" s="5">
        <v>24</v>
      </c>
      <c r="R138" s="5" t="s">
        <v>128</v>
      </c>
      <c r="S138" s="6">
        <v>15.4</v>
      </c>
      <c r="T138" s="5" t="s">
        <v>129</v>
      </c>
      <c r="U138" s="6">
        <v>15</v>
      </c>
      <c r="V138" s="5">
        <v>181</v>
      </c>
      <c r="W138" s="5" t="s">
        <v>130</v>
      </c>
      <c r="X138" s="5" t="s">
        <v>1187</v>
      </c>
      <c r="Y138" s="5" t="s">
        <v>132</v>
      </c>
      <c r="Z138" s="5" t="s">
        <v>133</v>
      </c>
      <c r="AA138" s="5" t="s">
        <v>624</v>
      </c>
      <c r="AB138" s="5" t="s">
        <v>135</v>
      </c>
      <c r="AC138" s="5" t="s">
        <v>136</v>
      </c>
      <c r="AD138" s="5">
        <v>806932884</v>
      </c>
      <c r="AE138" s="5" t="s">
        <v>137</v>
      </c>
      <c r="AF138" s="5" t="s">
        <v>243</v>
      </c>
      <c r="AG138" s="5">
        <v>169</v>
      </c>
      <c r="AH138" s="5" t="s">
        <v>139</v>
      </c>
      <c r="AI138" s="5">
        <v>193</v>
      </c>
      <c r="AJ138" s="5" t="s">
        <v>128</v>
      </c>
      <c r="AK138" s="5">
        <v>821747</v>
      </c>
      <c r="AL138" s="5" t="s">
        <v>140</v>
      </c>
      <c r="AM138" s="5" t="s">
        <v>709</v>
      </c>
      <c r="AN138" s="6">
        <v>35.298410699999998</v>
      </c>
      <c r="AO138" s="5" t="s">
        <v>142</v>
      </c>
      <c r="AP138" s="5">
        <v>0</v>
      </c>
      <c r="AQ138" s="5">
        <v>11502</v>
      </c>
      <c r="AR138" s="3">
        <v>44930</v>
      </c>
      <c r="AS138" s="5">
        <v>180</v>
      </c>
      <c r="AT138" s="5" t="s">
        <v>1180</v>
      </c>
      <c r="AU138" s="5" t="s">
        <v>144</v>
      </c>
      <c r="AV138" s="5">
        <v>0</v>
      </c>
      <c r="AW138" s="5">
        <v>0</v>
      </c>
      <c r="AX138" s="5">
        <v>0</v>
      </c>
      <c r="AY138" s="5">
        <v>0</v>
      </c>
      <c r="AZ138" s="5">
        <v>0</v>
      </c>
      <c r="BA138" s="5">
        <v>0</v>
      </c>
      <c r="BB138" s="5">
        <v>0</v>
      </c>
      <c r="BC138" s="5">
        <v>0</v>
      </c>
      <c r="BD138" s="5">
        <v>0</v>
      </c>
      <c r="BE138" s="5" t="s">
        <v>145</v>
      </c>
      <c r="BF138" s="5" t="s">
        <v>145</v>
      </c>
      <c r="BG138" s="5">
        <v>0</v>
      </c>
      <c r="BH138" s="5">
        <v>24</v>
      </c>
      <c r="BI138" s="5" t="s">
        <v>123</v>
      </c>
      <c r="BJ138" s="3">
        <v>44926</v>
      </c>
      <c r="BK138" s="3">
        <v>44926</v>
      </c>
      <c r="BL138" s="6">
        <v>24.366666666666699</v>
      </c>
      <c r="BM138" s="5" t="s">
        <v>123</v>
      </c>
      <c r="BN138" s="3">
        <v>50774</v>
      </c>
      <c r="BO138" s="5" t="s">
        <v>834</v>
      </c>
      <c r="BP138" s="5">
        <v>451410</v>
      </c>
      <c r="BQ138" s="5"/>
      <c r="BR138" s="3">
        <v>44887</v>
      </c>
      <c r="BS138" s="5">
        <v>5648016</v>
      </c>
      <c r="BT138" s="5" t="s">
        <v>147</v>
      </c>
      <c r="BU138" s="7" t="s">
        <v>1188</v>
      </c>
      <c r="BV138" s="7">
        <v>1308</v>
      </c>
      <c r="BW138" s="7">
        <v>1000</v>
      </c>
      <c r="BX138" s="7">
        <v>850</v>
      </c>
      <c r="BY138" s="7">
        <v>1200</v>
      </c>
      <c r="BZ138" s="5">
        <v>3</v>
      </c>
      <c r="CA138" s="5">
        <v>57</v>
      </c>
      <c r="CB138" s="6">
        <f t="shared" si="11"/>
        <v>2328000</v>
      </c>
      <c r="CC138" s="6">
        <v>2328000</v>
      </c>
      <c r="CD138" s="6">
        <f t="shared" si="12"/>
        <v>2095200</v>
      </c>
      <c r="CE138" s="6">
        <f t="shared" si="13"/>
        <v>1862400</v>
      </c>
      <c r="CF138" s="6" t="s">
        <v>1189</v>
      </c>
      <c r="CG138" s="8"/>
      <c r="CH138" s="8">
        <f t="shared" si="16"/>
        <v>0.35298410652920964</v>
      </c>
      <c r="CI138" s="8" t="s">
        <v>3775</v>
      </c>
      <c r="CJ138" s="5" t="s">
        <v>1183</v>
      </c>
      <c r="CK138" s="5" t="s">
        <v>137</v>
      </c>
      <c r="CL138" s="5">
        <v>273202</v>
      </c>
      <c r="CM138" s="5">
        <v>0</v>
      </c>
      <c r="CN138" s="5" t="s">
        <v>195</v>
      </c>
      <c r="CO138" s="5" t="s">
        <v>152</v>
      </c>
      <c r="CP138" s="5" t="s">
        <v>299</v>
      </c>
      <c r="CQ138" s="9" t="s">
        <v>153</v>
      </c>
      <c r="CR138" s="9" t="s">
        <v>154</v>
      </c>
      <c r="CS138" s="9" t="s">
        <v>90</v>
      </c>
      <c r="CT138" s="9" t="s">
        <v>1190</v>
      </c>
      <c r="CU138" s="9" t="s">
        <v>156</v>
      </c>
      <c r="CV138" s="10" t="s">
        <v>1191</v>
      </c>
      <c r="CW138" s="9">
        <v>200256957105</v>
      </c>
      <c r="CX138" s="9">
        <v>0</v>
      </c>
      <c r="CY138" s="9">
        <v>0</v>
      </c>
      <c r="CZ138" s="9">
        <v>0</v>
      </c>
      <c r="DA138" s="9">
        <v>0</v>
      </c>
      <c r="DB138" s="9">
        <v>0</v>
      </c>
      <c r="DC138" s="9">
        <v>0</v>
      </c>
      <c r="DD138" s="9">
        <v>0</v>
      </c>
      <c r="DE138" s="9">
        <v>0</v>
      </c>
      <c r="DF138" s="9">
        <v>400067294648</v>
      </c>
      <c r="DG138" s="9">
        <v>0</v>
      </c>
      <c r="DH138" s="9">
        <v>0</v>
      </c>
      <c r="DI138" s="9">
        <v>0</v>
      </c>
      <c r="DJ138" s="9">
        <v>0</v>
      </c>
      <c r="DK138" s="9">
        <v>0</v>
      </c>
      <c r="DL138" s="9">
        <v>0</v>
      </c>
      <c r="DM138" s="9">
        <v>0</v>
      </c>
      <c r="DN138" s="9">
        <v>0</v>
      </c>
      <c r="DO138" s="9">
        <v>200068331509</v>
      </c>
      <c r="DP138" s="9">
        <v>0</v>
      </c>
      <c r="DQ138" s="9">
        <v>0</v>
      </c>
      <c r="DR138" s="9">
        <v>0</v>
      </c>
      <c r="DS138" s="9">
        <v>0</v>
      </c>
      <c r="DT138" s="9">
        <v>0</v>
      </c>
      <c r="DU138" s="9">
        <v>0</v>
      </c>
      <c r="DV138" s="9">
        <v>0</v>
      </c>
      <c r="DW138" s="9">
        <v>0</v>
      </c>
    </row>
    <row r="139" spans="1:127" ht="75" x14ac:dyDescent="0.25">
      <c r="A139" s="44">
        <v>138</v>
      </c>
      <c r="B139" s="45">
        <v>45627</v>
      </c>
      <c r="C139" s="46">
        <v>217021111747670</v>
      </c>
      <c r="D139" s="4">
        <v>217021111747670</v>
      </c>
      <c r="E139" s="4" t="s">
        <v>121</v>
      </c>
      <c r="F139" s="5" t="s">
        <v>178</v>
      </c>
      <c r="G139" s="3">
        <v>45491</v>
      </c>
      <c r="H139" s="6">
        <v>5.5333333333333297</v>
      </c>
      <c r="I139" s="5" t="s">
        <v>123</v>
      </c>
      <c r="J139" s="47">
        <v>4021636</v>
      </c>
      <c r="K139" s="5" t="s">
        <v>124</v>
      </c>
      <c r="L139" s="5" t="s">
        <v>1192</v>
      </c>
      <c r="M139" s="5">
        <v>3959587</v>
      </c>
      <c r="N139" s="5" t="s">
        <v>126</v>
      </c>
      <c r="O139" s="5">
        <v>744</v>
      </c>
      <c r="P139" s="5" t="s">
        <v>127</v>
      </c>
      <c r="Q139" s="5">
        <v>6</v>
      </c>
      <c r="R139" s="5" t="s">
        <v>128</v>
      </c>
      <c r="S139" s="6">
        <v>12.5</v>
      </c>
      <c r="T139" s="5" t="s">
        <v>129</v>
      </c>
      <c r="U139" s="6">
        <v>12.5</v>
      </c>
      <c r="V139" s="5">
        <v>145</v>
      </c>
      <c r="W139" s="5" t="s">
        <v>130</v>
      </c>
      <c r="X139" s="5" t="s">
        <v>1193</v>
      </c>
      <c r="Y139" s="5" t="s">
        <v>132</v>
      </c>
      <c r="Z139" s="5" t="s">
        <v>133</v>
      </c>
      <c r="AA139" s="5" t="s">
        <v>708</v>
      </c>
      <c r="AB139" s="5" t="s">
        <v>135</v>
      </c>
      <c r="AC139" s="5" t="s">
        <v>136</v>
      </c>
      <c r="AD139" s="5">
        <v>854804494028</v>
      </c>
      <c r="AE139" s="5" t="s">
        <v>637</v>
      </c>
      <c r="AF139" s="5" t="s">
        <v>138</v>
      </c>
      <c r="AG139" s="5">
        <v>139</v>
      </c>
      <c r="AH139" s="5" t="s">
        <v>139</v>
      </c>
      <c r="AI139" s="5">
        <v>145</v>
      </c>
      <c r="AJ139" s="5" t="s">
        <v>128</v>
      </c>
      <c r="AK139" s="5">
        <v>4021636</v>
      </c>
      <c r="AL139" s="5" t="s">
        <v>140</v>
      </c>
      <c r="AM139" s="5" t="s">
        <v>161</v>
      </c>
      <c r="AN139" s="6">
        <v>53.229758400000001</v>
      </c>
      <c r="AO139" s="5" t="s">
        <v>142</v>
      </c>
      <c r="AP139" s="5">
        <v>0</v>
      </c>
      <c r="AQ139" s="5">
        <v>54046</v>
      </c>
      <c r="AR139" s="3">
        <v>45477</v>
      </c>
      <c r="AS139" s="5">
        <v>144</v>
      </c>
      <c r="AT139" s="5" t="s">
        <v>1194</v>
      </c>
      <c r="AU139" s="5" t="s">
        <v>144</v>
      </c>
      <c r="AV139" s="5">
        <v>0</v>
      </c>
      <c r="AW139" s="5">
        <v>0</v>
      </c>
      <c r="AX139" s="5">
        <v>0</v>
      </c>
      <c r="AY139" s="5">
        <v>0</v>
      </c>
      <c r="AZ139" s="5">
        <v>0</v>
      </c>
      <c r="BA139" s="5">
        <v>0</v>
      </c>
      <c r="BB139" s="5">
        <v>0</v>
      </c>
      <c r="BC139" s="5">
        <v>0</v>
      </c>
      <c r="BD139" s="5">
        <v>0</v>
      </c>
      <c r="BE139" s="5" t="s">
        <v>145</v>
      </c>
      <c r="BF139" s="5" t="s">
        <v>145</v>
      </c>
      <c r="BG139" s="5">
        <v>0</v>
      </c>
      <c r="BH139" s="5">
        <v>6</v>
      </c>
      <c r="BI139" s="5" t="s">
        <v>123</v>
      </c>
      <c r="BJ139" s="3">
        <v>45461</v>
      </c>
      <c r="BK139" s="3">
        <v>45461</v>
      </c>
      <c r="BL139" s="6">
        <v>6.5333333333333297</v>
      </c>
      <c r="BM139" s="5" t="s">
        <v>123</v>
      </c>
      <c r="BN139" s="3">
        <v>49860</v>
      </c>
      <c r="BO139" s="5" t="s">
        <v>162</v>
      </c>
      <c r="BP139" s="5">
        <v>12000000</v>
      </c>
      <c r="BQ139" s="5"/>
      <c r="BR139" s="3">
        <v>45441</v>
      </c>
      <c r="BS139" s="5">
        <v>7312651</v>
      </c>
      <c r="BT139" s="5" t="s">
        <v>147</v>
      </c>
      <c r="BU139" s="7" t="s">
        <v>1195</v>
      </c>
      <c r="BV139" s="7">
        <v>0</v>
      </c>
      <c r="BW139" s="7">
        <v>0</v>
      </c>
      <c r="BX139" s="7">
        <v>269.83</v>
      </c>
      <c r="BY139" s="7">
        <v>280000</v>
      </c>
      <c r="BZ139" s="5">
        <v>3</v>
      </c>
      <c r="CA139" s="5">
        <v>47</v>
      </c>
      <c r="CB139" s="48">
        <f t="shared" si="11"/>
        <v>75552400</v>
      </c>
      <c r="CC139" s="48">
        <v>7555240</v>
      </c>
      <c r="CD139" s="48">
        <f t="shared" si="12"/>
        <v>67997160</v>
      </c>
      <c r="CE139" s="48">
        <f t="shared" si="13"/>
        <v>60441920</v>
      </c>
      <c r="CF139" s="48"/>
      <c r="CG139" s="49" t="s">
        <v>635</v>
      </c>
      <c r="CH139" s="49"/>
      <c r="CI139" s="49" t="s">
        <v>3775</v>
      </c>
      <c r="CJ139" s="50" t="s">
        <v>1031</v>
      </c>
      <c r="CK139" s="50" t="s">
        <v>637</v>
      </c>
      <c r="CL139" s="50">
        <v>331024</v>
      </c>
      <c r="CM139" s="5">
        <v>0</v>
      </c>
      <c r="CN139" s="5" t="s">
        <v>1142</v>
      </c>
      <c r="CO139" s="50" t="s">
        <v>299</v>
      </c>
      <c r="CP139" s="50" t="s">
        <v>299</v>
      </c>
      <c r="CQ139" s="51" t="s">
        <v>153</v>
      </c>
      <c r="CR139" s="51" t="s">
        <v>154</v>
      </c>
      <c r="CS139" s="51" t="s">
        <v>90</v>
      </c>
      <c r="CT139" s="51" t="s">
        <v>1196</v>
      </c>
      <c r="CU139" s="51" t="s">
        <v>156</v>
      </c>
      <c r="CV139" s="52" t="s">
        <v>1197</v>
      </c>
      <c r="CW139" s="9">
        <v>200313923491</v>
      </c>
      <c r="CX139" s="9">
        <v>0</v>
      </c>
      <c r="CY139" s="9">
        <v>0</v>
      </c>
      <c r="CZ139" s="9">
        <v>0</v>
      </c>
      <c r="DA139" s="9">
        <v>0</v>
      </c>
      <c r="DB139" s="9">
        <v>0</v>
      </c>
      <c r="DC139" s="9">
        <v>0</v>
      </c>
      <c r="DD139" s="9">
        <v>0</v>
      </c>
      <c r="DE139" s="9">
        <v>0</v>
      </c>
      <c r="DF139" s="9">
        <v>400081995193</v>
      </c>
      <c r="DG139" s="9">
        <v>0</v>
      </c>
      <c r="DH139" s="9">
        <v>0</v>
      </c>
      <c r="DI139" s="9">
        <v>0</v>
      </c>
      <c r="DJ139" s="9">
        <v>0</v>
      </c>
      <c r="DK139" s="9">
        <v>0</v>
      </c>
      <c r="DL139" s="9">
        <v>0</v>
      </c>
      <c r="DM139" s="9">
        <v>0</v>
      </c>
      <c r="DN139" s="9">
        <v>0</v>
      </c>
      <c r="DO139" s="9">
        <v>200083772353</v>
      </c>
      <c r="DP139" s="9">
        <v>0</v>
      </c>
      <c r="DQ139" s="9">
        <v>0</v>
      </c>
      <c r="DR139" s="9">
        <v>0</v>
      </c>
      <c r="DS139" s="9">
        <v>0</v>
      </c>
      <c r="DT139" s="9">
        <v>0</v>
      </c>
      <c r="DU139" s="9">
        <v>0</v>
      </c>
      <c r="DV139" s="9">
        <v>0</v>
      </c>
      <c r="DW139" s="9">
        <v>0</v>
      </c>
    </row>
    <row r="140" spans="1:127" ht="45" x14ac:dyDescent="0.25">
      <c r="A140" s="44">
        <v>139</v>
      </c>
      <c r="B140" s="45">
        <v>45627</v>
      </c>
      <c r="C140" s="46">
        <v>217020911757316</v>
      </c>
      <c r="D140" s="4">
        <v>217020911757316</v>
      </c>
      <c r="E140" s="4" t="s">
        <v>121</v>
      </c>
      <c r="F140" s="5" t="s">
        <v>122</v>
      </c>
      <c r="G140" s="3">
        <v>45474</v>
      </c>
      <c r="H140" s="6">
        <v>6.1</v>
      </c>
      <c r="I140" s="5" t="s">
        <v>123</v>
      </c>
      <c r="J140" s="47">
        <v>2055356</v>
      </c>
      <c r="K140" s="5" t="s">
        <v>124</v>
      </c>
      <c r="L140" s="5" t="s">
        <v>1198</v>
      </c>
      <c r="M140" s="5">
        <v>2037987</v>
      </c>
      <c r="N140" s="5" t="s">
        <v>126</v>
      </c>
      <c r="O140" s="5">
        <v>795</v>
      </c>
      <c r="P140" s="5" t="s">
        <v>127</v>
      </c>
      <c r="Q140" s="5">
        <v>6</v>
      </c>
      <c r="R140" s="5" t="s">
        <v>128</v>
      </c>
      <c r="S140" s="6">
        <v>14</v>
      </c>
      <c r="T140" s="5" t="s">
        <v>129</v>
      </c>
      <c r="U140" s="6">
        <v>14</v>
      </c>
      <c r="V140" s="5">
        <v>181</v>
      </c>
      <c r="W140" s="5" t="s">
        <v>130</v>
      </c>
      <c r="X140" s="5" t="s">
        <v>1199</v>
      </c>
      <c r="Y140" s="5" t="s">
        <v>132</v>
      </c>
      <c r="Z140" s="5" t="s">
        <v>133</v>
      </c>
      <c r="AA140" s="5" t="s">
        <v>134</v>
      </c>
      <c r="AB140" s="5" t="s">
        <v>135</v>
      </c>
      <c r="AC140" s="5" t="s">
        <v>136</v>
      </c>
      <c r="AD140" s="5">
        <v>854804523421</v>
      </c>
      <c r="AE140" s="5" t="s">
        <v>637</v>
      </c>
      <c r="AF140" s="5" t="s">
        <v>138</v>
      </c>
      <c r="AG140" s="5">
        <v>175</v>
      </c>
      <c r="AH140" s="5" t="s">
        <v>139</v>
      </c>
      <c r="AI140" s="5">
        <v>181</v>
      </c>
      <c r="AJ140" s="5" t="s">
        <v>128</v>
      </c>
      <c r="AK140" s="5">
        <v>2055356</v>
      </c>
      <c r="AL140" s="5" t="s">
        <v>140</v>
      </c>
      <c r="AM140" s="5" t="s">
        <v>161</v>
      </c>
      <c r="AN140" s="6">
        <v>32.4639247</v>
      </c>
      <c r="AO140" s="5" t="s">
        <v>142</v>
      </c>
      <c r="AP140" s="5">
        <v>0</v>
      </c>
      <c r="AQ140" s="5">
        <v>27373</v>
      </c>
      <c r="AR140" s="3">
        <v>45477</v>
      </c>
      <c r="AS140" s="5">
        <v>180</v>
      </c>
      <c r="AT140" s="5" t="s">
        <v>1194</v>
      </c>
      <c r="AU140" s="5" t="s">
        <v>144</v>
      </c>
      <c r="AV140" s="5">
        <v>0</v>
      </c>
      <c r="AW140" s="5">
        <v>0</v>
      </c>
      <c r="AX140" s="5">
        <v>0</v>
      </c>
      <c r="AY140" s="5">
        <v>0</v>
      </c>
      <c r="AZ140" s="5">
        <v>0</v>
      </c>
      <c r="BA140" s="5">
        <v>0</v>
      </c>
      <c r="BB140" s="5">
        <v>0</v>
      </c>
      <c r="BC140" s="5">
        <v>0</v>
      </c>
      <c r="BD140" s="5">
        <v>0</v>
      </c>
      <c r="BE140" s="5" t="s">
        <v>145</v>
      </c>
      <c r="BF140" s="5" t="s">
        <v>145</v>
      </c>
      <c r="BG140" s="5">
        <v>0</v>
      </c>
      <c r="BH140" s="5">
        <v>6</v>
      </c>
      <c r="BI140" s="5" t="s">
        <v>123</v>
      </c>
      <c r="BJ140" s="3">
        <v>45468</v>
      </c>
      <c r="BK140" s="3">
        <v>45468</v>
      </c>
      <c r="BL140" s="6">
        <v>6.3</v>
      </c>
      <c r="BM140" s="5" t="s">
        <v>123</v>
      </c>
      <c r="BN140" s="3">
        <v>50955</v>
      </c>
      <c r="BO140" s="5" t="s">
        <v>162</v>
      </c>
      <c r="BP140" s="5">
        <v>108000000</v>
      </c>
      <c r="BQ140" s="5"/>
      <c r="BR140" s="3">
        <v>45454</v>
      </c>
      <c r="BS140" s="5">
        <v>7337239</v>
      </c>
      <c r="BT140" s="5" t="s">
        <v>1200</v>
      </c>
      <c r="BU140" s="7" t="s">
        <v>1201</v>
      </c>
      <c r="BV140" s="7">
        <v>114.72</v>
      </c>
      <c r="BW140" s="7">
        <v>30000</v>
      </c>
      <c r="BX140" s="7">
        <v>2064</v>
      </c>
      <c r="BY140" s="7">
        <v>1400</v>
      </c>
      <c r="BZ140" s="5">
        <v>5</v>
      </c>
      <c r="CA140" s="5">
        <v>55</v>
      </c>
      <c r="CB140" s="48">
        <f t="shared" si="11"/>
        <v>6331200</v>
      </c>
      <c r="CC140" s="48">
        <v>6331200</v>
      </c>
      <c r="CD140" s="48">
        <f t="shared" si="12"/>
        <v>5698080</v>
      </c>
      <c r="CE140" s="48">
        <f t="shared" si="13"/>
        <v>5064960</v>
      </c>
      <c r="CF140" s="48">
        <v>274107.02</v>
      </c>
      <c r="CG140" s="49" t="s">
        <v>1202</v>
      </c>
      <c r="CH140" s="49"/>
      <c r="CI140" s="49" t="s">
        <v>3775</v>
      </c>
      <c r="CJ140" s="50" t="s">
        <v>1031</v>
      </c>
      <c r="CK140" s="50" t="s">
        <v>637</v>
      </c>
      <c r="CL140" s="50">
        <v>332001</v>
      </c>
      <c r="CM140" s="5">
        <v>28</v>
      </c>
      <c r="CN140" s="5" t="s">
        <v>165</v>
      </c>
      <c r="CO140" s="50" t="s">
        <v>335</v>
      </c>
      <c r="CP140" s="50" t="s">
        <v>335</v>
      </c>
      <c r="CQ140" s="51" t="s">
        <v>153</v>
      </c>
      <c r="CR140" s="51" t="s">
        <v>154</v>
      </c>
      <c r="CS140" s="51" t="s">
        <v>90</v>
      </c>
      <c r="CT140" s="51" t="s">
        <v>1203</v>
      </c>
      <c r="CU140" s="51" t="s">
        <v>156</v>
      </c>
      <c r="CV140" s="52" t="s">
        <v>1204</v>
      </c>
      <c r="CW140" s="9">
        <v>200312142862</v>
      </c>
      <c r="CX140" s="9">
        <v>0</v>
      </c>
      <c r="CY140" s="9">
        <v>0</v>
      </c>
      <c r="CZ140" s="9">
        <v>0</v>
      </c>
      <c r="DA140" s="9">
        <v>0</v>
      </c>
      <c r="DB140" s="9">
        <v>0</v>
      </c>
      <c r="DC140" s="9">
        <v>0</v>
      </c>
      <c r="DD140" s="9">
        <v>0</v>
      </c>
      <c r="DE140" s="9">
        <v>0</v>
      </c>
      <c r="DF140" s="9">
        <v>400081453468</v>
      </c>
      <c r="DG140" s="9">
        <v>0</v>
      </c>
      <c r="DH140" s="9">
        <v>0</v>
      </c>
      <c r="DI140" s="9">
        <v>0</v>
      </c>
      <c r="DJ140" s="9">
        <v>0</v>
      </c>
      <c r="DK140" s="9">
        <v>0</v>
      </c>
      <c r="DL140" s="9">
        <v>0</v>
      </c>
      <c r="DM140" s="9">
        <v>0</v>
      </c>
      <c r="DN140" s="9">
        <v>0</v>
      </c>
      <c r="DO140" s="9">
        <v>200083217038</v>
      </c>
      <c r="DP140" s="9">
        <v>0</v>
      </c>
      <c r="DQ140" s="9">
        <v>0</v>
      </c>
      <c r="DR140" s="9">
        <v>0</v>
      </c>
      <c r="DS140" s="9">
        <v>0</v>
      </c>
      <c r="DT140" s="9">
        <v>0</v>
      </c>
      <c r="DU140" s="9">
        <v>0</v>
      </c>
      <c r="DV140" s="9">
        <v>0</v>
      </c>
      <c r="DW140" s="9">
        <v>0</v>
      </c>
    </row>
    <row r="141" spans="1:127" customFormat="1" ht="75" x14ac:dyDescent="0.25">
      <c r="A141">
        <v>140</v>
      </c>
      <c r="B141" s="3">
        <v>45627</v>
      </c>
      <c r="C141" s="4">
        <v>217020911733824</v>
      </c>
      <c r="D141" s="4">
        <v>217020911733824</v>
      </c>
      <c r="E141" s="4" t="s">
        <v>121</v>
      </c>
      <c r="F141" s="5" t="s">
        <v>178</v>
      </c>
      <c r="G141" s="3">
        <v>45491</v>
      </c>
      <c r="H141" s="6">
        <v>5.5333333333333297</v>
      </c>
      <c r="I141" s="5" t="s">
        <v>123</v>
      </c>
      <c r="J141" s="5">
        <v>2525603</v>
      </c>
      <c r="K141" s="5" t="s">
        <v>124</v>
      </c>
      <c r="L141" s="5" t="s">
        <v>1205</v>
      </c>
      <c r="M141" s="5">
        <v>2502129</v>
      </c>
      <c r="N141" s="5" t="s">
        <v>126</v>
      </c>
      <c r="O141" s="5">
        <v>746</v>
      </c>
      <c r="P141" s="5" t="s">
        <v>127</v>
      </c>
      <c r="Q141" s="5">
        <v>7</v>
      </c>
      <c r="R141" s="5" t="s">
        <v>128</v>
      </c>
      <c r="S141" s="6">
        <v>13</v>
      </c>
      <c r="T141" s="5" t="s">
        <v>129</v>
      </c>
      <c r="U141" s="6">
        <v>13</v>
      </c>
      <c r="V141" s="5">
        <v>180</v>
      </c>
      <c r="W141" s="5" t="s">
        <v>130</v>
      </c>
      <c r="X141" s="5" t="s">
        <v>1206</v>
      </c>
      <c r="Y141" s="5" t="s">
        <v>132</v>
      </c>
      <c r="Z141" s="5" t="s">
        <v>133</v>
      </c>
      <c r="AA141" s="5" t="s">
        <v>200</v>
      </c>
      <c r="AB141" s="5" t="s">
        <v>135</v>
      </c>
      <c r="AC141" s="5" t="s">
        <v>136</v>
      </c>
      <c r="AD141" s="5">
        <v>854804386535</v>
      </c>
      <c r="AE141" s="5" t="s">
        <v>637</v>
      </c>
      <c r="AF141" s="5" t="s">
        <v>138</v>
      </c>
      <c r="AG141" s="5">
        <v>175</v>
      </c>
      <c r="AH141" s="5" t="s">
        <v>139</v>
      </c>
      <c r="AI141" s="5">
        <v>182</v>
      </c>
      <c r="AJ141" s="5" t="s">
        <v>128</v>
      </c>
      <c r="AK141" s="5">
        <v>2525603</v>
      </c>
      <c r="AL141" s="5" t="s">
        <v>140</v>
      </c>
      <c r="AM141" s="5" t="s">
        <v>161</v>
      </c>
      <c r="AN141" s="6">
        <v>50.4800556</v>
      </c>
      <c r="AO141" s="5" t="s">
        <v>142</v>
      </c>
      <c r="AP141" s="5">
        <v>0</v>
      </c>
      <c r="AQ141" s="5">
        <v>31955</v>
      </c>
      <c r="AR141" s="3">
        <v>45447</v>
      </c>
      <c r="AS141" s="5">
        <v>180</v>
      </c>
      <c r="AT141" s="5" t="s">
        <v>1194</v>
      </c>
      <c r="AU141" s="5" t="s">
        <v>144</v>
      </c>
      <c r="AV141" s="5">
        <v>0</v>
      </c>
      <c r="AW141" s="5">
        <v>0</v>
      </c>
      <c r="AX141" s="5">
        <v>0</v>
      </c>
      <c r="AY141" s="5">
        <v>0</v>
      </c>
      <c r="AZ141" s="5">
        <v>0</v>
      </c>
      <c r="BA141" s="5">
        <v>0</v>
      </c>
      <c r="BB141" s="5">
        <v>0</v>
      </c>
      <c r="BC141" s="5">
        <v>0</v>
      </c>
      <c r="BD141" s="5">
        <v>0</v>
      </c>
      <c r="BE141" s="5" t="s">
        <v>145</v>
      </c>
      <c r="BF141" s="5" t="s">
        <v>145</v>
      </c>
      <c r="BG141" s="5">
        <v>0</v>
      </c>
      <c r="BH141" s="5">
        <v>7</v>
      </c>
      <c r="BI141" s="5" t="s">
        <v>123</v>
      </c>
      <c r="BJ141" s="3">
        <v>45441</v>
      </c>
      <c r="BK141" s="3">
        <v>45473</v>
      </c>
      <c r="BL141" s="6">
        <v>6.1333333333333302</v>
      </c>
      <c r="BM141" s="5" t="s">
        <v>123</v>
      </c>
      <c r="BN141" s="3">
        <v>50955</v>
      </c>
      <c r="BO141" s="5" t="s">
        <v>162</v>
      </c>
      <c r="BP141" s="5">
        <v>0</v>
      </c>
      <c r="BQ141" s="5">
        <v>2</v>
      </c>
      <c r="BR141" s="3">
        <v>45369</v>
      </c>
      <c r="BS141" s="5" t="s">
        <v>1207</v>
      </c>
      <c r="BT141" s="5" t="s">
        <v>330</v>
      </c>
      <c r="BU141" s="7" t="s">
        <v>1208</v>
      </c>
      <c r="BV141" s="7">
        <v>1557.23</v>
      </c>
      <c r="BW141" s="7">
        <v>900</v>
      </c>
      <c r="BX141" s="7">
        <v>2450</v>
      </c>
      <c r="BY141" s="7">
        <v>1100</v>
      </c>
      <c r="BZ141" s="5">
        <v>20</v>
      </c>
      <c r="CA141" s="5">
        <v>40</v>
      </c>
      <c r="CB141" s="6">
        <f t="shared" si="11"/>
        <v>4096507</v>
      </c>
      <c r="CC141" s="6">
        <v>5003170</v>
      </c>
      <c r="CD141" s="6">
        <f t="shared" si="12"/>
        <v>3686856</v>
      </c>
      <c r="CE141" s="6">
        <f t="shared" si="13"/>
        <v>3277206</v>
      </c>
      <c r="CF141" s="6"/>
      <c r="CG141" s="8"/>
      <c r="CH141" s="8">
        <f t="shared" ref="CH141:CH148" si="17">J141/CB141</f>
        <v>0.61652598176934648</v>
      </c>
      <c r="CI141" s="8" t="s">
        <v>3775</v>
      </c>
      <c r="CJ141" s="5" t="s">
        <v>1031</v>
      </c>
      <c r="CK141" s="5" t="s">
        <v>637</v>
      </c>
      <c r="CL141" s="5">
        <v>332301</v>
      </c>
      <c r="CM141" s="5">
        <v>0</v>
      </c>
      <c r="CN141" s="5" t="s">
        <v>151</v>
      </c>
      <c r="CO141" s="5" t="s">
        <v>166</v>
      </c>
      <c r="CP141" s="5" t="s">
        <v>167</v>
      </c>
      <c r="CQ141" s="9" t="s">
        <v>153</v>
      </c>
      <c r="CR141" s="9" t="s">
        <v>154</v>
      </c>
      <c r="CS141" s="9" t="s">
        <v>90</v>
      </c>
      <c r="CT141" s="9" t="s">
        <v>1209</v>
      </c>
      <c r="CU141" s="9" t="s">
        <v>156</v>
      </c>
      <c r="CV141" s="10" t="s">
        <v>1210</v>
      </c>
      <c r="CW141" s="9">
        <v>200313921357</v>
      </c>
      <c r="CX141" s="9">
        <v>0</v>
      </c>
      <c r="CY141" s="9">
        <v>0</v>
      </c>
      <c r="CZ141" s="9">
        <v>0</v>
      </c>
      <c r="DA141" s="9">
        <v>0</v>
      </c>
      <c r="DB141" s="9">
        <v>0</v>
      </c>
      <c r="DC141" s="9">
        <v>0</v>
      </c>
      <c r="DD141" s="9">
        <v>0</v>
      </c>
      <c r="DE141" s="9">
        <v>0</v>
      </c>
      <c r="DF141" s="9">
        <v>400081994802</v>
      </c>
      <c r="DG141" s="9">
        <v>0</v>
      </c>
      <c r="DH141" s="9">
        <v>0</v>
      </c>
      <c r="DI141" s="9">
        <v>0</v>
      </c>
      <c r="DJ141" s="9">
        <v>0</v>
      </c>
      <c r="DK141" s="9">
        <v>0</v>
      </c>
      <c r="DL141" s="9">
        <v>0</v>
      </c>
      <c r="DM141" s="9">
        <v>0</v>
      </c>
      <c r="DN141" s="9">
        <v>0</v>
      </c>
      <c r="DO141" s="9">
        <v>200083771958</v>
      </c>
      <c r="DP141" s="9">
        <v>0</v>
      </c>
      <c r="DQ141" s="9">
        <v>0</v>
      </c>
      <c r="DR141" s="9">
        <v>0</v>
      </c>
      <c r="DS141" s="9">
        <v>0</v>
      </c>
      <c r="DT141" s="9">
        <v>0</v>
      </c>
      <c r="DU141" s="9">
        <v>0</v>
      </c>
      <c r="DV141" s="9">
        <v>0</v>
      </c>
      <c r="DW141" s="9">
        <v>0</v>
      </c>
    </row>
    <row r="142" spans="1:127" customFormat="1" ht="75" x14ac:dyDescent="0.25">
      <c r="A142">
        <v>141</v>
      </c>
      <c r="B142" s="3">
        <v>45627</v>
      </c>
      <c r="C142" s="4">
        <v>217020911682111</v>
      </c>
      <c r="D142" s="4">
        <v>217020911682111</v>
      </c>
      <c r="E142" s="4" t="s">
        <v>121</v>
      </c>
      <c r="F142" s="5" t="s">
        <v>178</v>
      </c>
      <c r="G142" s="3">
        <v>45422</v>
      </c>
      <c r="H142" s="6">
        <v>7.8333333333333304</v>
      </c>
      <c r="I142" s="5" t="s">
        <v>123</v>
      </c>
      <c r="J142" s="5">
        <v>3640208</v>
      </c>
      <c r="K142" s="5" t="s">
        <v>124</v>
      </c>
      <c r="L142" s="5" t="s">
        <v>1211</v>
      </c>
      <c r="M142" s="5">
        <v>3529270.5</v>
      </c>
      <c r="N142" s="5" t="s">
        <v>126</v>
      </c>
      <c r="O142" s="5">
        <v>738</v>
      </c>
      <c r="P142" s="5" t="s">
        <v>127</v>
      </c>
      <c r="Q142" s="5">
        <v>9</v>
      </c>
      <c r="R142" s="5" t="s">
        <v>128</v>
      </c>
      <c r="S142" s="6">
        <v>12</v>
      </c>
      <c r="T142" s="5" t="s">
        <v>129</v>
      </c>
      <c r="U142" s="6">
        <v>12</v>
      </c>
      <c r="V142" s="5">
        <v>181</v>
      </c>
      <c r="W142" s="5" t="s">
        <v>130</v>
      </c>
      <c r="X142" s="5" t="s">
        <v>1212</v>
      </c>
      <c r="Y142" s="5" t="s">
        <v>132</v>
      </c>
      <c r="Z142" s="5" t="s">
        <v>133</v>
      </c>
      <c r="AA142" s="5" t="s">
        <v>708</v>
      </c>
      <c r="AB142" s="5" t="s">
        <v>135</v>
      </c>
      <c r="AC142" s="5" t="s">
        <v>136</v>
      </c>
      <c r="AD142" s="5">
        <v>854803847988</v>
      </c>
      <c r="AE142" s="5" t="s">
        <v>637</v>
      </c>
      <c r="AF142" s="5" t="s">
        <v>138</v>
      </c>
      <c r="AG142" s="5">
        <v>124</v>
      </c>
      <c r="AH142" s="5" t="s">
        <v>139</v>
      </c>
      <c r="AI142" s="5">
        <v>133</v>
      </c>
      <c r="AJ142" s="5" t="s">
        <v>128</v>
      </c>
      <c r="AK142" s="5">
        <v>3640208</v>
      </c>
      <c r="AL142" s="5" t="s">
        <v>140</v>
      </c>
      <c r="AM142" s="5" t="s">
        <v>141</v>
      </c>
      <c r="AN142" s="6">
        <v>63.5355329</v>
      </c>
      <c r="AO142" s="5" t="s">
        <v>142</v>
      </c>
      <c r="AP142" s="5">
        <v>0</v>
      </c>
      <c r="AQ142" s="5">
        <v>49791</v>
      </c>
      <c r="AR142" s="3">
        <v>45386</v>
      </c>
      <c r="AS142" s="5">
        <v>180</v>
      </c>
      <c r="AT142" s="5" t="s">
        <v>1194</v>
      </c>
      <c r="AU142" s="5" t="s">
        <v>144</v>
      </c>
      <c r="AV142" s="5">
        <v>0</v>
      </c>
      <c r="AW142" s="5">
        <v>0</v>
      </c>
      <c r="AX142" s="5">
        <v>0</v>
      </c>
      <c r="AY142" s="5">
        <v>0</v>
      </c>
      <c r="AZ142" s="5">
        <v>0</v>
      </c>
      <c r="BA142" s="5">
        <v>0</v>
      </c>
      <c r="BB142" s="5">
        <v>0</v>
      </c>
      <c r="BC142" s="5">
        <v>0</v>
      </c>
      <c r="BD142" s="5">
        <v>0</v>
      </c>
      <c r="BE142" s="5" t="s">
        <v>145</v>
      </c>
      <c r="BF142" s="5" t="s">
        <v>145</v>
      </c>
      <c r="BG142" s="5">
        <v>0</v>
      </c>
      <c r="BH142" s="5">
        <v>9</v>
      </c>
      <c r="BI142" s="5" t="s">
        <v>123</v>
      </c>
      <c r="BJ142" s="3">
        <v>45382</v>
      </c>
      <c r="BK142" s="3">
        <v>45382</v>
      </c>
      <c r="BL142" s="6">
        <v>9.1666666666666696</v>
      </c>
      <c r="BM142" s="5" t="s">
        <v>123</v>
      </c>
      <c r="BN142" s="3">
        <v>49403</v>
      </c>
      <c r="BO142" s="5" t="s">
        <v>585</v>
      </c>
      <c r="BP142" s="5">
        <v>1800000</v>
      </c>
      <c r="BQ142" s="5"/>
      <c r="BR142" s="3">
        <v>45359</v>
      </c>
      <c r="BS142" s="5">
        <v>6986716</v>
      </c>
      <c r="BT142" s="5" t="s">
        <v>147</v>
      </c>
      <c r="BU142" s="7" t="s">
        <v>1213</v>
      </c>
      <c r="BV142" s="7">
        <v>156.97</v>
      </c>
      <c r="BW142" s="7">
        <v>36500</v>
      </c>
      <c r="BX142" s="7">
        <v>0</v>
      </c>
      <c r="BY142" s="7">
        <v>0</v>
      </c>
      <c r="BZ142" s="5">
        <v>5</v>
      </c>
      <c r="CA142" s="5">
        <v>45</v>
      </c>
      <c r="CB142" s="6">
        <f t="shared" si="11"/>
        <v>5729405</v>
      </c>
      <c r="CC142" s="6">
        <v>5729405</v>
      </c>
      <c r="CD142" s="6">
        <f t="shared" si="12"/>
        <v>5156465</v>
      </c>
      <c r="CE142" s="6">
        <f t="shared" si="13"/>
        <v>4583524</v>
      </c>
      <c r="CF142" s="6"/>
      <c r="CG142" s="8"/>
      <c r="CH142" s="8">
        <f t="shared" si="17"/>
        <v>0.63535532921830451</v>
      </c>
      <c r="CI142" s="8" t="s">
        <v>3775</v>
      </c>
      <c r="CJ142" s="5" t="s">
        <v>1031</v>
      </c>
      <c r="CK142" s="5" t="s">
        <v>637</v>
      </c>
      <c r="CL142" s="5">
        <v>332405</v>
      </c>
      <c r="CM142" s="5">
        <v>0</v>
      </c>
      <c r="CN142" s="5" t="s">
        <v>195</v>
      </c>
      <c r="CO142" s="5" t="s">
        <v>299</v>
      </c>
      <c r="CP142" s="5" t="s">
        <v>299</v>
      </c>
      <c r="CQ142" s="9" t="s">
        <v>153</v>
      </c>
      <c r="CR142" s="9" t="s">
        <v>154</v>
      </c>
      <c r="CS142" s="9" t="s">
        <v>90</v>
      </c>
      <c r="CT142" s="9" t="s">
        <v>1214</v>
      </c>
      <c r="CU142" s="9" t="s">
        <v>187</v>
      </c>
      <c r="CV142" s="10" t="s">
        <v>1215</v>
      </c>
      <c r="CW142" s="9">
        <v>200306366983</v>
      </c>
      <c r="CX142" s="9">
        <v>0</v>
      </c>
      <c r="CY142" s="9">
        <v>0</v>
      </c>
      <c r="CZ142" s="9">
        <v>0</v>
      </c>
      <c r="DA142" s="9">
        <v>0</v>
      </c>
      <c r="DB142" s="9">
        <v>0</v>
      </c>
      <c r="DC142" s="9">
        <v>0</v>
      </c>
      <c r="DD142" s="9">
        <v>0</v>
      </c>
      <c r="DE142" s="9">
        <v>0</v>
      </c>
      <c r="DF142" s="9">
        <v>400079904615</v>
      </c>
      <c r="DG142" s="9">
        <v>0</v>
      </c>
      <c r="DH142" s="9">
        <v>0</v>
      </c>
      <c r="DI142" s="9">
        <v>0</v>
      </c>
      <c r="DJ142" s="9">
        <v>0</v>
      </c>
      <c r="DK142" s="9">
        <v>0</v>
      </c>
      <c r="DL142" s="9">
        <v>0</v>
      </c>
      <c r="DM142" s="9">
        <v>0</v>
      </c>
      <c r="DN142" s="9">
        <v>0</v>
      </c>
      <c r="DO142" s="9">
        <v>200081623146</v>
      </c>
      <c r="DP142" s="9">
        <v>0</v>
      </c>
      <c r="DQ142" s="9">
        <v>0</v>
      </c>
      <c r="DR142" s="9">
        <v>0</v>
      </c>
      <c r="DS142" s="9">
        <v>0</v>
      </c>
      <c r="DT142" s="9">
        <v>0</v>
      </c>
      <c r="DU142" s="9">
        <v>0</v>
      </c>
      <c r="DV142" s="9">
        <v>0</v>
      </c>
      <c r="DW142" s="9">
        <v>0</v>
      </c>
    </row>
    <row r="143" spans="1:127" customFormat="1" ht="90" x14ac:dyDescent="0.25">
      <c r="A143">
        <v>142</v>
      </c>
      <c r="B143" s="3">
        <v>45627</v>
      </c>
      <c r="C143" s="4">
        <v>217020911615687</v>
      </c>
      <c r="D143" s="4">
        <v>217020911615687</v>
      </c>
      <c r="E143" s="4" t="s">
        <v>121</v>
      </c>
      <c r="F143" s="5" t="s">
        <v>122</v>
      </c>
      <c r="G143" s="3">
        <v>45327</v>
      </c>
      <c r="H143" s="6">
        <v>11</v>
      </c>
      <c r="I143" s="5" t="s">
        <v>123</v>
      </c>
      <c r="J143" s="5">
        <v>2520794</v>
      </c>
      <c r="K143" s="5" t="s">
        <v>124</v>
      </c>
      <c r="L143" s="5" t="s">
        <v>1216</v>
      </c>
      <c r="M143" s="5">
        <v>2423864</v>
      </c>
      <c r="N143" s="5" t="s">
        <v>126</v>
      </c>
      <c r="O143" s="5">
        <v>748</v>
      </c>
      <c r="P143" s="5" t="s">
        <v>127</v>
      </c>
      <c r="Q143" s="5">
        <v>11</v>
      </c>
      <c r="R143" s="5" t="s">
        <v>128</v>
      </c>
      <c r="S143" s="6">
        <v>15</v>
      </c>
      <c r="T143" s="5" t="s">
        <v>129</v>
      </c>
      <c r="U143" s="6">
        <v>15</v>
      </c>
      <c r="V143" s="5">
        <v>121</v>
      </c>
      <c r="W143" s="5" t="s">
        <v>130</v>
      </c>
      <c r="X143" s="5" t="s">
        <v>1217</v>
      </c>
      <c r="Y143" s="5" t="s">
        <v>132</v>
      </c>
      <c r="Z143" s="5" t="s">
        <v>133</v>
      </c>
      <c r="AA143" s="5" t="s">
        <v>313</v>
      </c>
      <c r="AB143" s="5" t="s">
        <v>135</v>
      </c>
      <c r="AC143" s="5" t="s">
        <v>136</v>
      </c>
      <c r="AD143" s="5">
        <v>804875189</v>
      </c>
      <c r="AE143" s="5" t="s">
        <v>637</v>
      </c>
      <c r="AF143" s="5" t="s">
        <v>138</v>
      </c>
      <c r="AG143" s="5">
        <v>110</v>
      </c>
      <c r="AH143" s="5" t="s">
        <v>139</v>
      </c>
      <c r="AI143" s="5">
        <v>121</v>
      </c>
      <c r="AJ143" s="5" t="s">
        <v>128</v>
      </c>
      <c r="AK143" s="5">
        <v>2520794</v>
      </c>
      <c r="AL143" s="5" t="s">
        <v>140</v>
      </c>
      <c r="AM143" s="5" t="s">
        <v>161</v>
      </c>
      <c r="AN143" s="6">
        <v>13.7701653</v>
      </c>
      <c r="AO143" s="5" t="s">
        <v>142</v>
      </c>
      <c r="AP143" s="5">
        <v>0</v>
      </c>
      <c r="AQ143" s="5">
        <v>40670</v>
      </c>
      <c r="AR143" s="3">
        <v>45326</v>
      </c>
      <c r="AS143" s="5">
        <v>120</v>
      </c>
      <c r="AT143" s="5" t="s">
        <v>1194</v>
      </c>
      <c r="AU143" s="5" t="s">
        <v>144</v>
      </c>
      <c r="AV143" s="5">
        <v>0</v>
      </c>
      <c r="AW143" s="5">
        <v>0</v>
      </c>
      <c r="AX143" s="5">
        <v>0</v>
      </c>
      <c r="AY143" s="5">
        <v>0</v>
      </c>
      <c r="AZ143" s="5">
        <v>0</v>
      </c>
      <c r="BA143" s="5">
        <v>0</v>
      </c>
      <c r="BB143" s="5">
        <v>0</v>
      </c>
      <c r="BC143" s="5">
        <v>0</v>
      </c>
      <c r="BD143" s="5">
        <v>0</v>
      </c>
      <c r="BE143" s="5" t="s">
        <v>145</v>
      </c>
      <c r="BF143" s="5" t="s">
        <v>145</v>
      </c>
      <c r="BG143" s="5">
        <v>0</v>
      </c>
      <c r="BH143" s="5">
        <v>11</v>
      </c>
      <c r="BI143" s="5" t="s">
        <v>123</v>
      </c>
      <c r="BJ143" s="3">
        <v>45322</v>
      </c>
      <c r="BK143" s="3">
        <v>45322</v>
      </c>
      <c r="BL143" s="6">
        <v>11.1666666666667</v>
      </c>
      <c r="BM143" s="5" t="s">
        <v>123</v>
      </c>
      <c r="BN143" s="3">
        <v>48979</v>
      </c>
      <c r="BO143" s="5" t="s">
        <v>162</v>
      </c>
      <c r="BP143" s="5">
        <v>1200</v>
      </c>
      <c r="BQ143" s="5"/>
      <c r="BR143" s="3">
        <v>41661</v>
      </c>
      <c r="BS143" s="5">
        <v>6790053</v>
      </c>
      <c r="BT143" s="5" t="s">
        <v>147</v>
      </c>
      <c r="BU143" s="7" t="s">
        <v>1218</v>
      </c>
      <c r="BV143" s="7">
        <v>2372</v>
      </c>
      <c r="BW143" s="7">
        <v>4600</v>
      </c>
      <c r="BX143" s="7">
        <v>5100</v>
      </c>
      <c r="BY143" s="7">
        <v>1450</v>
      </c>
      <c r="BZ143" s="5">
        <v>4</v>
      </c>
      <c r="CA143" s="5">
        <v>56</v>
      </c>
      <c r="CB143" s="6">
        <f t="shared" si="11"/>
        <v>18306200</v>
      </c>
      <c r="CC143" s="6">
        <v>18306200</v>
      </c>
      <c r="CD143" s="6">
        <f t="shared" si="12"/>
        <v>16475580</v>
      </c>
      <c r="CE143" s="6">
        <f t="shared" si="13"/>
        <v>14644960</v>
      </c>
      <c r="CF143" s="6"/>
      <c r="CG143" s="8"/>
      <c r="CH143" s="8">
        <f t="shared" si="17"/>
        <v>0.13770165299188253</v>
      </c>
      <c r="CI143" s="8" t="s">
        <v>3775</v>
      </c>
      <c r="CJ143" s="5" t="s">
        <v>1031</v>
      </c>
      <c r="CK143" s="5" t="s">
        <v>637</v>
      </c>
      <c r="CL143" s="5">
        <v>332001</v>
      </c>
      <c r="CM143" s="5">
        <v>0</v>
      </c>
      <c r="CN143" s="5" t="s">
        <v>195</v>
      </c>
      <c r="CO143" s="5" t="s">
        <v>299</v>
      </c>
      <c r="CP143" s="5" t="s">
        <v>299</v>
      </c>
      <c r="CQ143" s="9" t="s">
        <v>153</v>
      </c>
      <c r="CR143" s="9" t="s">
        <v>154</v>
      </c>
      <c r="CS143" s="9" t="s">
        <v>90</v>
      </c>
      <c r="CT143" s="9" t="s">
        <v>1219</v>
      </c>
      <c r="CU143" s="9" t="s">
        <v>156</v>
      </c>
      <c r="CV143" s="10" t="s">
        <v>1220</v>
      </c>
      <c r="CW143" s="9">
        <v>200295818152</v>
      </c>
      <c r="CX143" s="9">
        <v>0</v>
      </c>
      <c r="CY143" s="9">
        <v>0</v>
      </c>
      <c r="CZ143" s="9">
        <v>0</v>
      </c>
      <c r="DA143" s="9">
        <v>0</v>
      </c>
      <c r="DB143" s="9">
        <v>0</v>
      </c>
      <c r="DC143" s="9">
        <v>0</v>
      </c>
      <c r="DD143" s="9">
        <v>0</v>
      </c>
      <c r="DE143" s="9">
        <v>0</v>
      </c>
      <c r="DF143" s="9">
        <v>400077259644</v>
      </c>
      <c r="DG143" s="9">
        <v>0</v>
      </c>
      <c r="DH143" s="9">
        <v>0</v>
      </c>
      <c r="DI143" s="9">
        <v>0</v>
      </c>
      <c r="DJ143" s="9">
        <v>0</v>
      </c>
      <c r="DK143" s="9">
        <v>0</v>
      </c>
      <c r="DL143" s="9">
        <v>0</v>
      </c>
      <c r="DM143" s="9">
        <v>0</v>
      </c>
      <c r="DN143" s="9">
        <v>0</v>
      </c>
      <c r="DO143" s="9">
        <v>200078869003</v>
      </c>
      <c r="DP143" s="9">
        <v>0</v>
      </c>
      <c r="DQ143" s="9">
        <v>0</v>
      </c>
      <c r="DR143" s="9">
        <v>0</v>
      </c>
      <c r="DS143" s="9">
        <v>0</v>
      </c>
      <c r="DT143" s="9">
        <v>0</v>
      </c>
      <c r="DU143" s="9">
        <v>0</v>
      </c>
      <c r="DV143" s="9">
        <v>0</v>
      </c>
      <c r="DW143" s="9">
        <v>0</v>
      </c>
    </row>
    <row r="144" spans="1:127" customFormat="1" ht="60" x14ac:dyDescent="0.25">
      <c r="A144">
        <v>143</v>
      </c>
      <c r="B144" s="3">
        <v>45627</v>
      </c>
      <c r="C144" s="4">
        <v>217020911598600</v>
      </c>
      <c r="D144" s="4">
        <v>217020911598600</v>
      </c>
      <c r="E144" s="4" t="s">
        <v>121</v>
      </c>
      <c r="F144" s="5" t="s">
        <v>122</v>
      </c>
      <c r="G144" s="3">
        <v>45316</v>
      </c>
      <c r="H144" s="6">
        <v>11.366666666666699</v>
      </c>
      <c r="I144" s="5" t="s">
        <v>123</v>
      </c>
      <c r="J144" s="5">
        <v>2577915</v>
      </c>
      <c r="K144" s="5" t="s">
        <v>124</v>
      </c>
      <c r="L144" s="5" t="s">
        <v>1221</v>
      </c>
      <c r="M144" s="5">
        <v>2530898</v>
      </c>
      <c r="N144" s="5" t="s">
        <v>126</v>
      </c>
      <c r="O144" s="5">
        <v>716</v>
      </c>
      <c r="P144" s="5" t="s">
        <v>127</v>
      </c>
      <c r="Q144" s="5">
        <v>11</v>
      </c>
      <c r="R144" s="5" t="s">
        <v>128</v>
      </c>
      <c r="S144" s="6">
        <v>13.5</v>
      </c>
      <c r="T144" s="5" t="s">
        <v>129</v>
      </c>
      <c r="U144" s="6">
        <v>13.5</v>
      </c>
      <c r="V144" s="5">
        <v>181</v>
      </c>
      <c r="W144" s="5" t="s">
        <v>130</v>
      </c>
      <c r="X144" s="5" t="s">
        <v>1222</v>
      </c>
      <c r="Y144" s="5" t="s">
        <v>132</v>
      </c>
      <c r="Z144" s="5" t="s">
        <v>133</v>
      </c>
      <c r="AA144" s="5" t="s">
        <v>708</v>
      </c>
      <c r="AB144" s="5" t="s">
        <v>135</v>
      </c>
      <c r="AC144" s="5" t="s">
        <v>136</v>
      </c>
      <c r="AD144" s="5">
        <v>854803372435</v>
      </c>
      <c r="AE144" s="5" t="s">
        <v>637</v>
      </c>
      <c r="AF144" s="5" t="s">
        <v>138</v>
      </c>
      <c r="AG144" s="5">
        <v>170</v>
      </c>
      <c r="AH144" s="5" t="s">
        <v>139</v>
      </c>
      <c r="AI144" s="5">
        <v>181</v>
      </c>
      <c r="AJ144" s="5" t="s">
        <v>128</v>
      </c>
      <c r="AK144" s="5">
        <v>2577915</v>
      </c>
      <c r="AL144" s="5" t="s">
        <v>140</v>
      </c>
      <c r="AM144" s="5" t="s">
        <v>161</v>
      </c>
      <c r="AN144" s="6">
        <v>56.131929599999999</v>
      </c>
      <c r="AO144" s="5" t="s">
        <v>142</v>
      </c>
      <c r="AP144" s="5">
        <v>0</v>
      </c>
      <c r="AQ144" s="5">
        <v>33470</v>
      </c>
      <c r="AR144" s="3">
        <v>45326</v>
      </c>
      <c r="AS144" s="5">
        <v>180</v>
      </c>
      <c r="AT144" s="5" t="s">
        <v>1194</v>
      </c>
      <c r="AU144" s="5" t="s">
        <v>144</v>
      </c>
      <c r="AV144" s="5">
        <v>0</v>
      </c>
      <c r="AW144" s="5">
        <v>0</v>
      </c>
      <c r="AX144" s="5">
        <v>0</v>
      </c>
      <c r="AY144" s="5">
        <v>0</v>
      </c>
      <c r="AZ144" s="5">
        <v>0</v>
      </c>
      <c r="BA144" s="5">
        <v>0</v>
      </c>
      <c r="BB144" s="5">
        <v>0</v>
      </c>
      <c r="BC144" s="5">
        <v>0</v>
      </c>
      <c r="BD144" s="5">
        <v>0</v>
      </c>
      <c r="BE144" s="5" t="s">
        <v>145</v>
      </c>
      <c r="BF144" s="5" t="s">
        <v>145</v>
      </c>
      <c r="BG144" s="5">
        <v>0</v>
      </c>
      <c r="BH144" s="5">
        <v>11</v>
      </c>
      <c r="BI144" s="5" t="s">
        <v>123</v>
      </c>
      <c r="BJ144" s="3">
        <v>45310</v>
      </c>
      <c r="BK144" s="3">
        <v>45310</v>
      </c>
      <c r="BL144" s="6">
        <v>11.5666666666667</v>
      </c>
      <c r="BM144" s="5" t="s">
        <v>123</v>
      </c>
      <c r="BN144" s="3">
        <v>50805</v>
      </c>
      <c r="BO144" s="5" t="s">
        <v>162</v>
      </c>
      <c r="BP144" s="5">
        <v>0</v>
      </c>
      <c r="BQ144" s="5"/>
      <c r="BR144" s="3">
        <v>45253</v>
      </c>
      <c r="BS144" s="5">
        <v>6783561</v>
      </c>
      <c r="BT144" s="5" t="s">
        <v>147</v>
      </c>
      <c r="BU144" s="7" t="s">
        <v>1223</v>
      </c>
      <c r="BV144" s="7">
        <v>1864</v>
      </c>
      <c r="BW144" s="7">
        <v>2000</v>
      </c>
      <c r="BX144" s="7">
        <v>786</v>
      </c>
      <c r="BY144" s="7">
        <v>1100</v>
      </c>
      <c r="BZ144" s="5">
        <v>12</v>
      </c>
      <c r="CA144" s="5" t="s">
        <v>1224</v>
      </c>
      <c r="CB144" s="6">
        <f t="shared" si="11"/>
        <v>4592600</v>
      </c>
      <c r="CC144" s="6">
        <v>4592600</v>
      </c>
      <c r="CD144" s="6">
        <f t="shared" si="12"/>
        <v>4133340</v>
      </c>
      <c r="CE144" s="6">
        <f t="shared" si="13"/>
        <v>3674080</v>
      </c>
      <c r="CF144" s="6"/>
      <c r="CG144" s="8"/>
      <c r="CH144" s="8">
        <f t="shared" si="17"/>
        <v>0.56131929625919963</v>
      </c>
      <c r="CI144" s="8" t="s">
        <v>3775</v>
      </c>
      <c r="CJ144" s="5" t="s">
        <v>1225</v>
      </c>
      <c r="CK144" s="5" t="s">
        <v>637</v>
      </c>
      <c r="CL144" s="5">
        <v>332709</v>
      </c>
      <c r="CM144" s="5">
        <v>0</v>
      </c>
      <c r="CN144" s="5" t="s">
        <v>195</v>
      </c>
      <c r="CO144" s="5" t="s">
        <v>299</v>
      </c>
      <c r="CP144" s="5" t="s">
        <v>299</v>
      </c>
      <c r="CQ144" s="9" t="s">
        <v>153</v>
      </c>
      <c r="CR144" s="9" t="s">
        <v>154</v>
      </c>
      <c r="CS144" s="9" t="s">
        <v>90</v>
      </c>
      <c r="CT144" s="9" t="s">
        <v>1226</v>
      </c>
      <c r="CU144" s="9" t="s">
        <v>156</v>
      </c>
      <c r="CV144" s="10" t="s">
        <v>1227</v>
      </c>
      <c r="CW144" s="9">
        <v>200294720104</v>
      </c>
      <c r="CX144" s="9">
        <v>0</v>
      </c>
      <c r="CY144" s="9">
        <v>0</v>
      </c>
      <c r="CZ144" s="9">
        <v>0</v>
      </c>
      <c r="DA144" s="9">
        <v>0</v>
      </c>
      <c r="DB144" s="9">
        <v>0</v>
      </c>
      <c r="DC144" s="9">
        <v>0</v>
      </c>
      <c r="DD144" s="9">
        <v>0</v>
      </c>
      <c r="DE144" s="9">
        <v>0</v>
      </c>
      <c r="DF144" s="9">
        <v>400077023239</v>
      </c>
      <c r="DG144" s="9">
        <v>0</v>
      </c>
      <c r="DH144" s="9">
        <v>0</v>
      </c>
      <c r="DI144" s="9">
        <v>0</v>
      </c>
      <c r="DJ144" s="9">
        <v>0</v>
      </c>
      <c r="DK144" s="9">
        <v>0</v>
      </c>
      <c r="DL144" s="9">
        <v>0</v>
      </c>
      <c r="DM144" s="9">
        <v>0</v>
      </c>
      <c r="DN144" s="9">
        <v>0</v>
      </c>
      <c r="DO144" s="9">
        <v>200078621360</v>
      </c>
      <c r="DP144" s="9">
        <v>0</v>
      </c>
      <c r="DQ144" s="9">
        <v>0</v>
      </c>
      <c r="DR144" s="9">
        <v>0</v>
      </c>
      <c r="DS144" s="9">
        <v>0</v>
      </c>
      <c r="DT144" s="9">
        <v>0</v>
      </c>
      <c r="DU144" s="9">
        <v>0</v>
      </c>
      <c r="DV144" s="9">
        <v>0</v>
      </c>
      <c r="DW144" s="9">
        <v>0</v>
      </c>
    </row>
    <row r="145" spans="1:127" customFormat="1" ht="75" x14ac:dyDescent="0.25">
      <c r="A145">
        <v>144</v>
      </c>
      <c r="B145" s="3">
        <v>45627</v>
      </c>
      <c r="C145" s="4">
        <v>217020911518900</v>
      </c>
      <c r="D145" s="4">
        <v>217020911518900</v>
      </c>
      <c r="E145" s="4" t="s">
        <v>121</v>
      </c>
      <c r="F145" s="5" t="s">
        <v>178</v>
      </c>
      <c r="G145" s="3">
        <v>45260</v>
      </c>
      <c r="H145" s="6">
        <v>13.233333333333301</v>
      </c>
      <c r="I145" s="5" t="s">
        <v>123</v>
      </c>
      <c r="J145" s="5">
        <v>3056062</v>
      </c>
      <c r="K145" s="5" t="s">
        <v>124</v>
      </c>
      <c r="L145" s="5" t="s">
        <v>1228</v>
      </c>
      <c r="M145" s="5">
        <v>2887960</v>
      </c>
      <c r="N145" s="5" t="s">
        <v>126</v>
      </c>
      <c r="O145" s="5">
        <v>757</v>
      </c>
      <c r="P145" s="5" t="s">
        <v>127</v>
      </c>
      <c r="Q145" s="5">
        <v>14</v>
      </c>
      <c r="R145" s="5" t="s">
        <v>128</v>
      </c>
      <c r="S145" s="6">
        <v>13.15</v>
      </c>
      <c r="T145" s="5" t="s">
        <v>129</v>
      </c>
      <c r="U145" s="6">
        <v>12.75</v>
      </c>
      <c r="V145" s="5">
        <v>121</v>
      </c>
      <c r="W145" s="5" t="s">
        <v>130</v>
      </c>
      <c r="X145" s="5" t="s">
        <v>1229</v>
      </c>
      <c r="Y145" s="5" t="s">
        <v>132</v>
      </c>
      <c r="Z145" s="5" t="s">
        <v>133</v>
      </c>
      <c r="AA145" s="5" t="s">
        <v>313</v>
      </c>
      <c r="AB145" s="5" t="s">
        <v>135</v>
      </c>
      <c r="AC145" s="5" t="s">
        <v>136</v>
      </c>
      <c r="AD145" s="5">
        <v>854802158735</v>
      </c>
      <c r="AE145" s="5" t="s">
        <v>637</v>
      </c>
      <c r="AF145" s="5" t="s">
        <v>138</v>
      </c>
      <c r="AG145" s="5">
        <v>111</v>
      </c>
      <c r="AH145" s="5" t="s">
        <v>139</v>
      </c>
      <c r="AI145" s="5">
        <v>125</v>
      </c>
      <c r="AJ145" s="5" t="s">
        <v>128</v>
      </c>
      <c r="AK145" s="5">
        <v>3056062</v>
      </c>
      <c r="AL145" s="5" t="s">
        <v>140</v>
      </c>
      <c r="AM145" s="5" t="s">
        <v>161</v>
      </c>
      <c r="AN145" s="6">
        <v>47.235051300000002</v>
      </c>
      <c r="AO145" s="5" t="s">
        <v>142</v>
      </c>
      <c r="AP145" s="5">
        <v>0</v>
      </c>
      <c r="AQ145" s="5">
        <v>45181</v>
      </c>
      <c r="AR145" s="3">
        <v>45234</v>
      </c>
      <c r="AS145" s="5">
        <v>120</v>
      </c>
      <c r="AT145" s="5" t="s">
        <v>1194</v>
      </c>
      <c r="AU145" s="5" t="s">
        <v>144</v>
      </c>
      <c r="AV145" s="5">
        <v>0</v>
      </c>
      <c r="AW145" s="5">
        <v>0</v>
      </c>
      <c r="AX145" s="5">
        <v>0</v>
      </c>
      <c r="AY145" s="5">
        <v>0</v>
      </c>
      <c r="AZ145" s="5">
        <v>0</v>
      </c>
      <c r="BA145" s="5">
        <v>0</v>
      </c>
      <c r="BB145" s="5">
        <v>0</v>
      </c>
      <c r="BC145" s="5">
        <v>0</v>
      </c>
      <c r="BD145" s="5">
        <v>0</v>
      </c>
      <c r="BE145" s="5" t="s">
        <v>145</v>
      </c>
      <c r="BF145" s="5" t="s">
        <v>145</v>
      </c>
      <c r="BG145" s="5">
        <v>0</v>
      </c>
      <c r="BH145" s="5">
        <v>14</v>
      </c>
      <c r="BI145" s="5" t="s">
        <v>123</v>
      </c>
      <c r="BJ145" s="3">
        <v>45230</v>
      </c>
      <c r="BK145" s="3">
        <v>45230</v>
      </c>
      <c r="BL145" s="6">
        <v>14.233333333333301</v>
      </c>
      <c r="BM145" s="5" t="s">
        <v>123</v>
      </c>
      <c r="BN145" s="3">
        <v>49007</v>
      </c>
      <c r="BO145" s="5" t="s">
        <v>162</v>
      </c>
      <c r="BP145" s="5">
        <v>1380000</v>
      </c>
      <c r="BQ145" s="5"/>
      <c r="BR145" s="3">
        <v>45217</v>
      </c>
      <c r="BS145" s="5" t="s">
        <v>1230</v>
      </c>
      <c r="BT145" s="5" t="s">
        <v>330</v>
      </c>
      <c r="BU145" s="7" t="s">
        <v>1231</v>
      </c>
      <c r="BV145" s="7">
        <v>1786.5</v>
      </c>
      <c r="BW145" s="7">
        <v>3000</v>
      </c>
      <c r="BX145" s="7">
        <v>1388</v>
      </c>
      <c r="BY145" s="7">
        <v>800</v>
      </c>
      <c r="BZ145" s="5">
        <v>20</v>
      </c>
      <c r="CA145" s="5">
        <v>40</v>
      </c>
      <c r="CB145" s="6">
        <f t="shared" si="11"/>
        <v>6469900</v>
      </c>
      <c r="CC145" s="6">
        <v>6469903</v>
      </c>
      <c r="CD145" s="6">
        <f t="shared" si="12"/>
        <v>5822910</v>
      </c>
      <c r="CE145" s="6">
        <f t="shared" si="13"/>
        <v>5175920</v>
      </c>
      <c r="CF145" s="6"/>
      <c r="CG145" s="8"/>
      <c r="CH145" s="8">
        <f t="shared" si="17"/>
        <v>0.47235073185056958</v>
      </c>
      <c r="CI145" s="8" t="s">
        <v>3775</v>
      </c>
      <c r="CJ145" s="5" t="s">
        <v>1031</v>
      </c>
      <c r="CK145" s="5" t="s">
        <v>637</v>
      </c>
      <c r="CL145" s="5">
        <v>332001</v>
      </c>
      <c r="CM145" s="5">
        <v>28</v>
      </c>
      <c r="CN145" s="5" t="s">
        <v>195</v>
      </c>
      <c r="CO145" s="5" t="s">
        <v>166</v>
      </c>
      <c r="CP145" s="5" t="s">
        <v>167</v>
      </c>
      <c r="CQ145" s="9" t="s">
        <v>185</v>
      </c>
      <c r="CR145" s="9" t="s">
        <v>154</v>
      </c>
      <c r="CS145" s="9" t="s">
        <v>90</v>
      </c>
      <c r="CT145" s="9" t="s">
        <v>1232</v>
      </c>
      <c r="CU145" s="9" t="s">
        <v>156</v>
      </c>
      <c r="CV145" s="10" t="s">
        <v>1233</v>
      </c>
      <c r="CW145" s="9">
        <v>200288512864</v>
      </c>
      <c r="CX145" s="9">
        <v>0</v>
      </c>
      <c r="CY145" s="9">
        <v>0</v>
      </c>
      <c r="CZ145" s="9">
        <v>0</v>
      </c>
      <c r="DA145" s="9">
        <v>0</v>
      </c>
      <c r="DB145" s="9">
        <v>0</v>
      </c>
      <c r="DC145" s="9">
        <v>0</v>
      </c>
      <c r="DD145" s="9">
        <v>0</v>
      </c>
      <c r="DE145" s="9">
        <v>0</v>
      </c>
      <c r="DF145" s="9">
        <v>400075498727</v>
      </c>
      <c r="DG145" s="9">
        <v>0</v>
      </c>
      <c r="DH145" s="9">
        <v>0</v>
      </c>
      <c r="DI145" s="9">
        <v>0</v>
      </c>
      <c r="DJ145" s="9">
        <v>0</v>
      </c>
      <c r="DK145" s="9">
        <v>0</v>
      </c>
      <c r="DL145" s="9">
        <v>0</v>
      </c>
      <c r="DM145" s="9">
        <v>0</v>
      </c>
      <c r="DN145" s="9">
        <v>0</v>
      </c>
      <c r="DO145" s="9">
        <v>200077030174</v>
      </c>
      <c r="DP145" s="9">
        <v>0</v>
      </c>
      <c r="DQ145" s="9">
        <v>0</v>
      </c>
      <c r="DR145" s="9">
        <v>0</v>
      </c>
      <c r="DS145" s="9">
        <v>0</v>
      </c>
      <c r="DT145" s="9">
        <v>0</v>
      </c>
      <c r="DU145" s="9">
        <v>0</v>
      </c>
      <c r="DV145" s="9">
        <v>0</v>
      </c>
      <c r="DW145" s="9">
        <v>0</v>
      </c>
    </row>
    <row r="146" spans="1:127" customFormat="1" ht="60" x14ac:dyDescent="0.25">
      <c r="A146">
        <v>145</v>
      </c>
      <c r="B146" s="3">
        <v>45627</v>
      </c>
      <c r="C146" s="4">
        <v>217020911454176</v>
      </c>
      <c r="D146" s="4">
        <v>217020911454176</v>
      </c>
      <c r="E146" s="4" t="s">
        <v>121</v>
      </c>
      <c r="F146" s="5" t="s">
        <v>178</v>
      </c>
      <c r="G146" s="3">
        <v>45184</v>
      </c>
      <c r="H146" s="6">
        <v>15.766666666666699</v>
      </c>
      <c r="I146" s="5" t="s">
        <v>123</v>
      </c>
      <c r="J146" s="5">
        <v>2543672</v>
      </c>
      <c r="K146" s="5" t="s">
        <v>124</v>
      </c>
      <c r="L146" s="5" t="s">
        <v>1234</v>
      </c>
      <c r="M146" s="5">
        <v>2381562</v>
      </c>
      <c r="N146" s="5" t="s">
        <v>126</v>
      </c>
      <c r="O146" s="5">
        <v>700</v>
      </c>
      <c r="P146" s="5" t="s">
        <v>127</v>
      </c>
      <c r="Q146" s="5">
        <v>16</v>
      </c>
      <c r="R146" s="5" t="s">
        <v>128</v>
      </c>
      <c r="S146" s="6">
        <v>13.4</v>
      </c>
      <c r="T146" s="5" t="s">
        <v>129</v>
      </c>
      <c r="U146" s="6">
        <v>13</v>
      </c>
      <c r="V146" s="5">
        <v>121</v>
      </c>
      <c r="W146" s="5" t="s">
        <v>130</v>
      </c>
      <c r="X146" s="5" t="s">
        <v>1235</v>
      </c>
      <c r="Y146" s="5" t="s">
        <v>132</v>
      </c>
      <c r="Z146" s="5" t="s">
        <v>133</v>
      </c>
      <c r="AA146" s="5" t="s">
        <v>181</v>
      </c>
      <c r="AB146" s="5" t="s">
        <v>135</v>
      </c>
      <c r="AC146" s="5" t="s">
        <v>136</v>
      </c>
      <c r="AD146" s="5">
        <v>854801209439</v>
      </c>
      <c r="AE146" s="5" t="s">
        <v>637</v>
      </c>
      <c r="AF146" s="5" t="s">
        <v>138</v>
      </c>
      <c r="AG146" s="5">
        <v>109</v>
      </c>
      <c r="AH146" s="5" t="s">
        <v>139</v>
      </c>
      <c r="AI146" s="5">
        <v>125</v>
      </c>
      <c r="AJ146" s="5" t="s">
        <v>128</v>
      </c>
      <c r="AK146" s="5">
        <v>2543672</v>
      </c>
      <c r="AL146" s="5" t="s">
        <v>140</v>
      </c>
      <c r="AM146" s="5" t="s">
        <v>161</v>
      </c>
      <c r="AN146" s="6">
        <v>37.486185900000002</v>
      </c>
      <c r="AO146" s="5" t="s">
        <v>142</v>
      </c>
      <c r="AP146" s="5">
        <v>0</v>
      </c>
      <c r="AQ146" s="5">
        <v>37980</v>
      </c>
      <c r="AR146" s="3">
        <v>45173</v>
      </c>
      <c r="AS146" s="5">
        <v>120</v>
      </c>
      <c r="AT146" s="5" t="s">
        <v>1194</v>
      </c>
      <c r="AU146" s="5" t="s">
        <v>144</v>
      </c>
      <c r="AV146" s="5">
        <v>0</v>
      </c>
      <c r="AW146" s="5">
        <v>0</v>
      </c>
      <c r="AX146" s="5">
        <v>0</v>
      </c>
      <c r="AY146" s="5">
        <v>0</v>
      </c>
      <c r="AZ146" s="5">
        <v>0</v>
      </c>
      <c r="BA146" s="5">
        <v>0</v>
      </c>
      <c r="BB146" s="5">
        <v>0</v>
      </c>
      <c r="BC146" s="5">
        <v>0</v>
      </c>
      <c r="BD146" s="5">
        <v>0</v>
      </c>
      <c r="BE146" s="5" t="s">
        <v>145</v>
      </c>
      <c r="BF146" s="5" t="s">
        <v>145</v>
      </c>
      <c r="BG146" s="5">
        <v>0</v>
      </c>
      <c r="BH146" s="5">
        <v>16</v>
      </c>
      <c r="BI146" s="5" t="s">
        <v>123</v>
      </c>
      <c r="BJ146" s="3">
        <v>45167</v>
      </c>
      <c r="BK146" s="3">
        <v>45167</v>
      </c>
      <c r="BL146" s="6">
        <v>16.3333333333333</v>
      </c>
      <c r="BM146" s="5" t="s">
        <v>123</v>
      </c>
      <c r="BN146" s="3">
        <v>48948</v>
      </c>
      <c r="BO146" s="5" t="s">
        <v>162</v>
      </c>
      <c r="BP146" s="5">
        <v>756000</v>
      </c>
      <c r="BQ146" s="5"/>
      <c r="BR146" s="3">
        <v>45159</v>
      </c>
      <c r="BS146" s="5">
        <v>6232943</v>
      </c>
      <c r="BT146" s="5" t="s">
        <v>147</v>
      </c>
      <c r="BU146" s="7" t="s">
        <v>1236</v>
      </c>
      <c r="BV146" s="7">
        <v>1698.75</v>
      </c>
      <c r="BW146" s="7">
        <v>3500</v>
      </c>
      <c r="BX146" s="7">
        <v>700</v>
      </c>
      <c r="BY146" s="7">
        <v>1200</v>
      </c>
      <c r="BZ146" s="5">
        <v>6</v>
      </c>
      <c r="CA146" s="5">
        <v>44</v>
      </c>
      <c r="CB146" s="6">
        <f t="shared" si="11"/>
        <v>6785625</v>
      </c>
      <c r="CC146" s="6">
        <v>6785625</v>
      </c>
      <c r="CD146" s="6">
        <f t="shared" si="12"/>
        <v>6107063</v>
      </c>
      <c r="CE146" s="6">
        <f t="shared" si="13"/>
        <v>5428500</v>
      </c>
      <c r="CF146" s="6"/>
      <c r="CG146" s="8"/>
      <c r="CH146" s="8">
        <f t="shared" si="17"/>
        <v>0.37486185870866723</v>
      </c>
      <c r="CI146" s="8" t="s">
        <v>3775</v>
      </c>
      <c r="CJ146" s="5" t="s">
        <v>1031</v>
      </c>
      <c r="CK146" s="5" t="s">
        <v>637</v>
      </c>
      <c r="CL146" s="5">
        <v>332001</v>
      </c>
      <c r="CM146" s="5">
        <v>0</v>
      </c>
      <c r="CN146" s="5" t="s">
        <v>195</v>
      </c>
      <c r="CO146" s="5" t="s">
        <v>166</v>
      </c>
      <c r="CP146" s="5" t="s">
        <v>167</v>
      </c>
      <c r="CQ146" s="9" t="s">
        <v>153</v>
      </c>
      <c r="CR146" s="9" t="s">
        <v>154</v>
      </c>
      <c r="CS146" s="9" t="s">
        <v>90</v>
      </c>
      <c r="CT146" s="9" t="s">
        <v>1237</v>
      </c>
      <c r="CU146" s="9" t="s">
        <v>156</v>
      </c>
      <c r="CV146" s="10" t="s">
        <v>1238</v>
      </c>
      <c r="CW146" s="9">
        <v>200280602449</v>
      </c>
      <c r="CX146" s="9">
        <v>0</v>
      </c>
      <c r="CY146" s="9">
        <v>0</v>
      </c>
      <c r="CZ146" s="9">
        <v>0</v>
      </c>
      <c r="DA146" s="9">
        <v>0</v>
      </c>
      <c r="DB146" s="9">
        <v>0</v>
      </c>
      <c r="DC146" s="9">
        <v>0</v>
      </c>
      <c r="DD146" s="9">
        <v>0</v>
      </c>
      <c r="DE146" s="9">
        <v>0</v>
      </c>
      <c r="DF146" s="9">
        <v>400073662931</v>
      </c>
      <c r="DG146" s="9">
        <v>0</v>
      </c>
      <c r="DH146" s="9">
        <v>0</v>
      </c>
      <c r="DI146" s="9">
        <v>0</v>
      </c>
      <c r="DJ146" s="9">
        <v>0</v>
      </c>
      <c r="DK146" s="9">
        <v>0</v>
      </c>
      <c r="DL146" s="9">
        <v>0</v>
      </c>
      <c r="DM146" s="9">
        <v>0</v>
      </c>
      <c r="DN146" s="9">
        <v>0</v>
      </c>
      <c r="DO146" s="9">
        <v>200075103158</v>
      </c>
      <c r="DP146" s="9">
        <v>0</v>
      </c>
      <c r="DQ146" s="9">
        <v>0</v>
      </c>
      <c r="DR146" s="9">
        <v>0</v>
      </c>
      <c r="DS146" s="9">
        <v>0</v>
      </c>
      <c r="DT146" s="9">
        <v>0</v>
      </c>
      <c r="DU146" s="9">
        <v>0</v>
      </c>
      <c r="DV146" s="9">
        <v>0</v>
      </c>
      <c r="DW146" s="9">
        <v>0</v>
      </c>
    </row>
    <row r="147" spans="1:127" customFormat="1" ht="60" x14ac:dyDescent="0.25">
      <c r="A147">
        <v>146</v>
      </c>
      <c r="B147" s="3">
        <v>45627</v>
      </c>
      <c r="C147" s="4">
        <v>217020911354248</v>
      </c>
      <c r="D147" s="4">
        <v>217020911354248</v>
      </c>
      <c r="E147" s="4" t="s">
        <v>121</v>
      </c>
      <c r="F147" s="5" t="s">
        <v>232</v>
      </c>
      <c r="G147" s="3">
        <v>44999</v>
      </c>
      <c r="H147" s="6">
        <v>21.933333333333302</v>
      </c>
      <c r="I147" s="5" t="s">
        <v>123</v>
      </c>
      <c r="J147" s="5">
        <v>2839995</v>
      </c>
      <c r="K147" s="5" t="s">
        <v>124</v>
      </c>
      <c r="L147" s="5" t="s">
        <v>1239</v>
      </c>
      <c r="M147" s="5">
        <v>2723763</v>
      </c>
      <c r="N147" s="5" t="s">
        <v>126</v>
      </c>
      <c r="O147" s="5">
        <v>731</v>
      </c>
      <c r="P147" s="5" t="s">
        <v>127</v>
      </c>
      <c r="Q147" s="5">
        <v>22</v>
      </c>
      <c r="R147" s="5" t="s">
        <v>128</v>
      </c>
      <c r="S147" s="6">
        <v>13.15</v>
      </c>
      <c r="T147" s="5" t="s">
        <v>129</v>
      </c>
      <c r="U147" s="6">
        <v>12.75</v>
      </c>
      <c r="V147" s="5">
        <v>181</v>
      </c>
      <c r="W147" s="5" t="s">
        <v>130</v>
      </c>
      <c r="X147" s="5" t="s">
        <v>1240</v>
      </c>
      <c r="Y147" s="5" t="s">
        <v>132</v>
      </c>
      <c r="Z147" s="5" t="s">
        <v>133</v>
      </c>
      <c r="AA147" s="5" t="s">
        <v>413</v>
      </c>
      <c r="AB147" s="5" t="s">
        <v>135</v>
      </c>
      <c r="AC147" s="5" t="s">
        <v>136</v>
      </c>
      <c r="AD147" s="5">
        <v>807735162</v>
      </c>
      <c r="AE147" s="5" t="s">
        <v>637</v>
      </c>
      <c r="AF147" s="5" t="s">
        <v>138</v>
      </c>
      <c r="AG147" s="5">
        <v>170</v>
      </c>
      <c r="AH147" s="5" t="s">
        <v>139</v>
      </c>
      <c r="AI147" s="5">
        <v>192</v>
      </c>
      <c r="AJ147" s="5" t="s">
        <v>128</v>
      </c>
      <c r="AK147" s="5">
        <v>2839995</v>
      </c>
      <c r="AL147" s="5" t="s">
        <v>140</v>
      </c>
      <c r="AM147" s="5" t="s">
        <v>709</v>
      </c>
      <c r="AN147" s="6">
        <v>54.676273500000001</v>
      </c>
      <c r="AO147" s="5" t="s">
        <v>142</v>
      </c>
      <c r="AP147" s="5">
        <v>0</v>
      </c>
      <c r="AQ147" s="5">
        <v>35467</v>
      </c>
      <c r="AR147" s="3">
        <v>44989</v>
      </c>
      <c r="AS147" s="5">
        <v>180</v>
      </c>
      <c r="AT147" s="5" t="s">
        <v>1194</v>
      </c>
      <c r="AU147" s="5" t="s">
        <v>144</v>
      </c>
      <c r="AV147" s="5">
        <v>0</v>
      </c>
      <c r="AW147" s="5">
        <v>0</v>
      </c>
      <c r="AX147" s="5">
        <v>0</v>
      </c>
      <c r="AY147" s="5">
        <v>0</v>
      </c>
      <c r="AZ147" s="5">
        <v>0</v>
      </c>
      <c r="BA147" s="5">
        <v>0</v>
      </c>
      <c r="BB147" s="5">
        <v>0</v>
      </c>
      <c r="BC147" s="5">
        <v>0</v>
      </c>
      <c r="BD147" s="5">
        <v>0</v>
      </c>
      <c r="BE147" s="5" t="s">
        <v>145</v>
      </c>
      <c r="BF147" s="5" t="s">
        <v>145</v>
      </c>
      <c r="BG147" s="5">
        <v>0</v>
      </c>
      <c r="BH147" s="5">
        <v>22</v>
      </c>
      <c r="BI147" s="5" t="s">
        <v>123</v>
      </c>
      <c r="BJ147" s="3">
        <v>44985</v>
      </c>
      <c r="BK147" s="3">
        <v>44985</v>
      </c>
      <c r="BL147" s="6">
        <v>22.4</v>
      </c>
      <c r="BM147" s="5" t="s">
        <v>123</v>
      </c>
      <c r="BN147" s="3">
        <v>50805</v>
      </c>
      <c r="BO147" s="5" t="s">
        <v>710</v>
      </c>
      <c r="BP147" s="5">
        <v>1008000</v>
      </c>
      <c r="BQ147" s="5"/>
      <c r="BR147" s="3">
        <v>44975</v>
      </c>
      <c r="BS147" s="5">
        <v>5825642</v>
      </c>
      <c r="BT147" s="5" t="s">
        <v>1241</v>
      </c>
      <c r="BU147" s="7" t="s">
        <v>1242</v>
      </c>
      <c r="BV147" s="7">
        <v>2700</v>
      </c>
      <c r="BW147" s="7">
        <v>1100</v>
      </c>
      <c r="BX147" s="7">
        <v>2022</v>
      </c>
      <c r="BY147" s="7">
        <v>1100</v>
      </c>
      <c r="BZ147" s="5">
        <v>1</v>
      </c>
      <c r="CA147" s="5">
        <v>49</v>
      </c>
      <c r="CB147" s="6">
        <f t="shared" si="11"/>
        <v>5194200</v>
      </c>
      <c r="CC147" s="6">
        <v>5194200</v>
      </c>
      <c r="CD147" s="6">
        <f t="shared" si="12"/>
        <v>4674780</v>
      </c>
      <c r="CE147" s="6">
        <f t="shared" si="13"/>
        <v>4155360</v>
      </c>
      <c r="CF147" s="6"/>
      <c r="CG147" s="8"/>
      <c r="CH147" s="8">
        <f t="shared" si="17"/>
        <v>0.54676273535866926</v>
      </c>
      <c r="CI147" s="8" t="s">
        <v>3775</v>
      </c>
      <c r="CJ147" s="5" t="s">
        <v>1031</v>
      </c>
      <c r="CK147" s="5" t="s">
        <v>637</v>
      </c>
      <c r="CL147" s="5">
        <v>332703</v>
      </c>
      <c r="CM147" s="5">
        <v>0</v>
      </c>
      <c r="CN147" s="5" t="s">
        <v>195</v>
      </c>
      <c r="CO147" s="5" t="s">
        <v>166</v>
      </c>
      <c r="CP147" s="5" t="s">
        <v>167</v>
      </c>
      <c r="CQ147" s="9" t="s">
        <v>153</v>
      </c>
      <c r="CR147" s="9" t="s">
        <v>154</v>
      </c>
      <c r="CS147" s="9" t="s">
        <v>90</v>
      </c>
      <c r="CT147" s="9" t="s">
        <v>1243</v>
      </c>
      <c r="CU147" s="9" t="s">
        <v>156</v>
      </c>
      <c r="CV147" s="10" t="s">
        <v>1244</v>
      </c>
      <c r="CW147" s="9">
        <v>200264298828</v>
      </c>
      <c r="CX147" s="9">
        <v>0</v>
      </c>
      <c r="CY147" s="9">
        <v>0</v>
      </c>
      <c r="CZ147" s="9">
        <v>0</v>
      </c>
      <c r="DA147" s="9">
        <v>0</v>
      </c>
      <c r="DB147" s="9">
        <v>0</v>
      </c>
      <c r="DC147" s="9">
        <v>0</v>
      </c>
      <c r="DD147" s="9">
        <v>0</v>
      </c>
      <c r="DE147" s="9">
        <v>0</v>
      </c>
      <c r="DF147" s="9">
        <v>400069336622</v>
      </c>
      <c r="DG147" s="9">
        <v>0</v>
      </c>
      <c r="DH147" s="9">
        <v>0</v>
      </c>
      <c r="DI147" s="9">
        <v>0</v>
      </c>
      <c r="DJ147" s="9">
        <v>0</v>
      </c>
      <c r="DK147" s="9">
        <v>0</v>
      </c>
      <c r="DL147" s="9">
        <v>0</v>
      </c>
      <c r="DM147" s="9">
        <v>0</v>
      </c>
      <c r="DN147" s="9">
        <v>0</v>
      </c>
      <c r="DO147" s="9">
        <v>200070505862</v>
      </c>
      <c r="DP147" s="9">
        <v>0</v>
      </c>
      <c r="DQ147" s="9">
        <v>0</v>
      </c>
      <c r="DR147" s="9">
        <v>0</v>
      </c>
      <c r="DS147" s="9">
        <v>0</v>
      </c>
      <c r="DT147" s="9">
        <v>0</v>
      </c>
      <c r="DU147" s="9">
        <v>0</v>
      </c>
      <c r="DV147" s="9">
        <v>0</v>
      </c>
      <c r="DW147" s="9">
        <v>0</v>
      </c>
    </row>
    <row r="148" spans="1:127" customFormat="1" ht="90" x14ac:dyDescent="0.25">
      <c r="A148">
        <v>147</v>
      </c>
      <c r="B148" s="3">
        <v>45627</v>
      </c>
      <c r="C148" s="4">
        <v>217020911289851</v>
      </c>
      <c r="D148" s="4">
        <v>217020911289851</v>
      </c>
      <c r="E148" s="4" t="s">
        <v>121</v>
      </c>
      <c r="F148" s="5" t="s">
        <v>232</v>
      </c>
      <c r="G148" s="3">
        <v>44926</v>
      </c>
      <c r="H148" s="6">
        <v>24.366666666666699</v>
      </c>
      <c r="I148" s="5" t="s">
        <v>123</v>
      </c>
      <c r="J148" s="5">
        <v>1427742</v>
      </c>
      <c r="K148" s="5" t="s">
        <v>124</v>
      </c>
      <c r="L148" s="5" t="s">
        <v>1245</v>
      </c>
      <c r="M148" s="5">
        <v>1366980</v>
      </c>
      <c r="N148" s="5" t="s">
        <v>126</v>
      </c>
      <c r="O148" s="5">
        <v>767</v>
      </c>
      <c r="P148" s="5" t="s">
        <v>127</v>
      </c>
      <c r="Q148" s="5">
        <v>24</v>
      </c>
      <c r="R148" s="5" t="s">
        <v>128</v>
      </c>
      <c r="S148" s="6">
        <v>13.9</v>
      </c>
      <c r="T148" s="5" t="s">
        <v>129</v>
      </c>
      <c r="U148" s="6">
        <v>13.5</v>
      </c>
      <c r="V148" s="5">
        <v>181</v>
      </c>
      <c r="W148" s="5" t="s">
        <v>130</v>
      </c>
      <c r="X148" s="5" t="s">
        <v>1246</v>
      </c>
      <c r="Y148" s="5" t="s">
        <v>132</v>
      </c>
      <c r="Z148" s="5" t="s">
        <v>133</v>
      </c>
      <c r="AA148" s="5" t="s">
        <v>708</v>
      </c>
      <c r="AB148" s="5" t="s">
        <v>135</v>
      </c>
      <c r="AC148" s="5" t="s">
        <v>136</v>
      </c>
      <c r="AD148" s="5">
        <v>806803711</v>
      </c>
      <c r="AE148" s="5" t="s">
        <v>637</v>
      </c>
      <c r="AF148" s="5" t="s">
        <v>138</v>
      </c>
      <c r="AG148" s="5">
        <v>168</v>
      </c>
      <c r="AH148" s="5" t="s">
        <v>139</v>
      </c>
      <c r="AI148" s="5">
        <v>192</v>
      </c>
      <c r="AJ148" s="5" t="s">
        <v>128</v>
      </c>
      <c r="AK148" s="5">
        <v>1427742</v>
      </c>
      <c r="AL148" s="5" t="s">
        <v>140</v>
      </c>
      <c r="AM148" s="5" t="s">
        <v>141</v>
      </c>
      <c r="AN148" s="6">
        <v>60.249142300000003</v>
      </c>
      <c r="AO148" s="5" t="s">
        <v>142</v>
      </c>
      <c r="AP148" s="5">
        <v>0</v>
      </c>
      <c r="AQ148" s="5">
        <v>18537</v>
      </c>
      <c r="AR148" s="3">
        <v>44930</v>
      </c>
      <c r="AS148" s="5">
        <v>180</v>
      </c>
      <c r="AT148" s="5" t="s">
        <v>1194</v>
      </c>
      <c r="AU148" s="5" t="s">
        <v>144</v>
      </c>
      <c r="AV148" s="5">
        <v>0</v>
      </c>
      <c r="AW148" s="5">
        <v>0</v>
      </c>
      <c r="AX148" s="5">
        <v>0</v>
      </c>
      <c r="AY148" s="5">
        <v>0</v>
      </c>
      <c r="AZ148" s="5">
        <v>0</v>
      </c>
      <c r="BA148" s="5">
        <v>0</v>
      </c>
      <c r="BB148" s="5">
        <v>0</v>
      </c>
      <c r="BC148" s="5">
        <v>0</v>
      </c>
      <c r="BD148" s="5">
        <v>0</v>
      </c>
      <c r="BE148" s="5" t="s">
        <v>145</v>
      </c>
      <c r="BF148" s="5" t="s">
        <v>145</v>
      </c>
      <c r="BG148" s="5">
        <v>0</v>
      </c>
      <c r="BH148" s="5">
        <v>24</v>
      </c>
      <c r="BI148" s="5" t="s">
        <v>123</v>
      </c>
      <c r="BJ148" s="3">
        <v>44926</v>
      </c>
      <c r="BK148" s="3">
        <v>44926</v>
      </c>
      <c r="BL148" s="6">
        <v>24.366666666666699</v>
      </c>
      <c r="BM148" s="5" t="s">
        <v>123</v>
      </c>
      <c r="BN148" s="3">
        <v>50743</v>
      </c>
      <c r="BO148" s="5" t="s">
        <v>146</v>
      </c>
      <c r="BP148" s="5">
        <v>381528</v>
      </c>
      <c r="BQ148" s="5"/>
      <c r="BR148" s="3">
        <v>44918</v>
      </c>
      <c r="BS148" s="5" t="s">
        <v>1247</v>
      </c>
      <c r="BT148" s="5" t="s">
        <v>330</v>
      </c>
      <c r="BU148" s="7" t="s">
        <v>1248</v>
      </c>
      <c r="BV148" s="7">
        <v>6927.75</v>
      </c>
      <c r="BW148" s="7">
        <v>0</v>
      </c>
      <c r="BX148" s="7">
        <v>143.63999999999999</v>
      </c>
      <c r="BY148" s="7">
        <v>16500</v>
      </c>
      <c r="BZ148" s="5">
        <v>5</v>
      </c>
      <c r="CA148" s="5">
        <v>55</v>
      </c>
      <c r="CB148" s="6">
        <f t="shared" si="11"/>
        <v>2370060</v>
      </c>
      <c r="CC148" s="6">
        <v>2369730</v>
      </c>
      <c r="CD148" s="6">
        <f t="shared" si="12"/>
        <v>2133054</v>
      </c>
      <c r="CE148" s="6">
        <f t="shared" si="13"/>
        <v>1896048</v>
      </c>
      <c r="CF148" s="6" t="s">
        <v>1249</v>
      </c>
      <c r="CG148" s="8"/>
      <c r="CH148" s="8">
        <f t="shared" si="17"/>
        <v>0.60240753398648139</v>
      </c>
      <c r="CI148" s="8" t="s">
        <v>3775</v>
      </c>
      <c r="CJ148" s="5" t="s">
        <v>1250</v>
      </c>
      <c r="CK148" s="5" t="s">
        <v>637</v>
      </c>
      <c r="CL148" s="5">
        <v>331506</v>
      </c>
      <c r="CM148" s="5">
        <v>28</v>
      </c>
      <c r="CN148" s="5" t="s">
        <v>195</v>
      </c>
      <c r="CO148" s="5" t="s">
        <v>152</v>
      </c>
      <c r="CP148" s="5" t="s">
        <v>152</v>
      </c>
      <c r="CQ148" s="9" t="s">
        <v>153</v>
      </c>
      <c r="CR148" s="9" t="s">
        <v>154</v>
      </c>
      <c r="CS148" s="9" t="s">
        <v>90</v>
      </c>
      <c r="CT148" s="9" t="s">
        <v>1251</v>
      </c>
      <c r="CU148" s="9" t="s">
        <v>156</v>
      </c>
      <c r="CV148" s="10" t="s">
        <v>1252</v>
      </c>
      <c r="CW148" s="9">
        <v>200256939942</v>
      </c>
      <c r="CX148" s="9">
        <v>0</v>
      </c>
      <c r="CY148" s="9">
        <v>0</v>
      </c>
      <c r="CZ148" s="9">
        <v>0</v>
      </c>
      <c r="DA148" s="9">
        <v>0</v>
      </c>
      <c r="DB148" s="9">
        <v>0</v>
      </c>
      <c r="DC148" s="9">
        <v>0</v>
      </c>
      <c r="DD148" s="9">
        <v>0</v>
      </c>
      <c r="DE148" s="9">
        <v>0</v>
      </c>
      <c r="DF148" s="9">
        <v>400067289302</v>
      </c>
      <c r="DG148" s="9">
        <v>0</v>
      </c>
      <c r="DH148" s="9">
        <v>0</v>
      </c>
      <c r="DI148" s="9">
        <v>0</v>
      </c>
      <c r="DJ148" s="9">
        <v>0</v>
      </c>
      <c r="DK148" s="9">
        <v>0</v>
      </c>
      <c r="DL148" s="9">
        <v>0</v>
      </c>
      <c r="DM148" s="9">
        <v>0</v>
      </c>
      <c r="DN148" s="9">
        <v>0</v>
      </c>
      <c r="DO148" s="9">
        <v>200068325603</v>
      </c>
      <c r="DP148" s="9">
        <v>0</v>
      </c>
      <c r="DQ148" s="9">
        <v>0</v>
      </c>
      <c r="DR148" s="9">
        <v>0</v>
      </c>
      <c r="DS148" s="9">
        <v>0</v>
      </c>
      <c r="DT148" s="9">
        <v>0</v>
      </c>
      <c r="DU148" s="9">
        <v>0</v>
      </c>
      <c r="DV148" s="9">
        <v>0</v>
      </c>
      <c r="DW148" s="9">
        <v>0</v>
      </c>
    </row>
    <row r="149" spans="1:127" ht="45" x14ac:dyDescent="0.25">
      <c r="A149" s="44">
        <v>148</v>
      </c>
      <c r="B149" s="45">
        <v>45627</v>
      </c>
      <c r="C149" s="46">
        <v>216920911781858</v>
      </c>
      <c r="D149" s="4">
        <v>216920911781858</v>
      </c>
      <c r="E149" s="4" t="s">
        <v>121</v>
      </c>
      <c r="F149" s="5" t="s">
        <v>122</v>
      </c>
      <c r="G149" s="3">
        <v>45500</v>
      </c>
      <c r="H149" s="6">
        <v>5.2333333333333298</v>
      </c>
      <c r="I149" s="5" t="s">
        <v>123</v>
      </c>
      <c r="J149" s="47">
        <v>1531136</v>
      </c>
      <c r="K149" s="5" t="s">
        <v>124</v>
      </c>
      <c r="L149" s="5" t="s">
        <v>1253</v>
      </c>
      <c r="M149" s="5">
        <v>1507076</v>
      </c>
      <c r="N149" s="5" t="s">
        <v>126</v>
      </c>
      <c r="O149" s="5">
        <v>-1</v>
      </c>
      <c r="P149" s="5" t="s">
        <v>127</v>
      </c>
      <c r="Q149" s="5">
        <v>5</v>
      </c>
      <c r="R149" s="5" t="s">
        <v>128</v>
      </c>
      <c r="S149" s="6">
        <v>14</v>
      </c>
      <c r="T149" s="5" t="s">
        <v>129</v>
      </c>
      <c r="U149" s="6">
        <v>14</v>
      </c>
      <c r="V149" s="5">
        <v>121</v>
      </c>
      <c r="W149" s="5" t="s">
        <v>130</v>
      </c>
      <c r="X149" s="5" t="s">
        <v>1254</v>
      </c>
      <c r="Y149" s="5" t="s">
        <v>132</v>
      </c>
      <c r="Z149" s="5" t="s">
        <v>133</v>
      </c>
      <c r="AA149" s="5" t="s">
        <v>277</v>
      </c>
      <c r="AB149" s="5" t="s">
        <v>135</v>
      </c>
      <c r="AC149" s="5" t="s">
        <v>136</v>
      </c>
      <c r="AD149" s="5">
        <v>854804666443</v>
      </c>
      <c r="AE149" s="5" t="s">
        <v>637</v>
      </c>
      <c r="AF149" s="5" t="s">
        <v>138</v>
      </c>
      <c r="AG149" s="5">
        <v>116</v>
      </c>
      <c r="AH149" s="5" t="s">
        <v>139</v>
      </c>
      <c r="AI149" s="5">
        <v>121</v>
      </c>
      <c r="AJ149" s="5" t="s">
        <v>128</v>
      </c>
      <c r="AK149" s="5">
        <v>1531136</v>
      </c>
      <c r="AL149" s="5" t="s">
        <v>140</v>
      </c>
      <c r="AM149" s="5" t="s">
        <v>161</v>
      </c>
      <c r="AN149" s="6">
        <v>47.356674499999997</v>
      </c>
      <c r="AO149" s="5" t="s">
        <v>142</v>
      </c>
      <c r="AP149" s="5">
        <v>0</v>
      </c>
      <c r="AQ149" s="5">
        <v>23774</v>
      </c>
      <c r="AR149" s="3">
        <v>45508</v>
      </c>
      <c r="AS149" s="5">
        <v>120</v>
      </c>
      <c r="AT149" s="5" t="s">
        <v>1255</v>
      </c>
      <c r="AU149" s="5" t="s">
        <v>144</v>
      </c>
      <c r="AV149" s="5">
        <v>0</v>
      </c>
      <c r="AW149" s="5">
        <v>0</v>
      </c>
      <c r="AX149" s="5">
        <v>0</v>
      </c>
      <c r="AY149" s="5">
        <v>0</v>
      </c>
      <c r="AZ149" s="5">
        <v>0</v>
      </c>
      <c r="BA149" s="5">
        <v>0</v>
      </c>
      <c r="BB149" s="5">
        <v>0</v>
      </c>
      <c r="BC149" s="5">
        <v>0</v>
      </c>
      <c r="BD149" s="5">
        <v>0</v>
      </c>
      <c r="BE149" s="5" t="s">
        <v>145</v>
      </c>
      <c r="BF149" s="5" t="s">
        <v>145</v>
      </c>
      <c r="BG149" s="5">
        <v>0</v>
      </c>
      <c r="BH149" s="5">
        <v>5</v>
      </c>
      <c r="BI149" s="5" t="s">
        <v>123</v>
      </c>
      <c r="BJ149" s="3">
        <v>45493</v>
      </c>
      <c r="BK149" s="3">
        <v>45493</v>
      </c>
      <c r="BL149" s="6">
        <v>5.4666666666666703</v>
      </c>
      <c r="BM149" s="5" t="s">
        <v>123</v>
      </c>
      <c r="BN149" s="3">
        <v>49160</v>
      </c>
      <c r="BO149" s="5" t="s">
        <v>162</v>
      </c>
      <c r="BP149" s="5">
        <v>755100</v>
      </c>
      <c r="BQ149" s="5"/>
      <c r="BR149" s="3">
        <v>45483</v>
      </c>
      <c r="BS149" s="5"/>
      <c r="BT149" s="5" t="s">
        <v>1256</v>
      </c>
      <c r="BU149" s="7" t="s">
        <v>1257</v>
      </c>
      <c r="BV149" s="7">
        <v>161.66</v>
      </c>
      <c r="BW149" s="7">
        <v>20000</v>
      </c>
      <c r="BX149" s="7">
        <v>0</v>
      </c>
      <c r="BY149" s="7">
        <v>0</v>
      </c>
      <c r="BZ149" s="5" t="s">
        <v>145</v>
      </c>
      <c r="CA149" s="5" t="s">
        <v>145</v>
      </c>
      <c r="CB149" s="48">
        <f t="shared" si="11"/>
        <v>3233200</v>
      </c>
      <c r="CC149" s="48">
        <v>3233200</v>
      </c>
      <c r="CD149" s="48">
        <f t="shared" si="12"/>
        <v>2909880</v>
      </c>
      <c r="CE149" s="48">
        <f t="shared" si="13"/>
        <v>2586560</v>
      </c>
      <c r="CF149" s="48">
        <v>1448635.26</v>
      </c>
      <c r="CG149" s="49" t="s">
        <v>628</v>
      </c>
      <c r="CH149" s="49"/>
      <c r="CI149" s="49" t="s">
        <v>3775</v>
      </c>
      <c r="CJ149" s="50" t="s">
        <v>636</v>
      </c>
      <c r="CK149" s="50" t="s">
        <v>637</v>
      </c>
      <c r="CL149" s="50">
        <v>301001</v>
      </c>
      <c r="CM149" s="5">
        <v>0</v>
      </c>
      <c r="CN149" s="5" t="s">
        <v>165</v>
      </c>
      <c r="CO149" s="50" t="s">
        <v>166</v>
      </c>
      <c r="CP149" s="50" t="s">
        <v>1258</v>
      </c>
      <c r="CQ149" s="51" t="s">
        <v>153</v>
      </c>
      <c r="CR149" s="51" t="s">
        <v>154</v>
      </c>
      <c r="CS149" s="51" t="s">
        <v>90</v>
      </c>
      <c r="CT149" s="51" t="s">
        <v>1259</v>
      </c>
      <c r="CU149" s="51" t="s">
        <v>156</v>
      </c>
      <c r="CV149" s="52" t="s">
        <v>1260</v>
      </c>
      <c r="CW149" s="9">
        <v>200315033334</v>
      </c>
      <c r="CX149" s="9">
        <v>0</v>
      </c>
      <c r="CY149" s="9">
        <v>0</v>
      </c>
      <c r="CZ149" s="9">
        <v>0</v>
      </c>
      <c r="DA149" s="9">
        <v>0</v>
      </c>
      <c r="DB149" s="9">
        <v>0</v>
      </c>
      <c r="DC149" s="9">
        <v>0</v>
      </c>
      <c r="DD149" s="9">
        <v>0</v>
      </c>
      <c r="DE149" s="9">
        <v>0</v>
      </c>
      <c r="DF149" s="9">
        <v>400082253912</v>
      </c>
      <c r="DG149" s="9">
        <v>0</v>
      </c>
      <c r="DH149" s="9">
        <v>0</v>
      </c>
      <c r="DI149" s="9">
        <v>0</v>
      </c>
      <c r="DJ149" s="9">
        <v>0</v>
      </c>
      <c r="DK149" s="9">
        <v>0</v>
      </c>
      <c r="DL149" s="9">
        <v>0</v>
      </c>
      <c r="DM149" s="9">
        <v>0</v>
      </c>
      <c r="DN149" s="9">
        <v>0</v>
      </c>
      <c r="DO149" s="9">
        <v>200084039596</v>
      </c>
      <c r="DP149" s="9">
        <v>0</v>
      </c>
      <c r="DQ149" s="9">
        <v>0</v>
      </c>
      <c r="DR149" s="9">
        <v>0</v>
      </c>
      <c r="DS149" s="9">
        <v>0</v>
      </c>
      <c r="DT149" s="9">
        <v>0</v>
      </c>
      <c r="DU149" s="9">
        <v>0</v>
      </c>
      <c r="DV149" s="9">
        <v>0</v>
      </c>
      <c r="DW149" s="9">
        <v>0</v>
      </c>
    </row>
    <row r="150" spans="1:127" ht="75" x14ac:dyDescent="0.25">
      <c r="A150" s="44">
        <v>149</v>
      </c>
      <c r="B150" s="45">
        <v>45627</v>
      </c>
      <c r="C150" s="46">
        <v>216920911765275</v>
      </c>
      <c r="D150" s="4">
        <v>216920911765275</v>
      </c>
      <c r="E150" s="4" t="s">
        <v>121</v>
      </c>
      <c r="F150" s="5" t="s">
        <v>122</v>
      </c>
      <c r="G150" s="3">
        <v>45481</v>
      </c>
      <c r="H150" s="6">
        <v>5.8666666666666698</v>
      </c>
      <c r="I150" s="5" t="s">
        <v>123</v>
      </c>
      <c r="J150" s="47">
        <v>3537737</v>
      </c>
      <c r="K150" s="5" t="s">
        <v>124</v>
      </c>
      <c r="L150" s="5" t="s">
        <v>1261</v>
      </c>
      <c r="M150" s="5">
        <v>3465638</v>
      </c>
      <c r="N150" s="5" t="s">
        <v>126</v>
      </c>
      <c r="O150" s="5">
        <v>769</v>
      </c>
      <c r="P150" s="5" t="s">
        <v>127</v>
      </c>
      <c r="Q150" s="5">
        <v>6</v>
      </c>
      <c r="R150" s="5" t="s">
        <v>128</v>
      </c>
      <c r="S150" s="6">
        <v>13</v>
      </c>
      <c r="T150" s="5" t="s">
        <v>129</v>
      </c>
      <c r="U150" s="6">
        <v>13</v>
      </c>
      <c r="V150" s="5">
        <v>181</v>
      </c>
      <c r="W150" s="5" t="s">
        <v>130</v>
      </c>
      <c r="X150" s="5" t="s">
        <v>1262</v>
      </c>
      <c r="Y150" s="5" t="s">
        <v>132</v>
      </c>
      <c r="Z150" s="5" t="s">
        <v>133</v>
      </c>
      <c r="AA150" s="5" t="s">
        <v>733</v>
      </c>
      <c r="AB150" s="5" t="s">
        <v>135</v>
      </c>
      <c r="AC150" s="5" t="s">
        <v>136</v>
      </c>
      <c r="AD150" s="5">
        <v>1168734</v>
      </c>
      <c r="AE150" s="5" t="s">
        <v>637</v>
      </c>
      <c r="AF150" s="5" t="s">
        <v>138</v>
      </c>
      <c r="AG150" s="5">
        <v>170</v>
      </c>
      <c r="AH150" s="5" t="s">
        <v>139</v>
      </c>
      <c r="AI150" s="5">
        <v>176</v>
      </c>
      <c r="AJ150" s="5" t="s">
        <v>128</v>
      </c>
      <c r="AK150" s="5">
        <v>3537737</v>
      </c>
      <c r="AL150" s="5" t="s">
        <v>140</v>
      </c>
      <c r="AM150" s="5" t="s">
        <v>141</v>
      </c>
      <c r="AN150" s="6">
        <v>29.000043000000002</v>
      </c>
      <c r="AO150" s="5" t="s">
        <v>142</v>
      </c>
      <c r="AP150" s="5">
        <v>0</v>
      </c>
      <c r="AQ150" s="5">
        <v>44761</v>
      </c>
      <c r="AR150" s="3">
        <v>45477</v>
      </c>
      <c r="AS150" s="5">
        <v>180</v>
      </c>
      <c r="AT150" s="5" t="s">
        <v>1255</v>
      </c>
      <c r="AU150" s="5" t="s">
        <v>144</v>
      </c>
      <c r="AV150" s="5">
        <v>0</v>
      </c>
      <c r="AW150" s="5">
        <v>0</v>
      </c>
      <c r="AX150" s="5">
        <v>0</v>
      </c>
      <c r="AY150" s="5">
        <v>0</v>
      </c>
      <c r="AZ150" s="5">
        <v>0</v>
      </c>
      <c r="BA150" s="5">
        <v>0</v>
      </c>
      <c r="BB150" s="5">
        <v>0</v>
      </c>
      <c r="BC150" s="5">
        <v>0</v>
      </c>
      <c r="BD150" s="5">
        <v>0</v>
      </c>
      <c r="BE150" s="5" t="s">
        <v>145</v>
      </c>
      <c r="BF150" s="5" t="s">
        <v>145</v>
      </c>
      <c r="BG150" s="5">
        <v>0</v>
      </c>
      <c r="BH150" s="5">
        <v>6</v>
      </c>
      <c r="BI150" s="5" t="s">
        <v>123</v>
      </c>
      <c r="BJ150" s="3">
        <v>45473</v>
      </c>
      <c r="BK150" s="3">
        <v>45473</v>
      </c>
      <c r="BL150" s="6">
        <v>6.1333333333333302</v>
      </c>
      <c r="BM150" s="5" t="s">
        <v>123</v>
      </c>
      <c r="BN150" s="3">
        <v>50805</v>
      </c>
      <c r="BO150" s="5" t="s">
        <v>146</v>
      </c>
      <c r="BP150" s="5">
        <v>615999.96</v>
      </c>
      <c r="BQ150" s="5"/>
      <c r="BR150" s="3">
        <v>45467</v>
      </c>
      <c r="BS150" s="5">
        <v>7424626</v>
      </c>
      <c r="BT150" s="5" t="s">
        <v>1256</v>
      </c>
      <c r="BU150" s="7" t="s">
        <v>1263</v>
      </c>
      <c r="BV150" s="7">
        <v>284</v>
      </c>
      <c r="BW150" s="7">
        <v>35000</v>
      </c>
      <c r="BX150" s="7">
        <v>1737.75</v>
      </c>
      <c r="BY150" s="7">
        <v>1300</v>
      </c>
      <c r="BZ150" s="5">
        <v>15</v>
      </c>
      <c r="CA150" s="5">
        <v>45</v>
      </c>
      <c r="CB150" s="48">
        <f t="shared" si="11"/>
        <v>12199075</v>
      </c>
      <c r="CC150" s="48">
        <v>12199075</v>
      </c>
      <c r="CD150" s="48">
        <f t="shared" si="12"/>
        <v>10979168</v>
      </c>
      <c r="CE150" s="48">
        <f t="shared" si="13"/>
        <v>9759260</v>
      </c>
      <c r="CF150" s="48">
        <v>4714539</v>
      </c>
      <c r="CG150" s="49" t="s">
        <v>628</v>
      </c>
      <c r="CH150" s="49"/>
      <c r="CI150" s="49" t="s">
        <v>3775</v>
      </c>
      <c r="CJ150" s="50" t="s">
        <v>636</v>
      </c>
      <c r="CK150" s="50" t="s">
        <v>637</v>
      </c>
      <c r="CL150" s="50">
        <v>301001</v>
      </c>
      <c r="CM150" s="5">
        <v>0</v>
      </c>
      <c r="CN150" s="5" t="s">
        <v>165</v>
      </c>
      <c r="CO150" s="50" t="s">
        <v>166</v>
      </c>
      <c r="CP150" s="50" t="s">
        <v>167</v>
      </c>
      <c r="CQ150" s="51" t="s">
        <v>153</v>
      </c>
      <c r="CR150" s="51" t="s">
        <v>154</v>
      </c>
      <c r="CS150" s="51" t="s">
        <v>90</v>
      </c>
      <c r="CT150" s="51" t="s">
        <v>1264</v>
      </c>
      <c r="CU150" s="51" t="s">
        <v>156</v>
      </c>
      <c r="CV150" s="52" t="s">
        <v>1265</v>
      </c>
      <c r="CW150" s="9">
        <v>200312994707</v>
      </c>
      <c r="CX150" s="9">
        <v>0</v>
      </c>
      <c r="CY150" s="9">
        <v>0</v>
      </c>
      <c r="CZ150" s="9">
        <v>0</v>
      </c>
      <c r="DA150" s="9">
        <v>0</v>
      </c>
      <c r="DB150" s="9">
        <v>0</v>
      </c>
      <c r="DC150" s="9">
        <v>0</v>
      </c>
      <c r="DD150" s="9">
        <v>0</v>
      </c>
      <c r="DE150" s="9">
        <v>0</v>
      </c>
      <c r="DF150" s="9">
        <v>400081730254</v>
      </c>
      <c r="DG150" s="9">
        <v>0</v>
      </c>
      <c r="DH150" s="9">
        <v>0</v>
      </c>
      <c r="DI150" s="9">
        <v>0</v>
      </c>
      <c r="DJ150" s="9">
        <v>0</v>
      </c>
      <c r="DK150" s="9">
        <v>0</v>
      </c>
      <c r="DL150" s="9">
        <v>0</v>
      </c>
      <c r="DM150" s="9">
        <v>0</v>
      </c>
      <c r="DN150" s="9">
        <v>0</v>
      </c>
      <c r="DO150" s="9">
        <v>200083501202</v>
      </c>
      <c r="DP150" s="9">
        <v>0</v>
      </c>
      <c r="DQ150" s="9">
        <v>0</v>
      </c>
      <c r="DR150" s="9">
        <v>0</v>
      </c>
      <c r="DS150" s="9">
        <v>0</v>
      </c>
      <c r="DT150" s="9">
        <v>0</v>
      </c>
      <c r="DU150" s="9">
        <v>0</v>
      </c>
      <c r="DV150" s="9">
        <v>0</v>
      </c>
      <c r="DW150" s="9">
        <v>0</v>
      </c>
    </row>
    <row r="151" spans="1:127" ht="45" x14ac:dyDescent="0.25">
      <c r="A151" s="44">
        <v>150</v>
      </c>
      <c r="B151" s="45">
        <v>45627</v>
      </c>
      <c r="C151" s="46">
        <v>216920911682235</v>
      </c>
      <c r="D151" s="4">
        <v>216920911682235</v>
      </c>
      <c r="E151" s="4" t="s">
        <v>121</v>
      </c>
      <c r="F151" s="5" t="s">
        <v>122</v>
      </c>
      <c r="G151" s="3">
        <v>45388</v>
      </c>
      <c r="H151" s="6">
        <v>8.9666666666666703</v>
      </c>
      <c r="I151" s="5" t="s">
        <v>123</v>
      </c>
      <c r="J151" s="47">
        <v>2867242</v>
      </c>
      <c r="K151" s="5" t="s">
        <v>124</v>
      </c>
      <c r="L151" s="5" t="s">
        <v>1266</v>
      </c>
      <c r="M151" s="5">
        <v>2827788</v>
      </c>
      <c r="N151" s="5" t="s">
        <v>126</v>
      </c>
      <c r="O151" s="5">
        <v>659</v>
      </c>
      <c r="P151" s="5" t="s">
        <v>127</v>
      </c>
      <c r="Q151" s="5">
        <v>9</v>
      </c>
      <c r="R151" s="5" t="s">
        <v>128</v>
      </c>
      <c r="S151" s="6">
        <v>14</v>
      </c>
      <c r="T151" s="5" t="s">
        <v>129</v>
      </c>
      <c r="U151" s="6">
        <v>14</v>
      </c>
      <c r="V151" s="5">
        <v>181</v>
      </c>
      <c r="W151" s="5" t="s">
        <v>130</v>
      </c>
      <c r="X151" s="5" t="s">
        <v>1267</v>
      </c>
      <c r="Y151" s="5" t="s">
        <v>132</v>
      </c>
      <c r="Z151" s="5" t="s">
        <v>133</v>
      </c>
      <c r="AA151" s="5" t="s">
        <v>360</v>
      </c>
      <c r="AB151" s="5" t="s">
        <v>135</v>
      </c>
      <c r="AC151" s="5" t="s">
        <v>136</v>
      </c>
      <c r="AD151" s="5">
        <v>854801545397</v>
      </c>
      <c r="AE151" s="5" t="s">
        <v>637</v>
      </c>
      <c r="AF151" s="5" t="s">
        <v>138</v>
      </c>
      <c r="AG151" s="5">
        <v>172</v>
      </c>
      <c r="AH151" s="5" t="s">
        <v>139</v>
      </c>
      <c r="AI151" s="5">
        <v>181</v>
      </c>
      <c r="AJ151" s="5" t="s">
        <v>128</v>
      </c>
      <c r="AK151" s="5">
        <v>2867242</v>
      </c>
      <c r="AL151" s="5" t="s">
        <v>140</v>
      </c>
      <c r="AM151" s="5" t="s">
        <v>141</v>
      </c>
      <c r="AN151" s="6">
        <v>29.784189300000001</v>
      </c>
      <c r="AO151" s="5" t="s">
        <v>142</v>
      </c>
      <c r="AP151" s="5">
        <v>0</v>
      </c>
      <c r="AQ151" s="5">
        <v>38185</v>
      </c>
      <c r="AR151" s="3">
        <v>45386</v>
      </c>
      <c r="AS151" s="5">
        <v>180</v>
      </c>
      <c r="AT151" s="5" t="s">
        <v>1255</v>
      </c>
      <c r="AU151" s="5" t="s">
        <v>144</v>
      </c>
      <c r="AV151" s="5">
        <v>0</v>
      </c>
      <c r="AW151" s="5">
        <v>0</v>
      </c>
      <c r="AX151" s="5">
        <v>0</v>
      </c>
      <c r="AY151" s="5">
        <v>0</v>
      </c>
      <c r="AZ151" s="5">
        <v>0</v>
      </c>
      <c r="BA151" s="5">
        <v>0</v>
      </c>
      <c r="BB151" s="5">
        <v>0</v>
      </c>
      <c r="BC151" s="5">
        <v>0</v>
      </c>
      <c r="BD151" s="5">
        <v>0</v>
      </c>
      <c r="BE151" s="5" t="s">
        <v>145</v>
      </c>
      <c r="BF151" s="5" t="s">
        <v>145</v>
      </c>
      <c r="BG151" s="5">
        <v>0</v>
      </c>
      <c r="BH151" s="5">
        <v>9</v>
      </c>
      <c r="BI151" s="5" t="s">
        <v>123</v>
      </c>
      <c r="BJ151" s="3">
        <v>45382</v>
      </c>
      <c r="BK151" s="3">
        <v>45382</v>
      </c>
      <c r="BL151" s="6">
        <v>9.1666666666666696</v>
      </c>
      <c r="BM151" s="5" t="s">
        <v>123</v>
      </c>
      <c r="BN151" s="3">
        <v>50864</v>
      </c>
      <c r="BO151" s="5" t="s">
        <v>146</v>
      </c>
      <c r="BP151" s="5">
        <v>999999.99959999998</v>
      </c>
      <c r="BQ151" s="5"/>
      <c r="BR151" s="3">
        <v>45379</v>
      </c>
      <c r="BS151" s="5" t="s">
        <v>1268</v>
      </c>
      <c r="BT151" s="5" t="s">
        <v>643</v>
      </c>
      <c r="BU151" s="7" t="s">
        <v>1269</v>
      </c>
      <c r="BV151" s="7">
        <v>130.57</v>
      </c>
      <c r="BW151" s="7">
        <v>42500</v>
      </c>
      <c r="BX151" s="7">
        <v>3525</v>
      </c>
      <c r="BY151" s="7">
        <v>1100</v>
      </c>
      <c r="BZ151" s="5">
        <v>13</v>
      </c>
      <c r="CA151" s="5">
        <v>47</v>
      </c>
      <c r="CB151" s="48">
        <f t="shared" si="11"/>
        <v>9426725</v>
      </c>
      <c r="CC151" s="48">
        <v>9426725</v>
      </c>
      <c r="CD151" s="48">
        <f t="shared" si="12"/>
        <v>8484053</v>
      </c>
      <c r="CE151" s="48">
        <f t="shared" si="13"/>
        <v>7541380</v>
      </c>
      <c r="CF151" s="48"/>
      <c r="CG151" s="49" t="s">
        <v>628</v>
      </c>
      <c r="CH151" s="49"/>
      <c r="CI151" s="49" t="s">
        <v>3775</v>
      </c>
      <c r="CJ151" s="50" t="s">
        <v>636</v>
      </c>
      <c r="CK151" s="50" t="s">
        <v>637</v>
      </c>
      <c r="CL151" s="50">
        <v>301001</v>
      </c>
      <c r="CM151" s="5">
        <v>0</v>
      </c>
      <c r="CN151" s="5" t="s">
        <v>195</v>
      </c>
      <c r="CO151" s="50" t="s">
        <v>166</v>
      </c>
      <c r="CP151" s="50" t="s">
        <v>167</v>
      </c>
      <c r="CQ151" s="51" t="s">
        <v>153</v>
      </c>
      <c r="CR151" s="51" t="s">
        <v>154</v>
      </c>
      <c r="CS151" s="51" t="s">
        <v>90</v>
      </c>
      <c r="CT151" s="51" t="s">
        <v>1270</v>
      </c>
      <c r="CU151" s="51" t="s">
        <v>187</v>
      </c>
      <c r="CV151" s="52" t="s">
        <v>1271</v>
      </c>
      <c r="CW151" s="9">
        <v>200303361021</v>
      </c>
      <c r="CX151" s="9">
        <v>0</v>
      </c>
      <c r="CY151" s="9">
        <v>0</v>
      </c>
      <c r="CZ151" s="9">
        <v>0</v>
      </c>
      <c r="DA151" s="9">
        <v>0</v>
      </c>
      <c r="DB151" s="9">
        <v>0</v>
      </c>
      <c r="DC151" s="9">
        <v>0</v>
      </c>
      <c r="DD151" s="9">
        <v>0</v>
      </c>
      <c r="DE151" s="9">
        <v>0</v>
      </c>
      <c r="DF151" s="9">
        <v>400079163555</v>
      </c>
      <c r="DG151" s="9">
        <v>0</v>
      </c>
      <c r="DH151" s="9">
        <v>0</v>
      </c>
      <c r="DI151" s="9">
        <v>0</v>
      </c>
      <c r="DJ151" s="9">
        <v>0</v>
      </c>
      <c r="DK151" s="9">
        <v>0</v>
      </c>
      <c r="DL151" s="9">
        <v>0</v>
      </c>
      <c r="DM151" s="9">
        <v>0</v>
      </c>
      <c r="DN151" s="9">
        <v>0</v>
      </c>
      <c r="DO151" s="9">
        <v>200080853046</v>
      </c>
      <c r="DP151" s="9">
        <v>0</v>
      </c>
      <c r="DQ151" s="9">
        <v>0</v>
      </c>
      <c r="DR151" s="9">
        <v>0</v>
      </c>
      <c r="DS151" s="9">
        <v>0</v>
      </c>
      <c r="DT151" s="9">
        <v>0</v>
      </c>
      <c r="DU151" s="9">
        <v>0</v>
      </c>
      <c r="DV151" s="9">
        <v>0</v>
      </c>
      <c r="DW151" s="9">
        <v>0</v>
      </c>
    </row>
    <row r="152" spans="1:127" ht="45" hidden="1" x14ac:dyDescent="0.25">
      <c r="A152" s="44">
        <v>151</v>
      </c>
      <c r="B152" s="45">
        <v>45627</v>
      </c>
      <c r="C152" s="46">
        <v>216920911647573</v>
      </c>
      <c r="D152" s="4">
        <v>216920911647573</v>
      </c>
      <c r="E152" s="4" t="s">
        <v>121</v>
      </c>
      <c r="F152" s="5" t="s">
        <v>122</v>
      </c>
      <c r="G152" s="3">
        <v>45357</v>
      </c>
      <c r="H152" s="6">
        <v>10</v>
      </c>
      <c r="I152" s="5" t="s">
        <v>123</v>
      </c>
      <c r="J152" s="47">
        <v>2020263</v>
      </c>
      <c r="K152" s="5" t="s">
        <v>124</v>
      </c>
      <c r="L152" s="5" t="s">
        <v>1272</v>
      </c>
      <c r="M152" s="5">
        <v>1980015</v>
      </c>
      <c r="N152" s="5" t="s">
        <v>126</v>
      </c>
      <c r="O152" s="5">
        <v>762</v>
      </c>
      <c r="P152" s="5" t="s">
        <v>127</v>
      </c>
      <c r="Q152" s="5">
        <v>10</v>
      </c>
      <c r="R152" s="5" t="s">
        <v>128</v>
      </c>
      <c r="S152" s="6">
        <v>13</v>
      </c>
      <c r="T152" s="5" t="s">
        <v>129</v>
      </c>
      <c r="U152" s="6">
        <v>13</v>
      </c>
      <c r="V152" s="5">
        <v>169</v>
      </c>
      <c r="W152" s="5" t="s">
        <v>130</v>
      </c>
      <c r="X152" s="5" t="s">
        <v>1273</v>
      </c>
      <c r="Y152" s="5" t="s">
        <v>132</v>
      </c>
      <c r="Z152" s="5" t="s">
        <v>133</v>
      </c>
      <c r="AA152" s="5" t="s">
        <v>1274</v>
      </c>
      <c r="AB152" s="5" t="s">
        <v>135</v>
      </c>
      <c r="AC152" s="5" t="s">
        <v>136</v>
      </c>
      <c r="AD152" s="5">
        <v>854803622222</v>
      </c>
      <c r="AE152" s="5" t="s">
        <v>637</v>
      </c>
      <c r="AF152" s="5" t="s">
        <v>138</v>
      </c>
      <c r="AG152" s="5">
        <v>159</v>
      </c>
      <c r="AH152" s="5" t="s">
        <v>139</v>
      </c>
      <c r="AI152" s="5">
        <v>169</v>
      </c>
      <c r="AJ152" s="5" t="s">
        <v>128</v>
      </c>
      <c r="AK152" s="5">
        <v>2020263</v>
      </c>
      <c r="AL152" s="5" t="s">
        <v>140</v>
      </c>
      <c r="AM152" s="5" t="s">
        <v>141</v>
      </c>
      <c r="AN152" s="6">
        <v>62.8456215</v>
      </c>
      <c r="AO152" s="5" t="s">
        <v>142</v>
      </c>
      <c r="AP152" s="5">
        <v>0</v>
      </c>
      <c r="AQ152" s="5">
        <v>26168</v>
      </c>
      <c r="AR152" s="3">
        <v>45355</v>
      </c>
      <c r="AS152" s="5">
        <v>168</v>
      </c>
      <c r="AT152" s="5" t="s">
        <v>1255</v>
      </c>
      <c r="AU152" s="5" t="s">
        <v>144</v>
      </c>
      <c r="AV152" s="5">
        <v>0</v>
      </c>
      <c r="AW152" s="5">
        <v>0</v>
      </c>
      <c r="AX152" s="5">
        <v>0</v>
      </c>
      <c r="AY152" s="5">
        <v>0</v>
      </c>
      <c r="AZ152" s="5">
        <v>0</v>
      </c>
      <c r="BA152" s="5">
        <v>0</v>
      </c>
      <c r="BB152" s="5">
        <v>0</v>
      </c>
      <c r="BC152" s="5">
        <v>0</v>
      </c>
      <c r="BD152" s="5">
        <v>0</v>
      </c>
      <c r="BE152" s="5" t="s">
        <v>145</v>
      </c>
      <c r="BF152" s="5" t="s">
        <v>145</v>
      </c>
      <c r="BG152" s="5">
        <v>0</v>
      </c>
      <c r="BH152" s="5">
        <v>10</v>
      </c>
      <c r="BI152" s="5" t="s">
        <v>123</v>
      </c>
      <c r="BJ152" s="3">
        <v>45351</v>
      </c>
      <c r="BK152" s="3">
        <v>45351</v>
      </c>
      <c r="BL152" s="6">
        <v>10.199999999999999</v>
      </c>
      <c r="BM152" s="5" t="s">
        <v>123</v>
      </c>
      <c r="BN152" s="3">
        <v>50468</v>
      </c>
      <c r="BO152" s="5" t="s">
        <v>146</v>
      </c>
      <c r="BP152" s="5">
        <v>1189999.92</v>
      </c>
      <c r="BQ152" s="5"/>
      <c r="BR152" s="3">
        <v>45342</v>
      </c>
      <c r="BS152" s="5"/>
      <c r="BT152" s="5" t="s">
        <v>1256</v>
      </c>
      <c r="BU152" s="7" t="s">
        <v>1275</v>
      </c>
      <c r="BV152" s="7">
        <v>148.5</v>
      </c>
      <c r="BW152" s="7">
        <v>9000</v>
      </c>
      <c r="BX152" s="7">
        <v>1565.12</v>
      </c>
      <c r="BY152" s="7">
        <v>1200</v>
      </c>
      <c r="BZ152" s="5">
        <v>0</v>
      </c>
      <c r="CA152" s="5">
        <v>70</v>
      </c>
      <c r="CB152" s="48">
        <f t="shared" si="11"/>
        <v>3214644</v>
      </c>
      <c r="CC152" s="48">
        <v>3214644</v>
      </c>
      <c r="CD152" s="48">
        <f t="shared" si="12"/>
        <v>2893180</v>
      </c>
      <c r="CE152" s="48">
        <f t="shared" si="13"/>
        <v>2571715</v>
      </c>
      <c r="CF152" s="48">
        <v>1957146</v>
      </c>
      <c r="CG152" s="49" t="s">
        <v>1276</v>
      </c>
      <c r="CH152" s="49"/>
      <c r="CI152" s="49" t="s">
        <v>3776</v>
      </c>
      <c r="CJ152" s="50" t="s">
        <v>636</v>
      </c>
      <c r="CK152" s="50" t="s">
        <v>637</v>
      </c>
      <c r="CL152" s="50">
        <v>301408</v>
      </c>
      <c r="CM152" s="5">
        <v>0</v>
      </c>
      <c r="CN152" s="5" t="s">
        <v>195</v>
      </c>
      <c r="CO152" s="50" t="s">
        <v>166</v>
      </c>
      <c r="CP152" s="50" t="s">
        <v>167</v>
      </c>
      <c r="CQ152" s="51" t="s">
        <v>153</v>
      </c>
      <c r="CR152" s="51" t="s">
        <v>154</v>
      </c>
      <c r="CS152" s="51" t="s">
        <v>90</v>
      </c>
      <c r="CT152" s="51" t="s">
        <v>1277</v>
      </c>
      <c r="CU152" s="51" t="s">
        <v>187</v>
      </c>
      <c r="CV152" s="52" t="s">
        <v>1278</v>
      </c>
      <c r="CW152" s="9">
        <v>200299498698</v>
      </c>
      <c r="CX152" s="9">
        <v>0</v>
      </c>
      <c r="CY152" s="9">
        <v>0</v>
      </c>
      <c r="CZ152" s="9">
        <v>0</v>
      </c>
      <c r="DA152" s="9">
        <v>0</v>
      </c>
      <c r="DB152" s="9">
        <v>0</v>
      </c>
      <c r="DC152" s="9">
        <v>0</v>
      </c>
      <c r="DD152" s="9">
        <v>0</v>
      </c>
      <c r="DE152" s="9">
        <v>0</v>
      </c>
      <c r="DF152" s="9">
        <v>400078253289</v>
      </c>
      <c r="DG152" s="9">
        <v>0</v>
      </c>
      <c r="DH152" s="9">
        <v>0</v>
      </c>
      <c r="DI152" s="9">
        <v>0</v>
      </c>
      <c r="DJ152" s="9">
        <v>0</v>
      </c>
      <c r="DK152" s="9">
        <v>0</v>
      </c>
      <c r="DL152" s="9">
        <v>0</v>
      </c>
      <c r="DM152" s="9">
        <v>0</v>
      </c>
      <c r="DN152" s="9">
        <v>0</v>
      </c>
      <c r="DO152" s="9">
        <v>200079904498</v>
      </c>
      <c r="DP152" s="9">
        <v>0</v>
      </c>
      <c r="DQ152" s="9">
        <v>0</v>
      </c>
      <c r="DR152" s="9">
        <v>0</v>
      </c>
      <c r="DS152" s="9">
        <v>0</v>
      </c>
      <c r="DT152" s="9">
        <v>0</v>
      </c>
      <c r="DU152" s="9">
        <v>0</v>
      </c>
      <c r="DV152" s="9">
        <v>0</v>
      </c>
      <c r="DW152" s="9">
        <v>0</v>
      </c>
    </row>
    <row r="153" spans="1:127" customFormat="1" ht="60" x14ac:dyDescent="0.25">
      <c r="A153">
        <v>152</v>
      </c>
      <c r="B153" s="3">
        <v>45627</v>
      </c>
      <c r="C153" s="4">
        <v>216920911598034</v>
      </c>
      <c r="D153" s="4">
        <v>216920911598034</v>
      </c>
      <c r="E153" s="4" t="s">
        <v>121</v>
      </c>
      <c r="F153" s="5" t="s">
        <v>178</v>
      </c>
      <c r="G153" s="3">
        <v>45344</v>
      </c>
      <c r="H153" s="6">
        <v>10.4333333333333</v>
      </c>
      <c r="I153" s="5" t="s">
        <v>123</v>
      </c>
      <c r="J153" s="5">
        <v>2757052</v>
      </c>
      <c r="K153" s="5" t="s">
        <v>124</v>
      </c>
      <c r="L153" s="5" t="s">
        <v>1279</v>
      </c>
      <c r="M153" s="5">
        <v>2704374</v>
      </c>
      <c r="N153" s="5" t="s">
        <v>126</v>
      </c>
      <c r="O153" s="5">
        <v>794</v>
      </c>
      <c r="P153" s="5" t="s">
        <v>127</v>
      </c>
      <c r="Q153" s="5">
        <v>11</v>
      </c>
      <c r="R153" s="5" t="s">
        <v>263</v>
      </c>
      <c r="S153" s="6">
        <v>13</v>
      </c>
      <c r="T153" s="5" t="s">
        <v>129</v>
      </c>
      <c r="U153" s="6">
        <v>13</v>
      </c>
      <c r="V153" s="5">
        <v>181</v>
      </c>
      <c r="W153" s="5" t="s">
        <v>130</v>
      </c>
      <c r="X153" s="5" t="s">
        <v>1280</v>
      </c>
      <c r="Y153" s="5" t="s">
        <v>132</v>
      </c>
      <c r="Z153" s="5" t="s">
        <v>133</v>
      </c>
      <c r="AA153" s="5" t="s">
        <v>376</v>
      </c>
      <c r="AB153" s="5" t="s">
        <v>135</v>
      </c>
      <c r="AC153" s="5" t="s">
        <v>136</v>
      </c>
      <c r="AD153" s="5">
        <v>854803365363</v>
      </c>
      <c r="AE153" s="5" t="s">
        <v>637</v>
      </c>
      <c r="AF153" s="5" t="s">
        <v>138</v>
      </c>
      <c r="AG153" s="5">
        <v>170</v>
      </c>
      <c r="AH153" s="5" t="s">
        <v>139</v>
      </c>
      <c r="AI153" s="5">
        <v>181</v>
      </c>
      <c r="AJ153" s="5" t="s">
        <v>266</v>
      </c>
      <c r="AK153" s="5">
        <v>2757052</v>
      </c>
      <c r="AL153" s="5" t="s">
        <v>140</v>
      </c>
      <c r="AM153" s="5" t="s">
        <v>161</v>
      </c>
      <c r="AN153" s="6">
        <v>58.837318000000003</v>
      </c>
      <c r="AO153" s="5" t="s">
        <v>142</v>
      </c>
      <c r="AP153" s="5">
        <v>0</v>
      </c>
      <c r="AQ153" s="5">
        <v>34884</v>
      </c>
      <c r="AR153" s="3">
        <v>45326</v>
      </c>
      <c r="AS153" s="5">
        <v>180</v>
      </c>
      <c r="AT153" s="5" t="s">
        <v>1255</v>
      </c>
      <c r="AU153" s="5" t="s">
        <v>144</v>
      </c>
      <c r="AV153" s="5">
        <v>0</v>
      </c>
      <c r="AW153" s="5">
        <v>0</v>
      </c>
      <c r="AX153" s="5">
        <v>0</v>
      </c>
      <c r="AY153" s="5">
        <v>0</v>
      </c>
      <c r="AZ153" s="5">
        <v>0</v>
      </c>
      <c r="BA153" s="5">
        <v>0</v>
      </c>
      <c r="BB153" s="5">
        <v>0</v>
      </c>
      <c r="BC153" s="5">
        <v>0</v>
      </c>
      <c r="BD153" s="5">
        <v>0</v>
      </c>
      <c r="BE153" s="5" t="s">
        <v>145</v>
      </c>
      <c r="BF153" s="5" t="s">
        <v>145</v>
      </c>
      <c r="BG153" s="5">
        <v>0</v>
      </c>
      <c r="BH153" s="5">
        <v>11</v>
      </c>
      <c r="BI153" s="5" t="s">
        <v>123</v>
      </c>
      <c r="BJ153" s="3">
        <v>45310</v>
      </c>
      <c r="BK153" s="3">
        <v>45310</v>
      </c>
      <c r="BL153" s="6">
        <v>11.5666666666667</v>
      </c>
      <c r="BM153" s="5" t="s">
        <v>123</v>
      </c>
      <c r="BN153" s="3">
        <v>50805</v>
      </c>
      <c r="BO153" s="5" t="s">
        <v>162</v>
      </c>
      <c r="BP153" s="5">
        <v>0</v>
      </c>
      <c r="BQ153" s="5"/>
      <c r="BR153" s="3">
        <v>45283</v>
      </c>
      <c r="BS153" s="5"/>
      <c r="BT153" s="5" t="s">
        <v>1256</v>
      </c>
      <c r="BU153" s="7" t="s">
        <v>1281</v>
      </c>
      <c r="BV153" s="7">
        <v>150</v>
      </c>
      <c r="BW153" s="7">
        <v>14000</v>
      </c>
      <c r="BX153" s="7">
        <v>0</v>
      </c>
      <c r="BY153" s="7">
        <v>0</v>
      </c>
      <c r="BZ153" s="5">
        <v>15</v>
      </c>
      <c r="CA153" s="5">
        <v>35</v>
      </c>
      <c r="CB153" s="6">
        <f t="shared" si="11"/>
        <v>2100000</v>
      </c>
      <c r="CC153" s="6">
        <v>2585890</v>
      </c>
      <c r="CD153" s="6">
        <f t="shared" si="12"/>
        <v>1890000</v>
      </c>
      <c r="CE153" s="6">
        <f t="shared" si="13"/>
        <v>1680000</v>
      </c>
      <c r="CF153" s="6"/>
      <c r="CG153" s="8"/>
      <c r="CH153" s="8">
        <f t="shared" ref="CH153:CH154" si="18">J153/CB153</f>
        <v>1.3128819047619047</v>
      </c>
      <c r="CI153" s="8" t="s">
        <v>3775</v>
      </c>
      <c r="CJ153" s="5" t="s">
        <v>636</v>
      </c>
      <c r="CK153" s="5" t="s">
        <v>637</v>
      </c>
      <c r="CL153" s="5">
        <v>301001</v>
      </c>
      <c r="CM153" s="5">
        <v>0</v>
      </c>
      <c r="CN153" s="5" t="s">
        <v>195</v>
      </c>
      <c r="CO153" s="5" t="s">
        <v>283</v>
      </c>
      <c r="CP153" s="5" t="s">
        <v>167</v>
      </c>
      <c r="CQ153" s="9" t="s">
        <v>185</v>
      </c>
      <c r="CR153" s="9" t="s">
        <v>154</v>
      </c>
      <c r="CS153" s="9" t="s">
        <v>90</v>
      </c>
      <c r="CT153" s="9" t="s">
        <v>1282</v>
      </c>
      <c r="CU153" s="9" t="s">
        <v>156</v>
      </c>
      <c r="CV153" s="10" t="s">
        <v>1283</v>
      </c>
      <c r="CW153" s="9">
        <v>200297770518</v>
      </c>
      <c r="CX153" s="9">
        <v>200297770738</v>
      </c>
      <c r="CY153" s="9">
        <v>0</v>
      </c>
      <c r="CZ153" s="9">
        <v>0</v>
      </c>
      <c r="DA153" s="9">
        <v>0</v>
      </c>
      <c r="DB153" s="9">
        <v>0</v>
      </c>
      <c r="DC153" s="9">
        <v>0</v>
      </c>
      <c r="DD153" s="9">
        <v>0</v>
      </c>
      <c r="DE153" s="9">
        <v>0</v>
      </c>
      <c r="DF153" s="9">
        <v>400077808593</v>
      </c>
      <c r="DG153" s="9">
        <v>400077808636</v>
      </c>
      <c r="DH153" s="9">
        <v>0</v>
      </c>
      <c r="DI153" s="9">
        <v>0</v>
      </c>
      <c r="DJ153" s="9">
        <v>0</v>
      </c>
      <c r="DK153" s="9">
        <v>0</v>
      </c>
      <c r="DL153" s="9">
        <v>0</v>
      </c>
      <c r="DM153" s="9">
        <v>0</v>
      </c>
      <c r="DN153" s="9">
        <v>0</v>
      </c>
      <c r="DO153" s="9">
        <v>200079443235</v>
      </c>
      <c r="DP153" s="9">
        <v>200079443283</v>
      </c>
      <c r="DQ153" s="9">
        <v>0</v>
      </c>
      <c r="DR153" s="9">
        <v>0</v>
      </c>
      <c r="DS153" s="9">
        <v>0</v>
      </c>
      <c r="DT153" s="9">
        <v>0</v>
      </c>
      <c r="DU153" s="9">
        <v>0</v>
      </c>
      <c r="DV153" s="9">
        <v>0</v>
      </c>
      <c r="DW153" s="9">
        <v>0</v>
      </c>
    </row>
    <row r="154" spans="1:127" s="29" customFormat="1" ht="75" x14ac:dyDescent="0.25">
      <c r="A154" s="29">
        <v>153</v>
      </c>
      <c r="B154" s="30">
        <v>45627</v>
      </c>
      <c r="C154" s="31">
        <v>216920911598034</v>
      </c>
      <c r="D154" s="31">
        <v>216920911598034</v>
      </c>
      <c r="E154" s="31" t="s">
        <v>121</v>
      </c>
      <c r="F154" s="32" t="s">
        <v>178</v>
      </c>
      <c r="G154" s="30">
        <v>45344</v>
      </c>
      <c r="H154" s="33">
        <v>10.4333333333333</v>
      </c>
      <c r="I154" s="32" t="s">
        <v>123</v>
      </c>
      <c r="J154" s="32">
        <v>2757052</v>
      </c>
      <c r="K154" s="32" t="s">
        <v>124</v>
      </c>
      <c r="L154" s="32" t="s">
        <v>1279</v>
      </c>
      <c r="M154" s="32">
        <v>2704374</v>
      </c>
      <c r="N154" s="32" t="s">
        <v>126</v>
      </c>
      <c r="O154" s="32">
        <v>794</v>
      </c>
      <c r="P154" s="32" t="s">
        <v>127</v>
      </c>
      <c r="Q154" s="32">
        <v>11</v>
      </c>
      <c r="R154" s="32" t="s">
        <v>263</v>
      </c>
      <c r="S154" s="33">
        <v>13</v>
      </c>
      <c r="T154" s="32" t="s">
        <v>129</v>
      </c>
      <c r="U154" s="33">
        <v>13</v>
      </c>
      <c r="V154" s="32">
        <v>181</v>
      </c>
      <c r="W154" s="32" t="s">
        <v>130</v>
      </c>
      <c r="X154" s="32" t="s">
        <v>1280</v>
      </c>
      <c r="Y154" s="32"/>
      <c r="Z154" s="32"/>
      <c r="AA154" s="32"/>
      <c r="AB154" s="32"/>
      <c r="AC154" s="32"/>
      <c r="AD154" s="32"/>
      <c r="AE154" s="32"/>
      <c r="AF154" s="32"/>
      <c r="AG154" s="32"/>
      <c r="AH154" s="32"/>
      <c r="AI154" s="32"/>
      <c r="AJ154" s="32"/>
      <c r="AK154" s="32"/>
      <c r="AL154" s="32"/>
      <c r="AM154" s="32"/>
      <c r="AN154" s="33"/>
      <c r="AO154" s="32"/>
      <c r="AP154" s="32"/>
      <c r="AQ154" s="32"/>
      <c r="AR154" s="30"/>
      <c r="AS154" s="32"/>
      <c r="AT154" s="32"/>
      <c r="AU154" s="32"/>
      <c r="AV154" s="32"/>
      <c r="AW154" s="32"/>
      <c r="AX154" s="32"/>
      <c r="AY154" s="32"/>
      <c r="AZ154" s="32"/>
      <c r="BA154" s="32"/>
      <c r="BB154" s="32"/>
      <c r="BC154" s="32"/>
      <c r="BD154" s="32"/>
      <c r="BE154" s="32"/>
      <c r="BF154" s="32"/>
      <c r="BG154" s="32"/>
      <c r="BH154" s="32"/>
      <c r="BI154" s="32"/>
      <c r="BJ154" s="30"/>
      <c r="BK154" s="30"/>
      <c r="BL154" s="33"/>
      <c r="BM154" s="32"/>
      <c r="BN154" s="30"/>
      <c r="BO154" s="32"/>
      <c r="BP154" s="32"/>
      <c r="BQ154" s="32"/>
      <c r="BR154" s="30">
        <v>45287</v>
      </c>
      <c r="BS154" s="32"/>
      <c r="BT154" s="32" t="s">
        <v>1256</v>
      </c>
      <c r="BU154" s="36" t="s">
        <v>1284</v>
      </c>
      <c r="BV154" s="36">
        <v>78.33</v>
      </c>
      <c r="BW154" s="36">
        <v>14000</v>
      </c>
      <c r="BX154" s="36">
        <f>(590.1+510.1)</f>
        <v>1100.2</v>
      </c>
      <c r="BY154" s="36">
        <v>1353.6</v>
      </c>
      <c r="BZ154" s="32">
        <v>10</v>
      </c>
      <c r="CA154" s="32">
        <v>60</v>
      </c>
      <c r="CB154" s="33">
        <f t="shared" si="11"/>
        <v>2585850.7199999997</v>
      </c>
      <c r="CC154" s="33"/>
      <c r="CD154" s="33">
        <f t="shared" si="12"/>
        <v>2327266</v>
      </c>
      <c r="CE154" s="33">
        <f t="shared" si="13"/>
        <v>2068681</v>
      </c>
      <c r="CF154" s="33"/>
      <c r="CG154" s="37"/>
      <c r="CH154" s="8">
        <f t="shared" si="18"/>
        <v>1.0662069463932551</v>
      </c>
      <c r="CI154" s="37" t="s">
        <v>3775</v>
      </c>
      <c r="CJ154" s="32"/>
      <c r="CK154" s="32"/>
      <c r="CL154" s="32"/>
      <c r="CM154" s="32"/>
      <c r="CN154" s="32"/>
      <c r="CO154" s="32"/>
      <c r="CP154" s="32"/>
      <c r="CQ154" s="38"/>
      <c r="CR154" s="38"/>
      <c r="CS154" s="38"/>
      <c r="CT154" s="38"/>
      <c r="CU154" s="38"/>
      <c r="CV154" s="39"/>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row>
    <row r="155" spans="1:127" ht="75" hidden="1" x14ac:dyDescent="0.25">
      <c r="A155" s="44">
        <v>154</v>
      </c>
      <c r="B155" s="45">
        <v>45627</v>
      </c>
      <c r="C155" s="46">
        <v>216920911582236</v>
      </c>
      <c r="D155" s="4">
        <v>216920911582236</v>
      </c>
      <c r="E155" s="4" t="s">
        <v>121</v>
      </c>
      <c r="F155" s="5" t="s">
        <v>122</v>
      </c>
      <c r="G155" s="3">
        <v>45300</v>
      </c>
      <c r="H155" s="6">
        <v>11.9</v>
      </c>
      <c r="I155" s="5" t="s">
        <v>123</v>
      </c>
      <c r="J155" s="47">
        <v>3000000</v>
      </c>
      <c r="K155" s="5" t="s">
        <v>124</v>
      </c>
      <c r="L155" s="5" t="s">
        <v>1285</v>
      </c>
      <c r="M155" s="5">
        <v>2865218</v>
      </c>
      <c r="N155" s="5" t="s">
        <v>126</v>
      </c>
      <c r="O155" s="5">
        <v>737</v>
      </c>
      <c r="P155" s="5" t="s">
        <v>127</v>
      </c>
      <c r="Q155" s="5">
        <v>12</v>
      </c>
      <c r="R155" s="5" t="s">
        <v>128</v>
      </c>
      <c r="S155" s="6">
        <v>13.4</v>
      </c>
      <c r="T155" s="5" t="s">
        <v>129</v>
      </c>
      <c r="U155" s="6">
        <v>13</v>
      </c>
      <c r="V155" s="5">
        <v>121</v>
      </c>
      <c r="W155" s="5" t="s">
        <v>130</v>
      </c>
      <c r="X155" s="5" t="s">
        <v>1286</v>
      </c>
      <c r="Y155" s="5" t="s">
        <v>132</v>
      </c>
      <c r="Z155" s="5" t="s">
        <v>133</v>
      </c>
      <c r="AA155" s="5" t="s">
        <v>313</v>
      </c>
      <c r="AB155" s="5" t="s">
        <v>135</v>
      </c>
      <c r="AC155" s="5" t="s">
        <v>136</v>
      </c>
      <c r="AD155" s="5">
        <v>854803205450</v>
      </c>
      <c r="AE155" s="5" t="s">
        <v>637</v>
      </c>
      <c r="AF155" s="5" t="s">
        <v>138</v>
      </c>
      <c r="AG155" s="5">
        <v>113</v>
      </c>
      <c r="AH155" s="5" t="s">
        <v>139</v>
      </c>
      <c r="AI155" s="5">
        <v>125</v>
      </c>
      <c r="AJ155" s="5" t="s">
        <v>128</v>
      </c>
      <c r="AK155" s="5">
        <v>3000000</v>
      </c>
      <c r="AL155" s="5" t="s">
        <v>140</v>
      </c>
      <c r="AM155" s="5" t="s">
        <v>161</v>
      </c>
      <c r="AN155" s="6">
        <v>24.3740579</v>
      </c>
      <c r="AO155" s="5" t="s">
        <v>142</v>
      </c>
      <c r="AP155" s="5">
        <v>0</v>
      </c>
      <c r="AQ155" s="5">
        <v>44794</v>
      </c>
      <c r="AR155" s="3">
        <v>45295</v>
      </c>
      <c r="AS155" s="5">
        <v>120</v>
      </c>
      <c r="AT155" s="5" t="s">
        <v>1255</v>
      </c>
      <c r="AU155" s="5" t="s">
        <v>144</v>
      </c>
      <c r="AV155" s="5">
        <v>0</v>
      </c>
      <c r="AW155" s="5">
        <v>0</v>
      </c>
      <c r="AX155" s="5">
        <v>0</v>
      </c>
      <c r="AY155" s="5">
        <v>0</v>
      </c>
      <c r="AZ155" s="5">
        <v>0</v>
      </c>
      <c r="BA155" s="5">
        <v>0</v>
      </c>
      <c r="BB155" s="5">
        <v>0</v>
      </c>
      <c r="BC155" s="5">
        <v>0</v>
      </c>
      <c r="BD155" s="5">
        <v>0</v>
      </c>
      <c r="BE155" s="5" t="s">
        <v>145</v>
      </c>
      <c r="BF155" s="5" t="s">
        <v>145</v>
      </c>
      <c r="BG155" s="5">
        <v>0</v>
      </c>
      <c r="BH155" s="5">
        <v>12</v>
      </c>
      <c r="BI155" s="5" t="s">
        <v>123</v>
      </c>
      <c r="BJ155" s="3">
        <v>45291</v>
      </c>
      <c r="BK155" s="3">
        <v>45291</v>
      </c>
      <c r="BL155" s="6">
        <v>12.2</v>
      </c>
      <c r="BM155" s="5" t="s">
        <v>123</v>
      </c>
      <c r="BN155" s="3">
        <v>49068</v>
      </c>
      <c r="BO155" s="5" t="s">
        <v>162</v>
      </c>
      <c r="BP155" s="5">
        <v>2260999.92</v>
      </c>
      <c r="BQ155" s="5">
        <v>3</v>
      </c>
      <c r="BR155" s="3">
        <v>45287</v>
      </c>
      <c r="BS155" s="5"/>
      <c r="BT155" s="5" t="s">
        <v>1256</v>
      </c>
      <c r="BU155" s="7" t="s">
        <v>1287</v>
      </c>
      <c r="BV155" s="7"/>
      <c r="BW155" s="7"/>
      <c r="BX155" s="7"/>
      <c r="BY155" s="7"/>
      <c r="BZ155" s="5"/>
      <c r="CA155" s="5"/>
      <c r="CB155" s="48">
        <f t="shared" si="11"/>
        <v>0</v>
      </c>
      <c r="CC155" s="48">
        <v>12308168</v>
      </c>
      <c r="CD155" s="48">
        <f t="shared" si="12"/>
        <v>0</v>
      </c>
      <c r="CE155" s="48">
        <f t="shared" si="13"/>
        <v>0</v>
      </c>
      <c r="CF155" s="48"/>
      <c r="CG155" s="49" t="s">
        <v>482</v>
      </c>
      <c r="CH155" s="49"/>
      <c r="CI155" s="49" t="s">
        <v>3776</v>
      </c>
      <c r="CJ155" s="50" t="s">
        <v>636</v>
      </c>
      <c r="CK155" s="50" t="s">
        <v>637</v>
      </c>
      <c r="CL155" s="50">
        <v>301021</v>
      </c>
      <c r="CM155" s="5">
        <v>0</v>
      </c>
      <c r="CN155" s="5" t="s">
        <v>195</v>
      </c>
      <c r="CO155" s="50" t="s">
        <v>152</v>
      </c>
      <c r="CP155" s="50" t="s">
        <v>313</v>
      </c>
      <c r="CQ155" s="51" t="s">
        <v>153</v>
      </c>
      <c r="CR155" s="51" t="s">
        <v>154</v>
      </c>
      <c r="CS155" s="51" t="s">
        <v>90</v>
      </c>
      <c r="CT155" s="51" t="s">
        <v>1288</v>
      </c>
      <c r="CU155" s="51" t="s">
        <v>273</v>
      </c>
      <c r="CV155" s="52" t="s">
        <v>1289</v>
      </c>
      <c r="CW155" s="9">
        <v>200292989030</v>
      </c>
      <c r="CX155" s="9">
        <v>0</v>
      </c>
      <c r="CY155" s="9">
        <v>0</v>
      </c>
      <c r="CZ155" s="9">
        <v>0</v>
      </c>
      <c r="DA155" s="9">
        <v>0</v>
      </c>
      <c r="DB155" s="9">
        <v>0</v>
      </c>
      <c r="DC155" s="9">
        <v>0</v>
      </c>
      <c r="DD155" s="9">
        <v>0</v>
      </c>
      <c r="DE155" s="9">
        <v>0</v>
      </c>
      <c r="DF155" s="9">
        <v>400076605040</v>
      </c>
      <c r="DG155" s="9">
        <v>0</v>
      </c>
      <c r="DH155" s="9">
        <v>0</v>
      </c>
      <c r="DI155" s="9">
        <v>0</v>
      </c>
      <c r="DJ155" s="9">
        <v>0</v>
      </c>
      <c r="DK155" s="9">
        <v>0</v>
      </c>
      <c r="DL155" s="9">
        <v>0</v>
      </c>
      <c r="DM155" s="9">
        <v>0</v>
      </c>
      <c r="DN155" s="9">
        <v>0</v>
      </c>
      <c r="DO155" s="9">
        <v>200078184593</v>
      </c>
      <c r="DP155" s="9">
        <v>0</v>
      </c>
      <c r="DQ155" s="9">
        <v>0</v>
      </c>
      <c r="DR155" s="9">
        <v>0</v>
      </c>
      <c r="DS155" s="9">
        <v>0</v>
      </c>
      <c r="DT155" s="9">
        <v>0</v>
      </c>
      <c r="DU155" s="9">
        <v>0</v>
      </c>
      <c r="DV155" s="9">
        <v>0</v>
      </c>
      <c r="DW155" s="9">
        <v>0</v>
      </c>
    </row>
    <row r="156" spans="1:127" ht="60" x14ac:dyDescent="0.25">
      <c r="A156" s="44">
        <v>155</v>
      </c>
      <c r="B156" s="45">
        <v>45627</v>
      </c>
      <c r="C156" s="46">
        <v>216920911264146</v>
      </c>
      <c r="D156" s="4">
        <v>216920911264146</v>
      </c>
      <c r="E156" s="4" t="s">
        <v>121</v>
      </c>
      <c r="F156" s="5" t="s">
        <v>232</v>
      </c>
      <c r="G156" s="3">
        <v>44895</v>
      </c>
      <c r="H156" s="6">
        <v>25.4</v>
      </c>
      <c r="I156" s="5" t="s">
        <v>123</v>
      </c>
      <c r="J156" s="47">
        <v>1390000</v>
      </c>
      <c r="K156" s="5" t="s">
        <v>124</v>
      </c>
      <c r="L156" s="5" t="s">
        <v>1290</v>
      </c>
      <c r="M156" s="5">
        <v>1230018</v>
      </c>
      <c r="N156" s="5" t="s">
        <v>126</v>
      </c>
      <c r="O156" s="5">
        <v>790</v>
      </c>
      <c r="P156" s="5" t="s">
        <v>127</v>
      </c>
      <c r="Q156" s="5">
        <v>25</v>
      </c>
      <c r="R156" s="5" t="s">
        <v>128</v>
      </c>
      <c r="S156" s="6">
        <v>14.9</v>
      </c>
      <c r="T156" s="5" t="s">
        <v>129</v>
      </c>
      <c r="U156" s="6">
        <v>14</v>
      </c>
      <c r="V156" s="5">
        <v>109</v>
      </c>
      <c r="W156" s="5" t="s">
        <v>130</v>
      </c>
      <c r="X156" s="5" t="s">
        <v>1291</v>
      </c>
      <c r="Y156" s="5" t="s">
        <v>132</v>
      </c>
      <c r="Z156" s="5" t="s">
        <v>133</v>
      </c>
      <c r="AA156" s="5" t="s">
        <v>376</v>
      </c>
      <c r="AB156" s="5" t="s">
        <v>135</v>
      </c>
      <c r="AC156" s="5" t="s">
        <v>136</v>
      </c>
      <c r="AD156" s="5">
        <v>806231945</v>
      </c>
      <c r="AE156" s="5" t="s">
        <v>637</v>
      </c>
      <c r="AF156" s="5" t="s">
        <v>138</v>
      </c>
      <c r="AG156" s="5">
        <v>91</v>
      </c>
      <c r="AH156" s="5" t="s">
        <v>139</v>
      </c>
      <c r="AI156" s="5">
        <v>116</v>
      </c>
      <c r="AJ156" s="5" t="s">
        <v>266</v>
      </c>
      <c r="AK156" s="5">
        <v>1390000</v>
      </c>
      <c r="AL156" s="5" t="s">
        <v>140</v>
      </c>
      <c r="AM156" s="5" t="s">
        <v>161</v>
      </c>
      <c r="AN156" s="6">
        <v>64.939918899999995</v>
      </c>
      <c r="AO156" s="5" t="s">
        <v>142</v>
      </c>
      <c r="AP156" s="5">
        <v>0</v>
      </c>
      <c r="AQ156" s="5">
        <v>22704</v>
      </c>
      <c r="AR156" s="3">
        <v>44899</v>
      </c>
      <c r="AS156" s="5">
        <v>108</v>
      </c>
      <c r="AT156" s="5" t="s">
        <v>1255</v>
      </c>
      <c r="AU156" s="5" t="s">
        <v>144</v>
      </c>
      <c r="AV156" s="5">
        <v>0</v>
      </c>
      <c r="AW156" s="5">
        <v>0</v>
      </c>
      <c r="AX156" s="5">
        <v>0</v>
      </c>
      <c r="AY156" s="5">
        <v>0</v>
      </c>
      <c r="AZ156" s="5">
        <v>0</v>
      </c>
      <c r="BA156" s="5">
        <v>0</v>
      </c>
      <c r="BB156" s="5">
        <v>0</v>
      </c>
      <c r="BC156" s="5">
        <v>0</v>
      </c>
      <c r="BD156" s="5">
        <v>0</v>
      </c>
      <c r="BE156" s="5" t="s">
        <v>145</v>
      </c>
      <c r="BF156" s="5" t="s">
        <v>145</v>
      </c>
      <c r="BG156" s="5">
        <v>0</v>
      </c>
      <c r="BH156" s="5">
        <v>25</v>
      </c>
      <c r="BI156" s="5" t="s">
        <v>123</v>
      </c>
      <c r="BJ156" s="3">
        <v>44895</v>
      </c>
      <c r="BK156" s="3">
        <v>44895</v>
      </c>
      <c r="BL156" s="6">
        <v>25.4</v>
      </c>
      <c r="BM156" s="5" t="s">
        <v>123</v>
      </c>
      <c r="BN156" s="3">
        <v>48399</v>
      </c>
      <c r="BO156" s="5" t="s">
        <v>162</v>
      </c>
      <c r="BP156" s="5">
        <v>519999.96</v>
      </c>
      <c r="BQ156" s="5"/>
      <c r="BR156" s="3">
        <v>44875</v>
      </c>
      <c r="BS156" s="5" t="s">
        <v>1292</v>
      </c>
      <c r="BT156" s="5" t="s">
        <v>1293</v>
      </c>
      <c r="BU156" s="7" t="s">
        <v>1294</v>
      </c>
      <c r="BV156" s="7">
        <v>67.77</v>
      </c>
      <c r="BW156" s="7">
        <v>12000</v>
      </c>
      <c r="BX156" s="7">
        <v>1659</v>
      </c>
      <c r="BY156" s="7">
        <v>800</v>
      </c>
      <c r="BZ156" s="5">
        <v>10</v>
      </c>
      <c r="CA156" s="5">
        <v>50</v>
      </c>
      <c r="CB156" s="48">
        <f t="shared" si="11"/>
        <v>2140440</v>
      </c>
      <c r="CC156" s="48">
        <v>2140440</v>
      </c>
      <c r="CD156" s="48">
        <f t="shared" si="12"/>
        <v>1926396</v>
      </c>
      <c r="CE156" s="48">
        <f t="shared" si="13"/>
        <v>1712352</v>
      </c>
      <c r="CF156" s="48"/>
      <c r="CG156" s="49" t="s">
        <v>1295</v>
      </c>
      <c r="CH156" s="49"/>
      <c r="CI156" s="49" t="s">
        <v>3775</v>
      </c>
      <c r="CJ156" s="50" t="s">
        <v>636</v>
      </c>
      <c r="CK156" s="50" t="s">
        <v>637</v>
      </c>
      <c r="CL156" s="50">
        <v>301001</v>
      </c>
      <c r="CM156" s="5">
        <v>0</v>
      </c>
      <c r="CN156" s="5" t="s">
        <v>195</v>
      </c>
      <c r="CO156" s="50" t="s">
        <v>166</v>
      </c>
      <c r="CP156" s="50" t="s">
        <v>167</v>
      </c>
      <c r="CQ156" s="51" t="s">
        <v>153</v>
      </c>
      <c r="CR156" s="51" t="s">
        <v>154</v>
      </c>
      <c r="CS156" s="51" t="s">
        <v>90</v>
      </c>
      <c r="CT156" s="51" t="s">
        <v>1296</v>
      </c>
      <c r="CU156" s="51" t="s">
        <v>156</v>
      </c>
      <c r="CV156" s="52" t="s">
        <v>1297</v>
      </c>
      <c r="CW156" s="9">
        <v>200254161554</v>
      </c>
      <c r="CX156" s="9">
        <v>0</v>
      </c>
      <c r="CY156" s="9">
        <v>0</v>
      </c>
      <c r="CZ156" s="9">
        <v>0</v>
      </c>
      <c r="DA156" s="9">
        <v>0</v>
      </c>
      <c r="DB156" s="9">
        <v>0</v>
      </c>
      <c r="DC156" s="9">
        <v>0</v>
      </c>
      <c r="DD156" s="9">
        <v>0</v>
      </c>
      <c r="DE156" s="9">
        <v>0</v>
      </c>
      <c r="DF156" s="9">
        <v>400066512834</v>
      </c>
      <c r="DG156" s="9">
        <v>0</v>
      </c>
      <c r="DH156" s="9">
        <v>0</v>
      </c>
      <c r="DI156" s="9">
        <v>0</v>
      </c>
      <c r="DJ156" s="9">
        <v>0</v>
      </c>
      <c r="DK156" s="9">
        <v>0</v>
      </c>
      <c r="DL156" s="9">
        <v>0</v>
      </c>
      <c r="DM156" s="9">
        <v>0</v>
      </c>
      <c r="DN156" s="9">
        <v>0</v>
      </c>
      <c r="DO156" s="9">
        <v>200067499251</v>
      </c>
      <c r="DP156" s="9">
        <v>0</v>
      </c>
      <c r="DQ156" s="9">
        <v>0</v>
      </c>
      <c r="DR156" s="9">
        <v>0</v>
      </c>
      <c r="DS156" s="9">
        <v>0</v>
      </c>
      <c r="DT156" s="9">
        <v>0</v>
      </c>
      <c r="DU156" s="9">
        <v>0</v>
      </c>
      <c r="DV156" s="9">
        <v>0</v>
      </c>
      <c r="DW156" s="9">
        <v>0</v>
      </c>
    </row>
    <row r="157" spans="1:127" ht="45" x14ac:dyDescent="0.25">
      <c r="A157" s="44">
        <v>156</v>
      </c>
      <c r="B157" s="45">
        <v>45627</v>
      </c>
      <c r="C157" s="46">
        <v>216920911254860</v>
      </c>
      <c r="D157" s="4">
        <v>216920911254860</v>
      </c>
      <c r="E157" s="4" t="s">
        <v>121</v>
      </c>
      <c r="F157" s="5" t="s">
        <v>232</v>
      </c>
      <c r="G157" s="3">
        <v>44891</v>
      </c>
      <c r="H157" s="6">
        <v>25.533333333333299</v>
      </c>
      <c r="I157" s="5" t="s">
        <v>123</v>
      </c>
      <c r="J157" s="47">
        <v>1371729</v>
      </c>
      <c r="K157" s="5" t="s">
        <v>124</v>
      </c>
      <c r="L157" s="5" t="s">
        <v>1298</v>
      </c>
      <c r="M157" s="5">
        <v>1244515</v>
      </c>
      <c r="N157" s="5" t="s">
        <v>126</v>
      </c>
      <c r="O157" s="5">
        <v>641</v>
      </c>
      <c r="P157" s="5" t="s">
        <v>127</v>
      </c>
      <c r="Q157" s="5">
        <v>25</v>
      </c>
      <c r="R157" s="5" t="s">
        <v>128</v>
      </c>
      <c r="S157" s="6">
        <v>14.9</v>
      </c>
      <c r="T157" s="5" t="s">
        <v>129</v>
      </c>
      <c r="U157" s="6">
        <v>14</v>
      </c>
      <c r="V157" s="5">
        <v>121</v>
      </c>
      <c r="W157" s="5" t="s">
        <v>130</v>
      </c>
      <c r="X157" s="5" t="s">
        <v>1299</v>
      </c>
      <c r="Y157" s="5" t="s">
        <v>132</v>
      </c>
      <c r="Z157" s="5" t="s">
        <v>133</v>
      </c>
      <c r="AA157" s="5" t="s">
        <v>804</v>
      </c>
      <c r="AB157" s="5" t="s">
        <v>135</v>
      </c>
      <c r="AC157" s="5" t="s">
        <v>136</v>
      </c>
      <c r="AD157" s="5">
        <v>806251678</v>
      </c>
      <c r="AE157" s="5" t="s">
        <v>637</v>
      </c>
      <c r="AF157" s="5" t="s">
        <v>138</v>
      </c>
      <c r="AG157" s="5">
        <v>105</v>
      </c>
      <c r="AH157" s="5" t="s">
        <v>139</v>
      </c>
      <c r="AI157" s="5">
        <v>130</v>
      </c>
      <c r="AJ157" s="5" t="s">
        <v>266</v>
      </c>
      <c r="AK157" s="5">
        <v>1371729</v>
      </c>
      <c r="AL157" s="5" t="s">
        <v>140</v>
      </c>
      <c r="AM157" s="5" t="s">
        <v>709</v>
      </c>
      <c r="AN157" s="6">
        <v>50.284058399999999</v>
      </c>
      <c r="AO157" s="5" t="s">
        <v>142</v>
      </c>
      <c r="AP157" s="5">
        <v>0</v>
      </c>
      <c r="AQ157" s="5">
        <v>21299</v>
      </c>
      <c r="AR157" s="3">
        <v>44899</v>
      </c>
      <c r="AS157" s="5">
        <v>120</v>
      </c>
      <c r="AT157" s="5" t="s">
        <v>1255</v>
      </c>
      <c r="AU157" s="5" t="s">
        <v>144</v>
      </c>
      <c r="AV157" s="5">
        <v>0</v>
      </c>
      <c r="AW157" s="5">
        <v>0</v>
      </c>
      <c r="AX157" s="5">
        <v>0</v>
      </c>
      <c r="AY157" s="5">
        <v>0</v>
      </c>
      <c r="AZ157" s="5">
        <v>0</v>
      </c>
      <c r="BA157" s="5">
        <v>0</v>
      </c>
      <c r="BB157" s="5">
        <v>0</v>
      </c>
      <c r="BC157" s="5">
        <v>0</v>
      </c>
      <c r="BD157" s="5">
        <v>0</v>
      </c>
      <c r="BE157" s="5" t="s">
        <v>145</v>
      </c>
      <c r="BF157" s="5" t="s">
        <v>145</v>
      </c>
      <c r="BG157" s="5">
        <v>0</v>
      </c>
      <c r="BH157" s="5">
        <v>25</v>
      </c>
      <c r="BI157" s="5" t="s">
        <v>123</v>
      </c>
      <c r="BJ157" s="3">
        <v>44891</v>
      </c>
      <c r="BK157" s="3">
        <v>44891</v>
      </c>
      <c r="BL157" s="6">
        <v>25.533333333333299</v>
      </c>
      <c r="BM157" s="5" t="s">
        <v>123</v>
      </c>
      <c r="BN157" s="3">
        <v>48826</v>
      </c>
      <c r="BO157" s="5" t="s">
        <v>710</v>
      </c>
      <c r="BP157" s="5">
        <v>498699.96</v>
      </c>
      <c r="BQ157" s="5"/>
      <c r="BR157" s="3">
        <v>44880</v>
      </c>
      <c r="BS157" s="5" t="s">
        <v>1300</v>
      </c>
      <c r="BT157" s="5" t="s">
        <v>1293</v>
      </c>
      <c r="BU157" s="7" t="s">
        <v>1301</v>
      </c>
      <c r="BV157" s="7">
        <v>175.66</v>
      </c>
      <c r="BW157" s="7">
        <v>6000</v>
      </c>
      <c r="BX157" s="7">
        <v>1395</v>
      </c>
      <c r="BY157" s="7">
        <v>1200</v>
      </c>
      <c r="BZ157" s="5">
        <v>0</v>
      </c>
      <c r="CA157" s="5">
        <v>60</v>
      </c>
      <c r="CB157" s="48">
        <f t="shared" si="11"/>
        <v>2727960</v>
      </c>
      <c r="CC157" s="48">
        <v>2727960</v>
      </c>
      <c r="CD157" s="48">
        <f t="shared" si="12"/>
        <v>2455164</v>
      </c>
      <c r="CE157" s="48">
        <f t="shared" si="13"/>
        <v>2182368</v>
      </c>
      <c r="CF157" s="48"/>
      <c r="CG157" s="49" t="s">
        <v>1295</v>
      </c>
      <c r="CH157" s="49"/>
      <c r="CI157" s="49" t="s">
        <v>3775</v>
      </c>
      <c r="CJ157" s="50" t="s">
        <v>636</v>
      </c>
      <c r="CK157" s="50" t="s">
        <v>637</v>
      </c>
      <c r="CL157" s="50">
        <v>321607</v>
      </c>
      <c r="CM157" s="5">
        <v>0</v>
      </c>
      <c r="CN157" s="5" t="s">
        <v>195</v>
      </c>
      <c r="CO157" s="50" t="s">
        <v>166</v>
      </c>
      <c r="CP157" s="50" t="s">
        <v>167</v>
      </c>
      <c r="CQ157" s="51" t="s">
        <v>185</v>
      </c>
      <c r="CR157" s="51" t="s">
        <v>154</v>
      </c>
      <c r="CS157" s="51" t="s">
        <v>90</v>
      </c>
      <c r="CT157" s="51" t="s">
        <v>1302</v>
      </c>
      <c r="CU157" s="51" t="s">
        <v>156</v>
      </c>
      <c r="CV157" s="52" t="s">
        <v>1303</v>
      </c>
      <c r="CW157" s="9">
        <v>200253729155</v>
      </c>
      <c r="CX157" s="9">
        <v>0</v>
      </c>
      <c r="CY157" s="9">
        <v>0</v>
      </c>
      <c r="CZ157" s="9">
        <v>0</v>
      </c>
      <c r="DA157" s="9">
        <v>0</v>
      </c>
      <c r="DB157" s="9">
        <v>0</v>
      </c>
      <c r="DC157" s="9">
        <v>0</v>
      </c>
      <c r="DD157" s="9">
        <v>0</v>
      </c>
      <c r="DE157" s="9">
        <v>0</v>
      </c>
      <c r="DF157" s="9">
        <v>400066393850</v>
      </c>
      <c r="DG157" s="9">
        <v>0</v>
      </c>
      <c r="DH157" s="9">
        <v>0</v>
      </c>
      <c r="DI157" s="9">
        <v>0</v>
      </c>
      <c r="DJ157" s="9">
        <v>0</v>
      </c>
      <c r="DK157" s="9">
        <v>0</v>
      </c>
      <c r="DL157" s="9">
        <v>0</v>
      </c>
      <c r="DM157" s="9">
        <v>0</v>
      </c>
      <c r="DN157" s="9">
        <v>0</v>
      </c>
      <c r="DO157" s="9">
        <v>200067372704</v>
      </c>
      <c r="DP157" s="9">
        <v>0</v>
      </c>
      <c r="DQ157" s="9">
        <v>0</v>
      </c>
      <c r="DR157" s="9">
        <v>0</v>
      </c>
      <c r="DS157" s="9">
        <v>0</v>
      </c>
      <c r="DT157" s="9">
        <v>0</v>
      </c>
      <c r="DU157" s="9">
        <v>0</v>
      </c>
      <c r="DV157" s="9">
        <v>0</v>
      </c>
      <c r="DW157" s="9">
        <v>0</v>
      </c>
    </row>
    <row r="158" spans="1:127" ht="60" x14ac:dyDescent="0.25">
      <c r="A158" s="44">
        <v>157</v>
      </c>
      <c r="B158" s="45">
        <v>45627</v>
      </c>
      <c r="C158" s="46">
        <v>216820911765336</v>
      </c>
      <c r="D158" s="4">
        <v>216820911765336</v>
      </c>
      <c r="E158" s="4" t="s">
        <v>121</v>
      </c>
      <c r="F158" s="5" t="s">
        <v>122</v>
      </c>
      <c r="G158" s="3">
        <v>45480</v>
      </c>
      <c r="H158" s="6">
        <v>5.9</v>
      </c>
      <c r="I158" s="5" t="s">
        <v>123</v>
      </c>
      <c r="J158" s="47">
        <v>1370612</v>
      </c>
      <c r="K158" s="5" t="s">
        <v>124</v>
      </c>
      <c r="L158" s="5" t="s">
        <v>1304</v>
      </c>
      <c r="M158" s="5">
        <v>1343534</v>
      </c>
      <c r="N158" s="5" t="s">
        <v>126</v>
      </c>
      <c r="O158" s="5">
        <v>776</v>
      </c>
      <c r="P158" s="5" t="s">
        <v>127</v>
      </c>
      <c r="Q158" s="5">
        <v>6</v>
      </c>
      <c r="R158" s="5" t="s">
        <v>128</v>
      </c>
      <c r="S158" s="6">
        <v>14</v>
      </c>
      <c r="T158" s="5" t="s">
        <v>129</v>
      </c>
      <c r="U158" s="6">
        <v>14</v>
      </c>
      <c r="V158" s="5">
        <v>121</v>
      </c>
      <c r="W158" s="5" t="s">
        <v>130</v>
      </c>
      <c r="X158" s="5" t="s">
        <v>1305</v>
      </c>
      <c r="Y158" s="5" t="s">
        <v>132</v>
      </c>
      <c r="Z158" s="5" t="s">
        <v>133</v>
      </c>
      <c r="AA158" s="5" t="s">
        <v>1306</v>
      </c>
      <c r="AB158" s="5" t="s">
        <v>135</v>
      </c>
      <c r="AC158" s="5" t="s">
        <v>136</v>
      </c>
      <c r="AD158" s="5">
        <v>854804526281</v>
      </c>
      <c r="AE158" s="5" t="s">
        <v>637</v>
      </c>
      <c r="AF158" s="5" t="s">
        <v>243</v>
      </c>
      <c r="AG158" s="5">
        <v>115</v>
      </c>
      <c r="AH158" s="5" t="s">
        <v>139</v>
      </c>
      <c r="AI158" s="5">
        <v>121</v>
      </c>
      <c r="AJ158" s="5" t="s">
        <v>128</v>
      </c>
      <c r="AK158" s="5">
        <v>1370612</v>
      </c>
      <c r="AL158" s="5" t="s">
        <v>140</v>
      </c>
      <c r="AM158" s="5" t="s">
        <v>141</v>
      </c>
      <c r="AN158" s="6">
        <v>59.539534799999998</v>
      </c>
      <c r="AO158" s="5" t="s">
        <v>142</v>
      </c>
      <c r="AP158" s="5">
        <v>0</v>
      </c>
      <c r="AQ158" s="5">
        <v>21281</v>
      </c>
      <c r="AR158" s="3">
        <v>45477</v>
      </c>
      <c r="AS158" s="5">
        <v>120</v>
      </c>
      <c r="AT158" s="5" t="s">
        <v>1307</v>
      </c>
      <c r="AU158" s="5" t="s">
        <v>144</v>
      </c>
      <c r="AV158" s="5">
        <v>0</v>
      </c>
      <c r="AW158" s="5">
        <v>0</v>
      </c>
      <c r="AX158" s="5">
        <v>0</v>
      </c>
      <c r="AY158" s="5">
        <v>0</v>
      </c>
      <c r="AZ158" s="5">
        <v>0</v>
      </c>
      <c r="BA158" s="5">
        <v>0</v>
      </c>
      <c r="BB158" s="5">
        <v>0</v>
      </c>
      <c r="BC158" s="5">
        <v>0</v>
      </c>
      <c r="BD158" s="5">
        <v>0</v>
      </c>
      <c r="BE158" s="5" t="s">
        <v>145</v>
      </c>
      <c r="BF158" s="5" t="s">
        <v>145</v>
      </c>
      <c r="BG158" s="5">
        <v>0</v>
      </c>
      <c r="BH158" s="5">
        <v>6</v>
      </c>
      <c r="BI158" s="5" t="s">
        <v>123</v>
      </c>
      <c r="BJ158" s="3">
        <v>45473</v>
      </c>
      <c r="BK158" s="3">
        <v>45473</v>
      </c>
      <c r="BL158" s="6">
        <v>6.1333333333333302</v>
      </c>
      <c r="BM158" s="5" t="s">
        <v>123</v>
      </c>
      <c r="BN158" s="3">
        <v>49129</v>
      </c>
      <c r="BO158" s="5" t="s">
        <v>146</v>
      </c>
      <c r="BP158" s="5">
        <v>1680060</v>
      </c>
      <c r="BQ158" s="5"/>
      <c r="BR158" s="3">
        <v>45463</v>
      </c>
      <c r="BS158" s="5">
        <v>7381867</v>
      </c>
      <c r="BT158" s="5" t="s">
        <v>1308</v>
      </c>
      <c r="BU158" s="7" t="s">
        <v>1309</v>
      </c>
      <c r="BV158" s="7">
        <v>18.27</v>
      </c>
      <c r="BW158" s="7">
        <v>0</v>
      </c>
      <c r="BX158" s="7">
        <v>164.43</v>
      </c>
      <c r="BY158" s="7">
        <v>14000</v>
      </c>
      <c r="BZ158" s="5">
        <v>3</v>
      </c>
      <c r="CA158" s="5">
        <v>47</v>
      </c>
      <c r="CB158" s="48">
        <f t="shared" si="11"/>
        <v>2302020</v>
      </c>
      <c r="CC158" s="48">
        <v>2302020</v>
      </c>
      <c r="CD158" s="48">
        <f t="shared" si="12"/>
        <v>2071818</v>
      </c>
      <c r="CE158" s="48">
        <f t="shared" si="13"/>
        <v>1841616</v>
      </c>
      <c r="CF158" s="48">
        <v>2337756</v>
      </c>
      <c r="CG158" s="49" t="s">
        <v>1310</v>
      </c>
      <c r="CH158" s="49"/>
      <c r="CI158" s="49" t="s">
        <v>3775</v>
      </c>
      <c r="CJ158" s="50" t="s">
        <v>1311</v>
      </c>
      <c r="CK158" s="50" t="s">
        <v>637</v>
      </c>
      <c r="CL158" s="50">
        <v>305801</v>
      </c>
      <c r="CM158" s="5">
        <v>0</v>
      </c>
      <c r="CN158" s="5" t="s">
        <v>165</v>
      </c>
      <c r="CO158" s="50" t="s">
        <v>152</v>
      </c>
      <c r="CP158" s="50" t="s">
        <v>152</v>
      </c>
      <c r="CQ158" s="51" t="s">
        <v>185</v>
      </c>
      <c r="CR158" s="51" t="s">
        <v>154</v>
      </c>
      <c r="CS158" s="51" t="s">
        <v>90</v>
      </c>
      <c r="CT158" s="51" t="s">
        <v>1312</v>
      </c>
      <c r="CU158" s="51" t="s">
        <v>156</v>
      </c>
      <c r="CV158" s="52" t="s">
        <v>1313</v>
      </c>
      <c r="CW158" s="9">
        <v>200312876803</v>
      </c>
      <c r="CX158" s="9">
        <v>0</v>
      </c>
      <c r="CY158" s="9">
        <v>0</v>
      </c>
      <c r="CZ158" s="9">
        <v>0</v>
      </c>
      <c r="DA158" s="9">
        <v>0</v>
      </c>
      <c r="DB158" s="9">
        <v>0</v>
      </c>
      <c r="DC158" s="9">
        <v>0</v>
      </c>
      <c r="DD158" s="9">
        <v>0</v>
      </c>
      <c r="DE158" s="9">
        <v>0</v>
      </c>
      <c r="DF158" s="9">
        <v>400081692889</v>
      </c>
      <c r="DG158" s="9">
        <v>0</v>
      </c>
      <c r="DH158" s="9">
        <v>0</v>
      </c>
      <c r="DI158" s="9">
        <v>0</v>
      </c>
      <c r="DJ158" s="9">
        <v>0</v>
      </c>
      <c r="DK158" s="9">
        <v>0</v>
      </c>
      <c r="DL158" s="9">
        <v>0</v>
      </c>
      <c r="DM158" s="9">
        <v>0</v>
      </c>
      <c r="DN158" s="9">
        <v>0</v>
      </c>
      <c r="DO158" s="9">
        <v>200083463053</v>
      </c>
      <c r="DP158" s="9">
        <v>0</v>
      </c>
      <c r="DQ158" s="9">
        <v>0</v>
      </c>
      <c r="DR158" s="9">
        <v>0</v>
      </c>
      <c r="DS158" s="9">
        <v>0</v>
      </c>
      <c r="DT158" s="9">
        <v>0</v>
      </c>
      <c r="DU158" s="9">
        <v>0</v>
      </c>
      <c r="DV158" s="9">
        <v>0</v>
      </c>
      <c r="DW158" s="9">
        <v>0</v>
      </c>
    </row>
    <row r="159" spans="1:127" ht="45" x14ac:dyDescent="0.25">
      <c r="A159" s="44">
        <v>158</v>
      </c>
      <c r="B159" s="45">
        <v>45627</v>
      </c>
      <c r="C159" s="46">
        <v>216820911754957</v>
      </c>
      <c r="D159" s="4">
        <v>216820911754957</v>
      </c>
      <c r="E159" s="4" t="s">
        <v>121</v>
      </c>
      <c r="F159" s="5" t="s">
        <v>122</v>
      </c>
      <c r="G159" s="3">
        <v>45471</v>
      </c>
      <c r="H159" s="6">
        <v>6.2</v>
      </c>
      <c r="I159" s="5" t="s">
        <v>123</v>
      </c>
      <c r="J159" s="47">
        <v>699900</v>
      </c>
      <c r="K159" s="5" t="s">
        <v>124</v>
      </c>
      <c r="L159" s="5" t="s">
        <v>1314</v>
      </c>
      <c r="M159" s="5">
        <v>686669</v>
      </c>
      <c r="N159" s="5" t="s">
        <v>126</v>
      </c>
      <c r="O159" s="5">
        <v>773</v>
      </c>
      <c r="P159" s="5" t="s">
        <v>127</v>
      </c>
      <c r="Q159" s="5">
        <v>6</v>
      </c>
      <c r="R159" s="5" t="s">
        <v>128</v>
      </c>
      <c r="S159" s="6">
        <v>14.75</v>
      </c>
      <c r="T159" s="5" t="s">
        <v>129</v>
      </c>
      <c r="U159" s="6">
        <v>14.75</v>
      </c>
      <c r="V159" s="5">
        <v>121</v>
      </c>
      <c r="W159" s="5" t="s">
        <v>130</v>
      </c>
      <c r="X159" s="5" t="s">
        <v>1315</v>
      </c>
      <c r="Y159" s="5" t="s">
        <v>132</v>
      </c>
      <c r="Z159" s="5" t="s">
        <v>133</v>
      </c>
      <c r="AA159" s="5" t="s">
        <v>413</v>
      </c>
      <c r="AB159" s="5" t="s">
        <v>135</v>
      </c>
      <c r="AC159" s="5" t="s">
        <v>136</v>
      </c>
      <c r="AD159" s="5">
        <v>854804542711</v>
      </c>
      <c r="AE159" s="5" t="s">
        <v>637</v>
      </c>
      <c r="AF159" s="5" t="s">
        <v>243</v>
      </c>
      <c r="AG159" s="5">
        <v>115</v>
      </c>
      <c r="AH159" s="5" t="s">
        <v>139</v>
      </c>
      <c r="AI159" s="5">
        <v>121</v>
      </c>
      <c r="AJ159" s="5" t="s">
        <v>128</v>
      </c>
      <c r="AK159" s="5">
        <v>699900</v>
      </c>
      <c r="AL159" s="5" t="s">
        <v>140</v>
      </c>
      <c r="AM159" s="5" t="s">
        <v>161</v>
      </c>
      <c r="AN159" s="6">
        <v>37.981278000000003</v>
      </c>
      <c r="AO159" s="5" t="s">
        <v>142</v>
      </c>
      <c r="AP159" s="5">
        <v>0</v>
      </c>
      <c r="AQ159" s="5">
        <v>11185</v>
      </c>
      <c r="AR159" s="3">
        <v>45477</v>
      </c>
      <c r="AS159" s="5">
        <v>120</v>
      </c>
      <c r="AT159" s="5" t="s">
        <v>1307</v>
      </c>
      <c r="AU159" s="5" t="s">
        <v>144</v>
      </c>
      <c r="AV159" s="5">
        <v>0</v>
      </c>
      <c r="AW159" s="5">
        <v>0</v>
      </c>
      <c r="AX159" s="5">
        <v>0</v>
      </c>
      <c r="AY159" s="5">
        <v>0</v>
      </c>
      <c r="AZ159" s="5">
        <v>0</v>
      </c>
      <c r="BA159" s="5">
        <v>0</v>
      </c>
      <c r="BB159" s="5">
        <v>0</v>
      </c>
      <c r="BC159" s="5">
        <v>0</v>
      </c>
      <c r="BD159" s="5">
        <v>0</v>
      </c>
      <c r="BE159" s="5" t="s">
        <v>145</v>
      </c>
      <c r="BF159" s="5" t="s">
        <v>145</v>
      </c>
      <c r="BG159" s="5">
        <v>0</v>
      </c>
      <c r="BH159" s="5">
        <v>6</v>
      </c>
      <c r="BI159" s="5" t="s">
        <v>123</v>
      </c>
      <c r="BJ159" s="3">
        <v>45467</v>
      </c>
      <c r="BK159" s="3">
        <v>45467</v>
      </c>
      <c r="BL159" s="6">
        <v>6.3333333333333304</v>
      </c>
      <c r="BM159" s="5" t="s">
        <v>123</v>
      </c>
      <c r="BN159" s="3">
        <v>49129</v>
      </c>
      <c r="BO159" s="5" t="s">
        <v>162</v>
      </c>
      <c r="BP159" s="5">
        <v>644499.96</v>
      </c>
      <c r="BQ159" s="5"/>
      <c r="BR159" s="3">
        <v>45419</v>
      </c>
      <c r="BS159" s="5"/>
      <c r="BT159" s="5" t="s">
        <v>1316</v>
      </c>
      <c r="BU159" s="7" t="s">
        <v>1317</v>
      </c>
      <c r="BV159" s="7">
        <v>128.33000000000001</v>
      </c>
      <c r="BW159" s="7">
        <v>2250</v>
      </c>
      <c r="BX159" s="7">
        <v>1295</v>
      </c>
      <c r="BY159" s="7">
        <v>1200</v>
      </c>
      <c r="BZ159" s="5">
        <v>4</v>
      </c>
      <c r="CA159" s="5">
        <v>46</v>
      </c>
      <c r="CB159" s="48">
        <f t="shared" si="11"/>
        <v>1842742.5</v>
      </c>
      <c r="CC159" s="48">
        <v>1842750</v>
      </c>
      <c r="CD159" s="48">
        <f t="shared" si="12"/>
        <v>1658468</v>
      </c>
      <c r="CE159" s="48">
        <f t="shared" si="13"/>
        <v>1474194</v>
      </c>
      <c r="CF159" s="48">
        <v>1560416.67</v>
      </c>
      <c r="CG159" s="49" t="s">
        <v>1295</v>
      </c>
      <c r="CH159" s="49"/>
      <c r="CI159" s="49" t="s">
        <v>3775</v>
      </c>
      <c r="CJ159" s="50" t="s">
        <v>1311</v>
      </c>
      <c r="CK159" s="50" t="s">
        <v>637</v>
      </c>
      <c r="CL159" s="50">
        <v>305022</v>
      </c>
      <c r="CM159" s="5">
        <v>0</v>
      </c>
      <c r="CN159" s="5" t="s">
        <v>165</v>
      </c>
      <c r="CO159" s="50" t="s">
        <v>166</v>
      </c>
      <c r="CP159" s="50" t="s">
        <v>167</v>
      </c>
      <c r="CQ159" s="51" t="s">
        <v>185</v>
      </c>
      <c r="CR159" s="51" t="s">
        <v>154</v>
      </c>
      <c r="CS159" s="51" t="s">
        <v>90</v>
      </c>
      <c r="CT159" s="51" t="s">
        <v>1318</v>
      </c>
      <c r="CU159" s="51" t="s">
        <v>156</v>
      </c>
      <c r="CV159" s="52" t="s">
        <v>1319</v>
      </c>
      <c r="CW159" s="9">
        <v>200311778446</v>
      </c>
      <c r="CX159" s="9">
        <v>0</v>
      </c>
      <c r="CY159" s="9">
        <v>0</v>
      </c>
      <c r="CZ159" s="9">
        <v>0</v>
      </c>
      <c r="DA159" s="9">
        <v>0</v>
      </c>
      <c r="DB159" s="9">
        <v>0</v>
      </c>
      <c r="DC159" s="9">
        <v>0</v>
      </c>
      <c r="DD159" s="9">
        <v>0</v>
      </c>
      <c r="DE159" s="9">
        <v>0</v>
      </c>
      <c r="DF159" s="9">
        <v>400081388162</v>
      </c>
      <c r="DG159" s="9">
        <v>0</v>
      </c>
      <c r="DH159" s="9">
        <v>0</v>
      </c>
      <c r="DI159" s="9">
        <v>0</v>
      </c>
      <c r="DJ159" s="9">
        <v>0</v>
      </c>
      <c r="DK159" s="9">
        <v>0</v>
      </c>
      <c r="DL159" s="9">
        <v>0</v>
      </c>
      <c r="DM159" s="9">
        <v>0</v>
      </c>
      <c r="DN159" s="9">
        <v>0</v>
      </c>
      <c r="DO159" s="9">
        <v>200083148875</v>
      </c>
      <c r="DP159" s="9">
        <v>0</v>
      </c>
      <c r="DQ159" s="9">
        <v>0</v>
      </c>
      <c r="DR159" s="9">
        <v>0</v>
      </c>
      <c r="DS159" s="9">
        <v>0</v>
      </c>
      <c r="DT159" s="9">
        <v>0</v>
      </c>
      <c r="DU159" s="9">
        <v>0</v>
      </c>
      <c r="DV159" s="9">
        <v>0</v>
      </c>
      <c r="DW159" s="9">
        <v>0</v>
      </c>
    </row>
    <row r="160" spans="1:127" ht="45" x14ac:dyDescent="0.25">
      <c r="A160" s="44">
        <v>159</v>
      </c>
      <c r="B160" s="45">
        <v>45627</v>
      </c>
      <c r="C160" s="46">
        <v>216820911700588</v>
      </c>
      <c r="D160" s="4">
        <v>216820911700588</v>
      </c>
      <c r="E160" s="4" t="s">
        <v>121</v>
      </c>
      <c r="F160" s="5" t="s">
        <v>122</v>
      </c>
      <c r="G160" s="3">
        <v>45411</v>
      </c>
      <c r="H160" s="6">
        <v>8.1999999999999993</v>
      </c>
      <c r="I160" s="5" t="s">
        <v>123</v>
      </c>
      <c r="J160" s="47">
        <v>1800000</v>
      </c>
      <c r="K160" s="5" t="s">
        <v>124</v>
      </c>
      <c r="L160" s="5" t="s">
        <v>1320</v>
      </c>
      <c r="M160" s="5">
        <v>1775191</v>
      </c>
      <c r="N160" s="5" t="s">
        <v>126</v>
      </c>
      <c r="O160" s="5">
        <v>685</v>
      </c>
      <c r="P160" s="5" t="s">
        <v>127</v>
      </c>
      <c r="Q160" s="5">
        <v>8</v>
      </c>
      <c r="R160" s="5" t="s">
        <v>128</v>
      </c>
      <c r="S160" s="6">
        <v>12.5</v>
      </c>
      <c r="T160" s="5" t="s">
        <v>129</v>
      </c>
      <c r="U160" s="6">
        <v>12.5</v>
      </c>
      <c r="V160" s="5">
        <v>181</v>
      </c>
      <c r="W160" s="5" t="s">
        <v>130</v>
      </c>
      <c r="X160" s="5" t="s">
        <v>1321</v>
      </c>
      <c r="Y160" s="5" t="s">
        <v>132</v>
      </c>
      <c r="Z160" s="5" t="s">
        <v>133</v>
      </c>
      <c r="AA160" s="5" t="s">
        <v>708</v>
      </c>
      <c r="AB160" s="5" t="s">
        <v>135</v>
      </c>
      <c r="AC160" s="5" t="s">
        <v>136</v>
      </c>
      <c r="AD160" s="5">
        <v>854804137289</v>
      </c>
      <c r="AE160" s="5" t="s">
        <v>637</v>
      </c>
      <c r="AF160" s="5" t="s">
        <v>243</v>
      </c>
      <c r="AG160" s="5">
        <v>173</v>
      </c>
      <c r="AH160" s="5" t="s">
        <v>139</v>
      </c>
      <c r="AI160" s="5">
        <v>181</v>
      </c>
      <c r="AJ160" s="5" t="s">
        <v>128</v>
      </c>
      <c r="AK160" s="5">
        <v>1800000</v>
      </c>
      <c r="AL160" s="5" t="s">
        <v>140</v>
      </c>
      <c r="AM160" s="5" t="s">
        <v>709</v>
      </c>
      <c r="AN160" s="6">
        <v>50.899219500000001</v>
      </c>
      <c r="AO160" s="5" t="s">
        <v>142</v>
      </c>
      <c r="AP160" s="5">
        <v>0</v>
      </c>
      <c r="AQ160" s="5">
        <v>22185</v>
      </c>
      <c r="AR160" s="3">
        <v>45416</v>
      </c>
      <c r="AS160" s="5">
        <v>180</v>
      </c>
      <c r="AT160" s="5" t="s">
        <v>1307</v>
      </c>
      <c r="AU160" s="5" t="s">
        <v>144</v>
      </c>
      <c r="AV160" s="5">
        <v>0</v>
      </c>
      <c r="AW160" s="5">
        <v>0</v>
      </c>
      <c r="AX160" s="5">
        <v>0</v>
      </c>
      <c r="AY160" s="5">
        <v>0</v>
      </c>
      <c r="AZ160" s="5">
        <v>0</v>
      </c>
      <c r="BA160" s="5">
        <v>0</v>
      </c>
      <c r="BB160" s="5">
        <v>0</v>
      </c>
      <c r="BC160" s="5">
        <v>0</v>
      </c>
      <c r="BD160" s="5">
        <v>0</v>
      </c>
      <c r="BE160" s="5" t="s">
        <v>145</v>
      </c>
      <c r="BF160" s="5" t="s">
        <v>145</v>
      </c>
      <c r="BG160" s="5">
        <v>0</v>
      </c>
      <c r="BH160" s="5">
        <v>8</v>
      </c>
      <c r="BI160" s="5" t="s">
        <v>123</v>
      </c>
      <c r="BJ160" s="3">
        <v>45407</v>
      </c>
      <c r="BK160" s="3">
        <v>45407</v>
      </c>
      <c r="BL160" s="6">
        <v>8.3333333333333304</v>
      </c>
      <c r="BM160" s="5" t="s">
        <v>123</v>
      </c>
      <c r="BN160" s="3">
        <v>50894</v>
      </c>
      <c r="BO160" s="5" t="s">
        <v>710</v>
      </c>
      <c r="BP160" s="5">
        <v>627756</v>
      </c>
      <c r="BQ160" s="5"/>
      <c r="BR160" s="3">
        <v>45393</v>
      </c>
      <c r="BS160" s="5"/>
      <c r="BT160" s="5" t="s">
        <v>1308</v>
      </c>
      <c r="BU160" s="7" t="s">
        <v>1322</v>
      </c>
      <c r="BV160" s="7">
        <v>105</v>
      </c>
      <c r="BW160" s="7">
        <v>24000</v>
      </c>
      <c r="BX160" s="7">
        <v>924</v>
      </c>
      <c r="BY160" s="7">
        <v>1100</v>
      </c>
      <c r="BZ160" s="5">
        <v>0.5</v>
      </c>
      <c r="CA160" s="5">
        <v>49.5</v>
      </c>
      <c r="CB160" s="48">
        <f t="shared" si="11"/>
        <v>3536400</v>
      </c>
      <c r="CC160" s="48">
        <v>3536400</v>
      </c>
      <c r="CD160" s="48">
        <f t="shared" si="12"/>
        <v>3182760</v>
      </c>
      <c r="CE160" s="48">
        <f t="shared" si="13"/>
        <v>2829120</v>
      </c>
      <c r="CF160" s="48">
        <v>1045485</v>
      </c>
      <c r="CG160" s="49" t="s">
        <v>1295</v>
      </c>
      <c r="CH160" s="49"/>
      <c r="CI160" s="49" t="s">
        <v>3775</v>
      </c>
      <c r="CJ160" s="50" t="s">
        <v>1311</v>
      </c>
      <c r="CK160" s="50" t="s">
        <v>637</v>
      </c>
      <c r="CL160" s="50">
        <v>305001</v>
      </c>
      <c r="CM160" s="5">
        <v>0</v>
      </c>
      <c r="CN160" s="5" t="s">
        <v>165</v>
      </c>
      <c r="CO160" s="50" t="s">
        <v>166</v>
      </c>
      <c r="CP160" s="50" t="s">
        <v>167</v>
      </c>
      <c r="CQ160" s="51" t="s">
        <v>185</v>
      </c>
      <c r="CR160" s="51" t="s">
        <v>154</v>
      </c>
      <c r="CS160" s="51" t="s">
        <v>90</v>
      </c>
      <c r="CT160" s="51" t="s">
        <v>1323</v>
      </c>
      <c r="CU160" s="51" t="s">
        <v>187</v>
      </c>
      <c r="CV160" s="52" t="s">
        <v>1324</v>
      </c>
      <c r="CW160" s="9">
        <v>200305127477</v>
      </c>
      <c r="CX160" s="9">
        <v>0</v>
      </c>
      <c r="CY160" s="9">
        <v>0</v>
      </c>
      <c r="CZ160" s="9">
        <v>0</v>
      </c>
      <c r="DA160" s="9">
        <v>0</v>
      </c>
      <c r="DB160" s="9">
        <v>0</v>
      </c>
      <c r="DC160" s="9">
        <v>0</v>
      </c>
      <c r="DD160" s="9">
        <v>0</v>
      </c>
      <c r="DE160" s="9">
        <v>0</v>
      </c>
      <c r="DF160" s="9">
        <v>400079601346</v>
      </c>
      <c r="DG160" s="9">
        <v>0</v>
      </c>
      <c r="DH160" s="9">
        <v>0</v>
      </c>
      <c r="DI160" s="9">
        <v>0</v>
      </c>
      <c r="DJ160" s="9">
        <v>0</v>
      </c>
      <c r="DK160" s="9">
        <v>0</v>
      </c>
      <c r="DL160" s="9">
        <v>0</v>
      </c>
      <c r="DM160" s="9">
        <v>0</v>
      </c>
      <c r="DN160" s="9">
        <v>0</v>
      </c>
      <c r="DO160" s="9">
        <v>200081308107</v>
      </c>
      <c r="DP160" s="9">
        <v>0</v>
      </c>
      <c r="DQ160" s="9">
        <v>0</v>
      </c>
      <c r="DR160" s="9">
        <v>0</v>
      </c>
      <c r="DS160" s="9">
        <v>0</v>
      </c>
      <c r="DT160" s="9">
        <v>0</v>
      </c>
      <c r="DU160" s="9">
        <v>0</v>
      </c>
      <c r="DV160" s="9">
        <v>0</v>
      </c>
      <c r="DW160" s="9">
        <v>0</v>
      </c>
    </row>
    <row r="161" spans="1:127" ht="45" x14ac:dyDescent="0.25">
      <c r="A161" s="44">
        <v>160</v>
      </c>
      <c r="B161" s="45">
        <v>45627</v>
      </c>
      <c r="C161" s="46">
        <v>216820911609541</v>
      </c>
      <c r="D161" s="4">
        <v>216820911609541</v>
      </c>
      <c r="E161" s="4" t="s">
        <v>121</v>
      </c>
      <c r="F161" s="5" t="s">
        <v>122</v>
      </c>
      <c r="G161" s="3">
        <v>45324</v>
      </c>
      <c r="H161" s="6">
        <v>11.1</v>
      </c>
      <c r="I161" s="5" t="s">
        <v>123</v>
      </c>
      <c r="J161" s="47">
        <v>1500000</v>
      </c>
      <c r="K161" s="5" t="s">
        <v>124</v>
      </c>
      <c r="L161" s="5" t="s">
        <v>1325</v>
      </c>
      <c r="M161" s="5">
        <v>1436159</v>
      </c>
      <c r="N161" s="5" t="s">
        <v>126</v>
      </c>
      <c r="O161" s="5">
        <v>668</v>
      </c>
      <c r="P161" s="5" t="s">
        <v>127</v>
      </c>
      <c r="Q161" s="5">
        <v>11</v>
      </c>
      <c r="R161" s="5" t="s">
        <v>128</v>
      </c>
      <c r="S161" s="6">
        <v>15</v>
      </c>
      <c r="T161" s="5" t="s">
        <v>129</v>
      </c>
      <c r="U161" s="6">
        <v>15</v>
      </c>
      <c r="V161" s="5">
        <v>120</v>
      </c>
      <c r="W161" s="5" t="s">
        <v>130</v>
      </c>
      <c r="X161" s="5" t="s">
        <v>1326</v>
      </c>
      <c r="Y161" s="5" t="s">
        <v>132</v>
      </c>
      <c r="Z161" s="5" t="s">
        <v>133</v>
      </c>
      <c r="AA161" s="5" t="s">
        <v>251</v>
      </c>
      <c r="AB161" s="5" t="s">
        <v>135</v>
      </c>
      <c r="AC161" s="5" t="s">
        <v>136</v>
      </c>
      <c r="AD161" s="5">
        <v>854803114794</v>
      </c>
      <c r="AE161" s="5" t="s">
        <v>637</v>
      </c>
      <c r="AF161" s="5" t="s">
        <v>243</v>
      </c>
      <c r="AG161" s="5">
        <v>109</v>
      </c>
      <c r="AH161" s="5" t="s">
        <v>139</v>
      </c>
      <c r="AI161" s="5">
        <v>120</v>
      </c>
      <c r="AJ161" s="5" t="s">
        <v>266</v>
      </c>
      <c r="AK161" s="5">
        <v>1500000</v>
      </c>
      <c r="AL161" s="5" t="s">
        <v>140</v>
      </c>
      <c r="AM161" s="5" t="s">
        <v>161</v>
      </c>
      <c r="AN161" s="6">
        <v>49.591104799999997</v>
      </c>
      <c r="AO161" s="5" t="s">
        <v>142</v>
      </c>
      <c r="AP161" s="5">
        <v>0</v>
      </c>
      <c r="AQ161" s="5">
        <v>24200</v>
      </c>
      <c r="AR161" s="3">
        <v>45326</v>
      </c>
      <c r="AS161" s="5">
        <v>120</v>
      </c>
      <c r="AT161" s="5" t="s">
        <v>1307</v>
      </c>
      <c r="AU161" s="5" t="s">
        <v>144</v>
      </c>
      <c r="AV161" s="5">
        <v>0</v>
      </c>
      <c r="AW161" s="5">
        <v>0</v>
      </c>
      <c r="AX161" s="5">
        <v>0</v>
      </c>
      <c r="AY161" s="5">
        <v>0</v>
      </c>
      <c r="AZ161" s="5">
        <v>0</v>
      </c>
      <c r="BA161" s="5">
        <v>0</v>
      </c>
      <c r="BB161" s="5">
        <v>0</v>
      </c>
      <c r="BC161" s="5">
        <v>0</v>
      </c>
      <c r="BD161" s="5">
        <v>0</v>
      </c>
      <c r="BE161" s="5" t="s">
        <v>145</v>
      </c>
      <c r="BF161" s="5" t="s">
        <v>145</v>
      </c>
      <c r="BG161" s="5">
        <v>0</v>
      </c>
      <c r="BH161" s="5">
        <v>11</v>
      </c>
      <c r="BI161" s="5" t="s">
        <v>123</v>
      </c>
      <c r="BJ161" s="3">
        <v>45320</v>
      </c>
      <c r="BK161" s="3">
        <v>45320</v>
      </c>
      <c r="BL161" s="6">
        <v>11.233333333333301</v>
      </c>
      <c r="BM161" s="5" t="s">
        <v>123</v>
      </c>
      <c r="BN161" s="3">
        <v>48948</v>
      </c>
      <c r="BO161" s="5" t="s">
        <v>162</v>
      </c>
      <c r="BP161" s="5">
        <v>1056996</v>
      </c>
      <c r="BQ161" s="5"/>
      <c r="BR161" s="3">
        <v>45279</v>
      </c>
      <c r="BS161" s="5"/>
      <c r="BT161" s="5" t="s">
        <v>1308</v>
      </c>
      <c r="BU161" s="7" t="s">
        <v>1327</v>
      </c>
      <c r="BV161" s="7">
        <v>95.16</v>
      </c>
      <c r="BW161" s="7">
        <v>4600</v>
      </c>
      <c r="BX161" s="7">
        <v>1241</v>
      </c>
      <c r="BY161" s="7">
        <v>1000</v>
      </c>
      <c r="BZ161" s="5">
        <v>40</v>
      </c>
      <c r="CA161" s="5">
        <v>10</v>
      </c>
      <c r="CB161" s="48">
        <f t="shared" si="11"/>
        <v>1678736</v>
      </c>
      <c r="CC161" s="48">
        <v>1346000</v>
      </c>
      <c r="CD161" s="48">
        <f t="shared" si="12"/>
        <v>1510862</v>
      </c>
      <c r="CE161" s="48">
        <f t="shared" si="13"/>
        <v>1342989</v>
      </c>
      <c r="CF161" s="48">
        <v>1258795</v>
      </c>
      <c r="CG161" s="49" t="s">
        <v>1328</v>
      </c>
      <c r="CH161" s="49"/>
      <c r="CI161" s="49" t="s">
        <v>3775</v>
      </c>
      <c r="CJ161" s="50" t="s">
        <v>1311</v>
      </c>
      <c r="CK161" s="50" t="s">
        <v>637</v>
      </c>
      <c r="CL161" s="50">
        <v>305206</v>
      </c>
      <c r="CM161" s="5">
        <v>0</v>
      </c>
      <c r="CN161" s="5" t="s">
        <v>195</v>
      </c>
      <c r="CO161" s="50" t="s">
        <v>166</v>
      </c>
      <c r="CP161" s="50" t="s">
        <v>408</v>
      </c>
      <c r="CQ161" s="51" t="s">
        <v>185</v>
      </c>
      <c r="CR161" s="51" t="s">
        <v>154</v>
      </c>
      <c r="CS161" s="51" t="s">
        <v>90</v>
      </c>
      <c r="CT161" s="51" t="s">
        <v>1329</v>
      </c>
      <c r="CU161" s="51" t="s">
        <v>156</v>
      </c>
      <c r="CV161" s="52" t="s">
        <v>1330</v>
      </c>
      <c r="CW161" s="9">
        <v>200295490499</v>
      </c>
      <c r="CX161" s="9">
        <v>200295490874</v>
      </c>
      <c r="CY161" s="9">
        <v>0</v>
      </c>
      <c r="CZ161" s="9">
        <v>0</v>
      </c>
      <c r="DA161" s="9">
        <v>0</v>
      </c>
      <c r="DB161" s="9">
        <v>0</v>
      </c>
      <c r="DC161" s="9">
        <v>0</v>
      </c>
      <c r="DD161" s="9">
        <v>0</v>
      </c>
      <c r="DE161" s="9">
        <v>0</v>
      </c>
      <c r="DF161" s="9">
        <v>400077154302</v>
      </c>
      <c r="DG161" s="9">
        <v>400077154497</v>
      </c>
      <c r="DH161" s="9">
        <v>0</v>
      </c>
      <c r="DI161" s="9">
        <v>0</v>
      </c>
      <c r="DJ161" s="9">
        <v>0</v>
      </c>
      <c r="DK161" s="9">
        <v>0</v>
      </c>
      <c r="DL161" s="9">
        <v>0</v>
      </c>
      <c r="DM161" s="9">
        <v>0</v>
      </c>
      <c r="DN161" s="9">
        <v>0</v>
      </c>
      <c r="DO161" s="9">
        <v>200078759568</v>
      </c>
      <c r="DP161" s="9">
        <v>200078759776</v>
      </c>
      <c r="DQ161" s="9">
        <v>0</v>
      </c>
      <c r="DR161" s="9">
        <v>0</v>
      </c>
      <c r="DS161" s="9">
        <v>0</v>
      </c>
      <c r="DT161" s="9">
        <v>0</v>
      </c>
      <c r="DU161" s="9">
        <v>0</v>
      </c>
      <c r="DV161" s="9">
        <v>0</v>
      </c>
      <c r="DW161" s="9">
        <v>0</v>
      </c>
    </row>
    <row r="162" spans="1:127" ht="90" x14ac:dyDescent="0.25">
      <c r="A162" s="44">
        <v>161</v>
      </c>
      <c r="B162" s="45">
        <v>45627</v>
      </c>
      <c r="C162" s="46">
        <v>216820911442078</v>
      </c>
      <c r="D162" s="4">
        <v>216820911442078</v>
      </c>
      <c r="E162" s="4" t="s">
        <v>121</v>
      </c>
      <c r="F162" s="5" t="s">
        <v>122</v>
      </c>
      <c r="G162" s="3">
        <v>45177</v>
      </c>
      <c r="H162" s="6">
        <v>16</v>
      </c>
      <c r="I162" s="5" t="s">
        <v>123</v>
      </c>
      <c r="J162" s="47">
        <v>3000000</v>
      </c>
      <c r="K162" s="5" t="s">
        <v>124</v>
      </c>
      <c r="L162" s="5" t="s">
        <v>1331</v>
      </c>
      <c r="M162" s="5">
        <v>2809871</v>
      </c>
      <c r="N162" s="5" t="s">
        <v>126</v>
      </c>
      <c r="O162" s="5">
        <v>748</v>
      </c>
      <c r="P162" s="5" t="s">
        <v>127</v>
      </c>
      <c r="Q162" s="5">
        <v>16</v>
      </c>
      <c r="R162" s="5" t="s">
        <v>128</v>
      </c>
      <c r="S162" s="6">
        <v>13.5</v>
      </c>
      <c r="T162" s="5" t="s">
        <v>129</v>
      </c>
      <c r="U162" s="6">
        <v>13.1</v>
      </c>
      <c r="V162" s="5">
        <v>121</v>
      </c>
      <c r="W162" s="5" t="s">
        <v>130</v>
      </c>
      <c r="X162" s="5" t="s">
        <v>1332</v>
      </c>
      <c r="Y162" s="5" t="s">
        <v>132</v>
      </c>
      <c r="Z162" s="5" t="s">
        <v>133</v>
      </c>
      <c r="AA162" s="5" t="s">
        <v>932</v>
      </c>
      <c r="AB162" s="5" t="s">
        <v>135</v>
      </c>
      <c r="AC162" s="5" t="s">
        <v>136</v>
      </c>
      <c r="AD162" s="5">
        <v>854801131572</v>
      </c>
      <c r="AE162" s="5" t="s">
        <v>637</v>
      </c>
      <c r="AF162" s="5" t="s">
        <v>243</v>
      </c>
      <c r="AG162" s="5">
        <v>109</v>
      </c>
      <c r="AH162" s="5" t="s">
        <v>139</v>
      </c>
      <c r="AI162" s="5">
        <v>125</v>
      </c>
      <c r="AJ162" s="5" t="s">
        <v>128</v>
      </c>
      <c r="AK162" s="5">
        <v>3000000</v>
      </c>
      <c r="AL162" s="5" t="s">
        <v>140</v>
      </c>
      <c r="AM162" s="5" t="s">
        <v>161</v>
      </c>
      <c r="AN162" s="6">
        <v>16.4690382</v>
      </c>
      <c r="AO162" s="5" t="s">
        <v>142</v>
      </c>
      <c r="AP162" s="5">
        <v>0</v>
      </c>
      <c r="AQ162" s="5">
        <v>44971</v>
      </c>
      <c r="AR162" s="3">
        <v>45173</v>
      </c>
      <c r="AS162" s="5">
        <v>120</v>
      </c>
      <c r="AT162" s="5" t="s">
        <v>1307</v>
      </c>
      <c r="AU162" s="5" t="s">
        <v>144</v>
      </c>
      <c r="AV162" s="5">
        <v>0</v>
      </c>
      <c r="AW162" s="5">
        <v>0</v>
      </c>
      <c r="AX162" s="5">
        <v>0</v>
      </c>
      <c r="AY162" s="5">
        <v>0</v>
      </c>
      <c r="AZ162" s="5">
        <v>0</v>
      </c>
      <c r="BA162" s="5">
        <v>0</v>
      </c>
      <c r="BB162" s="5">
        <v>0</v>
      </c>
      <c r="BC162" s="5">
        <v>0</v>
      </c>
      <c r="BD162" s="5">
        <v>0</v>
      </c>
      <c r="BE162" s="5" t="s">
        <v>145</v>
      </c>
      <c r="BF162" s="5" t="s">
        <v>145</v>
      </c>
      <c r="BG162" s="5">
        <v>0</v>
      </c>
      <c r="BH162" s="5">
        <v>16</v>
      </c>
      <c r="BI162" s="5" t="s">
        <v>123</v>
      </c>
      <c r="BJ162" s="3">
        <v>45157</v>
      </c>
      <c r="BK162" s="3">
        <v>45157</v>
      </c>
      <c r="BL162" s="6">
        <v>16.6666666666667</v>
      </c>
      <c r="BM162" s="5" t="s">
        <v>123</v>
      </c>
      <c r="BN162" s="3">
        <v>48948</v>
      </c>
      <c r="BO162" s="5" t="s">
        <v>162</v>
      </c>
      <c r="BP162" s="5">
        <v>0</v>
      </c>
      <c r="BQ162" s="5"/>
      <c r="BR162" s="3">
        <v>45132</v>
      </c>
      <c r="BS162" s="5"/>
      <c r="BT162" s="5" t="s">
        <v>1316</v>
      </c>
      <c r="BU162" s="7" t="s">
        <v>1333</v>
      </c>
      <c r="BV162" s="7">
        <v>337.33</v>
      </c>
      <c r="BW162" s="7">
        <v>54000</v>
      </c>
      <c r="BX162" s="7">
        <v>0</v>
      </c>
      <c r="BY162" s="7">
        <v>0</v>
      </c>
      <c r="BZ162" s="5">
        <v>0</v>
      </c>
      <c r="CA162" s="5">
        <v>50</v>
      </c>
      <c r="CB162" s="48">
        <f t="shared" si="11"/>
        <v>18215820</v>
      </c>
      <c r="CC162" s="48">
        <v>18216000</v>
      </c>
      <c r="CD162" s="48">
        <f t="shared" si="12"/>
        <v>16394238</v>
      </c>
      <c r="CE162" s="48">
        <f t="shared" si="13"/>
        <v>14572656</v>
      </c>
      <c r="CF162" s="48">
        <v>249626.6667</v>
      </c>
      <c r="CG162" s="49" t="s">
        <v>1334</v>
      </c>
      <c r="CH162" s="49"/>
      <c r="CI162" s="49" t="s">
        <v>3775</v>
      </c>
      <c r="CJ162" s="50" t="s">
        <v>1311</v>
      </c>
      <c r="CK162" s="50" t="s">
        <v>637</v>
      </c>
      <c r="CL162" s="50">
        <v>305801</v>
      </c>
      <c r="CM162" s="5">
        <v>0</v>
      </c>
      <c r="CN162" s="5" t="s">
        <v>195</v>
      </c>
      <c r="CO162" s="50" t="s">
        <v>1335</v>
      </c>
      <c r="CP162" s="50" t="s">
        <v>1335</v>
      </c>
      <c r="CQ162" s="51" t="s">
        <v>185</v>
      </c>
      <c r="CR162" s="51" t="s">
        <v>154</v>
      </c>
      <c r="CS162" s="51" t="s">
        <v>90</v>
      </c>
      <c r="CT162" s="51" t="s">
        <v>1336</v>
      </c>
      <c r="CU162" s="51" t="s">
        <v>156</v>
      </c>
      <c r="CV162" s="52" t="s">
        <v>1337</v>
      </c>
      <c r="CW162" s="9">
        <v>200279850865</v>
      </c>
      <c r="CX162" s="9">
        <v>0</v>
      </c>
      <c r="CY162" s="9">
        <v>0</v>
      </c>
      <c r="CZ162" s="9">
        <v>0</v>
      </c>
      <c r="DA162" s="9">
        <v>0</v>
      </c>
      <c r="DB162" s="9">
        <v>0</v>
      </c>
      <c r="DC162" s="9">
        <v>0</v>
      </c>
      <c r="DD162" s="9">
        <v>0</v>
      </c>
      <c r="DE162" s="9">
        <v>0</v>
      </c>
      <c r="DF162" s="9">
        <v>400073432857</v>
      </c>
      <c r="DG162" s="9">
        <v>0</v>
      </c>
      <c r="DH162" s="9">
        <v>0</v>
      </c>
      <c r="DI162" s="9">
        <v>0</v>
      </c>
      <c r="DJ162" s="9">
        <v>0</v>
      </c>
      <c r="DK162" s="9">
        <v>0</v>
      </c>
      <c r="DL162" s="9">
        <v>0</v>
      </c>
      <c r="DM162" s="9">
        <v>0</v>
      </c>
      <c r="DN162" s="9">
        <v>0</v>
      </c>
      <c r="DO162" s="9">
        <v>200074861707</v>
      </c>
      <c r="DP162" s="9">
        <v>0</v>
      </c>
      <c r="DQ162" s="9">
        <v>0</v>
      </c>
      <c r="DR162" s="9">
        <v>0</v>
      </c>
      <c r="DS162" s="9">
        <v>0</v>
      </c>
      <c r="DT162" s="9">
        <v>0</v>
      </c>
      <c r="DU162" s="9">
        <v>0</v>
      </c>
      <c r="DV162" s="9">
        <v>0</v>
      </c>
      <c r="DW162" s="9">
        <v>0</v>
      </c>
    </row>
    <row r="163" spans="1:127" ht="45" x14ac:dyDescent="0.25">
      <c r="A163" s="44">
        <v>162</v>
      </c>
      <c r="B163" s="45">
        <v>45627</v>
      </c>
      <c r="C163" s="46">
        <v>216820911426589</v>
      </c>
      <c r="D163" s="4">
        <v>216820911426589</v>
      </c>
      <c r="E163" s="4" t="s">
        <v>121</v>
      </c>
      <c r="F163" s="5" t="s">
        <v>122</v>
      </c>
      <c r="G163" s="3">
        <v>45150</v>
      </c>
      <c r="H163" s="6">
        <v>16.899999999999999</v>
      </c>
      <c r="I163" s="5" t="s">
        <v>123</v>
      </c>
      <c r="J163" s="47">
        <v>1056686</v>
      </c>
      <c r="K163" s="5" t="s">
        <v>124</v>
      </c>
      <c r="L163" s="5" t="s">
        <v>1338</v>
      </c>
      <c r="M163" s="5">
        <v>990070</v>
      </c>
      <c r="N163" s="5" t="s">
        <v>126</v>
      </c>
      <c r="O163" s="5">
        <v>722</v>
      </c>
      <c r="P163" s="5" t="s">
        <v>127</v>
      </c>
      <c r="Q163" s="5">
        <v>17</v>
      </c>
      <c r="R163" s="5" t="s">
        <v>128</v>
      </c>
      <c r="S163" s="6">
        <v>14.9</v>
      </c>
      <c r="T163" s="5" t="s">
        <v>129</v>
      </c>
      <c r="U163" s="6">
        <v>14.5</v>
      </c>
      <c r="V163" s="5">
        <v>120</v>
      </c>
      <c r="W163" s="5" t="s">
        <v>130</v>
      </c>
      <c r="X163" s="5" t="s">
        <v>1339</v>
      </c>
      <c r="Y163" s="5" t="s">
        <v>132</v>
      </c>
      <c r="Z163" s="5" t="s">
        <v>133</v>
      </c>
      <c r="AA163" s="5" t="s">
        <v>235</v>
      </c>
      <c r="AB163" s="5" t="s">
        <v>135</v>
      </c>
      <c r="AC163" s="5" t="s">
        <v>136</v>
      </c>
      <c r="AD163" s="5">
        <v>808587789</v>
      </c>
      <c r="AE163" s="5" t="s">
        <v>637</v>
      </c>
      <c r="AF163" s="5" t="s">
        <v>243</v>
      </c>
      <c r="AG163" s="5">
        <v>108</v>
      </c>
      <c r="AH163" s="5" t="s">
        <v>139</v>
      </c>
      <c r="AI163" s="5">
        <v>125</v>
      </c>
      <c r="AJ163" s="5" t="s">
        <v>266</v>
      </c>
      <c r="AK163" s="5">
        <v>1056686</v>
      </c>
      <c r="AL163" s="5" t="s">
        <v>140</v>
      </c>
      <c r="AM163" s="5" t="s">
        <v>161</v>
      </c>
      <c r="AN163" s="6">
        <v>55.862494099999999</v>
      </c>
      <c r="AO163" s="5" t="s">
        <v>142</v>
      </c>
      <c r="AP163" s="5">
        <v>0</v>
      </c>
      <c r="AQ163" s="5">
        <v>16726</v>
      </c>
      <c r="AR163" s="3">
        <v>45142</v>
      </c>
      <c r="AS163" s="5">
        <v>120</v>
      </c>
      <c r="AT163" s="5" t="s">
        <v>1307</v>
      </c>
      <c r="AU163" s="5" t="s">
        <v>144</v>
      </c>
      <c r="AV163" s="5">
        <v>0</v>
      </c>
      <c r="AW163" s="5">
        <v>0</v>
      </c>
      <c r="AX163" s="5">
        <v>0</v>
      </c>
      <c r="AY163" s="5">
        <v>0</v>
      </c>
      <c r="AZ163" s="5">
        <v>0</v>
      </c>
      <c r="BA163" s="5">
        <v>0</v>
      </c>
      <c r="BB163" s="5">
        <v>0</v>
      </c>
      <c r="BC163" s="5">
        <v>0</v>
      </c>
      <c r="BD163" s="5">
        <v>0</v>
      </c>
      <c r="BE163" s="5" t="s">
        <v>145</v>
      </c>
      <c r="BF163" s="5" t="s">
        <v>145</v>
      </c>
      <c r="BG163" s="5">
        <v>0</v>
      </c>
      <c r="BH163" s="5">
        <v>17</v>
      </c>
      <c r="BI163" s="5" t="s">
        <v>123</v>
      </c>
      <c r="BJ163" s="3">
        <v>45138</v>
      </c>
      <c r="BK163" s="3">
        <v>45138</v>
      </c>
      <c r="BL163" s="6">
        <v>17.3</v>
      </c>
      <c r="BM163" s="5" t="s">
        <v>123</v>
      </c>
      <c r="BN163" s="3">
        <v>48917</v>
      </c>
      <c r="BO163" s="5" t="s">
        <v>162</v>
      </c>
      <c r="BP163" s="5">
        <v>495600</v>
      </c>
      <c r="BQ163" s="5"/>
      <c r="BR163" s="3">
        <v>45128</v>
      </c>
      <c r="BS163" s="5"/>
      <c r="BT163" s="5" t="s">
        <v>1308</v>
      </c>
      <c r="BU163" s="7" t="s">
        <v>1340</v>
      </c>
      <c r="BV163" s="7">
        <v>36.99</v>
      </c>
      <c r="BW163" s="7">
        <v>32000</v>
      </c>
      <c r="BX163" s="7">
        <v>589.91999999999996</v>
      </c>
      <c r="BY163" s="7">
        <v>1200</v>
      </c>
      <c r="BZ163" s="5">
        <v>25</v>
      </c>
      <c r="CA163" s="5">
        <v>25</v>
      </c>
      <c r="CB163" s="48">
        <f t="shared" si="11"/>
        <v>1891584</v>
      </c>
      <c r="CC163" s="48">
        <v>1891584</v>
      </c>
      <c r="CD163" s="48">
        <f t="shared" si="12"/>
        <v>1702426</v>
      </c>
      <c r="CE163" s="48">
        <f t="shared" si="13"/>
        <v>1513267</v>
      </c>
      <c r="CF163" s="48">
        <v>725437</v>
      </c>
      <c r="CG163" s="49" t="s">
        <v>1334</v>
      </c>
      <c r="CH163" s="49"/>
      <c r="CI163" s="49" t="s">
        <v>3775</v>
      </c>
      <c r="CJ163" s="50" t="s">
        <v>1311</v>
      </c>
      <c r="CK163" s="50" t="s">
        <v>637</v>
      </c>
      <c r="CL163" s="50">
        <v>305001</v>
      </c>
      <c r="CM163" s="5">
        <v>0</v>
      </c>
      <c r="CN163" s="5" t="s">
        <v>195</v>
      </c>
      <c r="CO163" s="50" t="s">
        <v>166</v>
      </c>
      <c r="CP163" s="50" t="s">
        <v>335</v>
      </c>
      <c r="CQ163" s="51" t="s">
        <v>185</v>
      </c>
      <c r="CR163" s="51" t="s">
        <v>154</v>
      </c>
      <c r="CS163" s="51" t="s">
        <v>90</v>
      </c>
      <c r="CT163" s="51" t="s">
        <v>1341</v>
      </c>
      <c r="CU163" s="51" t="s">
        <v>156</v>
      </c>
      <c r="CV163" s="52" t="s">
        <v>1342</v>
      </c>
      <c r="CW163" s="9">
        <v>200277251738</v>
      </c>
      <c r="CX163" s="9">
        <v>0</v>
      </c>
      <c r="CY163" s="9">
        <v>0</v>
      </c>
      <c r="CZ163" s="9">
        <v>0</v>
      </c>
      <c r="DA163" s="9">
        <v>0</v>
      </c>
      <c r="DB163" s="9">
        <v>0</v>
      </c>
      <c r="DC163" s="9">
        <v>0</v>
      </c>
      <c r="DD163" s="9">
        <v>0</v>
      </c>
      <c r="DE163" s="9">
        <v>0</v>
      </c>
      <c r="DF163" s="9">
        <v>400072816865</v>
      </c>
      <c r="DG163" s="9">
        <v>0</v>
      </c>
      <c r="DH163" s="9">
        <v>0</v>
      </c>
      <c r="DI163" s="9">
        <v>0</v>
      </c>
      <c r="DJ163" s="9">
        <v>0</v>
      </c>
      <c r="DK163" s="9">
        <v>0</v>
      </c>
      <c r="DL163" s="9">
        <v>0</v>
      </c>
      <c r="DM163" s="9">
        <v>0</v>
      </c>
      <c r="DN163" s="9">
        <v>0</v>
      </c>
      <c r="DO163" s="9">
        <v>200074206788</v>
      </c>
      <c r="DP163" s="9">
        <v>0</v>
      </c>
      <c r="DQ163" s="9">
        <v>0</v>
      </c>
      <c r="DR163" s="9">
        <v>0</v>
      </c>
      <c r="DS163" s="9">
        <v>0</v>
      </c>
      <c r="DT163" s="9">
        <v>0</v>
      </c>
      <c r="DU163" s="9">
        <v>0</v>
      </c>
      <c r="DV163" s="9">
        <v>0</v>
      </c>
      <c r="DW163" s="9">
        <v>0</v>
      </c>
    </row>
    <row r="164" spans="1:127" ht="60" x14ac:dyDescent="0.25">
      <c r="A164" s="44">
        <v>163</v>
      </c>
      <c r="B164" s="45">
        <v>45627</v>
      </c>
      <c r="C164" s="46">
        <v>216820911420782</v>
      </c>
      <c r="D164" s="4">
        <v>216820911420782</v>
      </c>
      <c r="E164" s="4" t="s">
        <v>121</v>
      </c>
      <c r="F164" s="5" t="s">
        <v>122</v>
      </c>
      <c r="G164" s="3">
        <v>45141</v>
      </c>
      <c r="H164" s="6">
        <v>17.2</v>
      </c>
      <c r="I164" s="5" t="s">
        <v>123</v>
      </c>
      <c r="J164" s="47">
        <v>3000000</v>
      </c>
      <c r="K164" s="5" t="s">
        <v>124</v>
      </c>
      <c r="L164" s="5" t="s">
        <v>1343</v>
      </c>
      <c r="M164" s="5">
        <v>2794331</v>
      </c>
      <c r="N164" s="5" t="s">
        <v>126</v>
      </c>
      <c r="O164" s="5">
        <v>744</v>
      </c>
      <c r="P164" s="5" t="s">
        <v>127</v>
      </c>
      <c r="Q164" s="5">
        <v>17</v>
      </c>
      <c r="R164" s="5" t="s">
        <v>128</v>
      </c>
      <c r="S164" s="6">
        <v>13.4</v>
      </c>
      <c r="T164" s="5" t="s">
        <v>129</v>
      </c>
      <c r="U164" s="6">
        <v>13</v>
      </c>
      <c r="V164" s="5">
        <v>121</v>
      </c>
      <c r="W164" s="5" t="s">
        <v>130</v>
      </c>
      <c r="X164" s="5" t="s">
        <v>1344</v>
      </c>
      <c r="Y164" s="5" t="s">
        <v>132</v>
      </c>
      <c r="Z164" s="5" t="s">
        <v>133</v>
      </c>
      <c r="AA164" s="5" t="s">
        <v>1108</v>
      </c>
      <c r="AB164" s="5" t="s">
        <v>135</v>
      </c>
      <c r="AC164" s="5" t="s">
        <v>136</v>
      </c>
      <c r="AD164" s="5">
        <v>808641639</v>
      </c>
      <c r="AE164" s="5" t="s">
        <v>637</v>
      </c>
      <c r="AF164" s="5" t="s">
        <v>243</v>
      </c>
      <c r="AG164" s="5">
        <v>108</v>
      </c>
      <c r="AH164" s="5" t="s">
        <v>139</v>
      </c>
      <c r="AI164" s="5">
        <v>125</v>
      </c>
      <c r="AJ164" s="5" t="s">
        <v>266</v>
      </c>
      <c r="AK164" s="5">
        <v>3000000</v>
      </c>
      <c r="AL164" s="5" t="s">
        <v>140</v>
      </c>
      <c r="AM164" s="5" t="s">
        <v>141</v>
      </c>
      <c r="AN164" s="6">
        <v>61.316339200000002</v>
      </c>
      <c r="AO164" s="5" t="s">
        <v>142</v>
      </c>
      <c r="AP164" s="5">
        <v>0</v>
      </c>
      <c r="AQ164" s="5">
        <v>44793</v>
      </c>
      <c r="AR164" s="3">
        <v>45142</v>
      </c>
      <c r="AS164" s="5">
        <v>120</v>
      </c>
      <c r="AT164" s="5" t="s">
        <v>1307</v>
      </c>
      <c r="AU164" s="5" t="s">
        <v>144</v>
      </c>
      <c r="AV164" s="5">
        <v>0</v>
      </c>
      <c r="AW164" s="5">
        <v>0</v>
      </c>
      <c r="AX164" s="5">
        <v>0</v>
      </c>
      <c r="AY164" s="5">
        <v>0</v>
      </c>
      <c r="AZ164" s="5">
        <v>0</v>
      </c>
      <c r="BA164" s="5">
        <v>0</v>
      </c>
      <c r="BB164" s="5">
        <v>0</v>
      </c>
      <c r="BC164" s="5">
        <v>0</v>
      </c>
      <c r="BD164" s="5">
        <v>0</v>
      </c>
      <c r="BE164" s="5" t="s">
        <v>145</v>
      </c>
      <c r="BF164" s="5" t="s">
        <v>145</v>
      </c>
      <c r="BG164" s="5">
        <v>0</v>
      </c>
      <c r="BH164" s="5">
        <v>17</v>
      </c>
      <c r="BI164" s="5" t="s">
        <v>123</v>
      </c>
      <c r="BJ164" s="3">
        <v>45134</v>
      </c>
      <c r="BK164" s="3">
        <v>45134</v>
      </c>
      <c r="BL164" s="6">
        <v>17.433333333333302</v>
      </c>
      <c r="BM164" s="5" t="s">
        <v>123</v>
      </c>
      <c r="BN164" s="3">
        <v>48917</v>
      </c>
      <c r="BO164" s="5" t="s">
        <v>585</v>
      </c>
      <c r="BP164" s="5">
        <v>447756</v>
      </c>
      <c r="BQ164" s="5"/>
      <c r="BR164" s="3">
        <v>45100</v>
      </c>
      <c r="BS164" s="5"/>
      <c r="BT164" s="5" t="s">
        <v>1308</v>
      </c>
      <c r="BU164" s="7" t="s">
        <v>1345</v>
      </c>
      <c r="BV164" s="7">
        <v>1396.33</v>
      </c>
      <c r="BW164" s="7">
        <v>2000</v>
      </c>
      <c r="BX164" s="7">
        <v>2100</v>
      </c>
      <c r="BY164" s="7">
        <v>1000</v>
      </c>
      <c r="BZ164" s="5">
        <v>2</v>
      </c>
      <c r="CA164" s="5">
        <v>48</v>
      </c>
      <c r="CB164" s="48">
        <f t="shared" si="11"/>
        <v>4892660</v>
      </c>
      <c r="CC164" s="48">
        <v>4892660</v>
      </c>
      <c r="CD164" s="48">
        <f t="shared" si="12"/>
        <v>4403394</v>
      </c>
      <c r="CE164" s="48">
        <f t="shared" si="13"/>
        <v>3914128</v>
      </c>
      <c r="CF164" s="49">
        <v>2165628</v>
      </c>
      <c r="CG164" s="49" t="s">
        <v>1334</v>
      </c>
      <c r="CH164" s="49"/>
      <c r="CI164" s="49" t="s">
        <v>3775</v>
      </c>
      <c r="CJ164" s="50" t="s">
        <v>1311</v>
      </c>
      <c r="CK164" s="50" t="s">
        <v>637</v>
      </c>
      <c r="CL164" s="50">
        <v>305811</v>
      </c>
      <c r="CM164" s="5">
        <v>0</v>
      </c>
      <c r="CN164" s="5" t="s">
        <v>195</v>
      </c>
      <c r="CO164" s="50" t="s">
        <v>166</v>
      </c>
      <c r="CP164" s="50" t="s">
        <v>408</v>
      </c>
      <c r="CQ164" s="51" t="s">
        <v>185</v>
      </c>
      <c r="CR164" s="51" t="s">
        <v>154</v>
      </c>
      <c r="CS164" s="51" t="s">
        <v>90</v>
      </c>
      <c r="CT164" s="51" t="s">
        <v>1346</v>
      </c>
      <c r="CU164" s="51" t="s">
        <v>156</v>
      </c>
      <c r="CV164" s="52" t="s">
        <v>1347</v>
      </c>
      <c r="CW164" s="9">
        <v>200276513647</v>
      </c>
      <c r="CX164" s="9">
        <v>0</v>
      </c>
      <c r="CY164" s="9">
        <v>0</v>
      </c>
      <c r="CZ164" s="9">
        <v>0</v>
      </c>
      <c r="DA164" s="9">
        <v>0</v>
      </c>
      <c r="DB164" s="9">
        <v>0</v>
      </c>
      <c r="DC164" s="9">
        <v>0</v>
      </c>
      <c r="DD164" s="9">
        <v>0</v>
      </c>
      <c r="DE164" s="9">
        <v>0</v>
      </c>
      <c r="DF164" s="9">
        <v>400072610819</v>
      </c>
      <c r="DG164" s="9">
        <v>0</v>
      </c>
      <c r="DH164" s="9">
        <v>0</v>
      </c>
      <c r="DI164" s="9">
        <v>0</v>
      </c>
      <c r="DJ164" s="9">
        <v>0</v>
      </c>
      <c r="DK164" s="9">
        <v>0</v>
      </c>
      <c r="DL164" s="9">
        <v>0</v>
      </c>
      <c r="DM164" s="9">
        <v>0</v>
      </c>
      <c r="DN164" s="9">
        <v>0</v>
      </c>
      <c r="DO164" s="9">
        <v>200073986138</v>
      </c>
      <c r="DP164" s="9">
        <v>0</v>
      </c>
      <c r="DQ164" s="9">
        <v>0</v>
      </c>
      <c r="DR164" s="9">
        <v>0</v>
      </c>
      <c r="DS164" s="9">
        <v>0</v>
      </c>
      <c r="DT164" s="9">
        <v>0</v>
      </c>
      <c r="DU164" s="9">
        <v>0</v>
      </c>
      <c r="DV164" s="9">
        <v>0</v>
      </c>
      <c r="DW164" s="9">
        <v>0</v>
      </c>
    </row>
    <row r="165" spans="1:127" ht="60" x14ac:dyDescent="0.25">
      <c r="A165" s="44">
        <v>164</v>
      </c>
      <c r="B165" s="45">
        <v>45627</v>
      </c>
      <c r="C165" s="46">
        <v>216820911336822</v>
      </c>
      <c r="D165" s="4">
        <v>216820911336822</v>
      </c>
      <c r="E165" s="4" t="s">
        <v>121</v>
      </c>
      <c r="F165" s="5" t="s">
        <v>232</v>
      </c>
      <c r="G165" s="3">
        <v>44974</v>
      </c>
      <c r="H165" s="6">
        <v>22.766666666666701</v>
      </c>
      <c r="I165" s="5" t="s">
        <v>123</v>
      </c>
      <c r="J165" s="47">
        <v>5009900</v>
      </c>
      <c r="K165" s="5" t="s">
        <v>124</v>
      </c>
      <c r="L165" s="5" t="s">
        <v>1348</v>
      </c>
      <c r="M165" s="5">
        <v>4788050</v>
      </c>
      <c r="N165" s="5" t="s">
        <v>126</v>
      </c>
      <c r="O165" s="5">
        <v>731</v>
      </c>
      <c r="P165" s="5" t="s">
        <v>127</v>
      </c>
      <c r="Q165" s="5">
        <v>22</v>
      </c>
      <c r="R165" s="5" t="s">
        <v>128</v>
      </c>
      <c r="S165" s="6">
        <v>12.3</v>
      </c>
      <c r="T165" s="5" t="s">
        <v>129</v>
      </c>
      <c r="U165" s="6">
        <v>11.9</v>
      </c>
      <c r="V165" s="5">
        <v>181</v>
      </c>
      <c r="W165" s="5" t="s">
        <v>130</v>
      </c>
      <c r="X165" s="5" t="s">
        <v>1349</v>
      </c>
      <c r="Y165" s="5" t="s">
        <v>132</v>
      </c>
      <c r="Z165" s="5" t="s">
        <v>133</v>
      </c>
      <c r="AA165" s="5" t="s">
        <v>172</v>
      </c>
      <c r="AB165" s="5" t="s">
        <v>135</v>
      </c>
      <c r="AC165" s="5" t="s">
        <v>136</v>
      </c>
      <c r="AD165" s="5">
        <v>804032173</v>
      </c>
      <c r="AE165" s="5" t="s">
        <v>637</v>
      </c>
      <c r="AF165" s="5" t="s">
        <v>243</v>
      </c>
      <c r="AG165" s="5">
        <v>169</v>
      </c>
      <c r="AH165" s="5" t="s">
        <v>139</v>
      </c>
      <c r="AI165" s="5">
        <v>191</v>
      </c>
      <c r="AJ165" s="5" t="s">
        <v>128</v>
      </c>
      <c r="AK165" s="5">
        <v>5009900</v>
      </c>
      <c r="AL165" s="5" t="s">
        <v>140</v>
      </c>
      <c r="AM165" s="5" t="s">
        <v>1073</v>
      </c>
      <c r="AN165" s="6">
        <v>32.206499100000002</v>
      </c>
      <c r="AO165" s="5" t="s">
        <v>142</v>
      </c>
      <c r="AP165" s="5">
        <v>0</v>
      </c>
      <c r="AQ165" s="5">
        <v>59806</v>
      </c>
      <c r="AR165" s="3">
        <v>44989</v>
      </c>
      <c r="AS165" s="5">
        <v>180</v>
      </c>
      <c r="AT165" s="5" t="s">
        <v>1307</v>
      </c>
      <c r="AU165" s="5" t="s">
        <v>144</v>
      </c>
      <c r="AV165" s="5">
        <v>0</v>
      </c>
      <c r="AW165" s="5">
        <v>0</v>
      </c>
      <c r="AX165" s="5">
        <v>0</v>
      </c>
      <c r="AY165" s="5">
        <v>0</v>
      </c>
      <c r="AZ165" s="5">
        <v>0</v>
      </c>
      <c r="BA165" s="5">
        <v>0</v>
      </c>
      <c r="BB165" s="5">
        <v>0</v>
      </c>
      <c r="BC165" s="5">
        <v>0</v>
      </c>
      <c r="BD165" s="5">
        <v>0</v>
      </c>
      <c r="BE165" s="5" t="s">
        <v>145</v>
      </c>
      <c r="BF165" s="5" t="s">
        <v>145</v>
      </c>
      <c r="BG165" s="5">
        <v>0</v>
      </c>
      <c r="BH165" s="5">
        <v>22</v>
      </c>
      <c r="BI165" s="5" t="s">
        <v>123</v>
      </c>
      <c r="BJ165" s="3">
        <v>44974</v>
      </c>
      <c r="BK165" s="3">
        <v>44974</v>
      </c>
      <c r="BL165" s="6">
        <v>22.766666666666701</v>
      </c>
      <c r="BM165" s="5" t="s">
        <v>123</v>
      </c>
      <c r="BN165" s="3">
        <v>50774</v>
      </c>
      <c r="BO165" s="5" t="s">
        <v>1350</v>
      </c>
      <c r="BP165" s="5">
        <v>1150500</v>
      </c>
      <c r="BQ165" s="5"/>
      <c r="BR165" s="3">
        <v>44957</v>
      </c>
      <c r="BS165" s="5"/>
      <c r="BT165" s="5" t="s">
        <v>1308</v>
      </c>
      <c r="BU165" s="7" t="s">
        <v>1351</v>
      </c>
      <c r="BV165" s="7">
        <v>444.44</v>
      </c>
      <c r="BW165" s="7">
        <v>35000</v>
      </c>
      <c r="BX165" s="7">
        <v>4000</v>
      </c>
      <c r="BY165" s="7">
        <v>0</v>
      </c>
      <c r="BZ165" s="5">
        <v>1</v>
      </c>
      <c r="CA165" s="5">
        <v>49</v>
      </c>
      <c r="CB165" s="48">
        <f t="shared" si="11"/>
        <v>15555400</v>
      </c>
      <c r="CC165" s="48">
        <v>15555556</v>
      </c>
      <c r="CD165" s="48">
        <f t="shared" si="12"/>
        <v>13999860</v>
      </c>
      <c r="CE165" s="48">
        <f t="shared" si="13"/>
        <v>12444320</v>
      </c>
      <c r="CF165" s="48">
        <v>2400000</v>
      </c>
      <c r="CG165" s="49" t="s">
        <v>1352</v>
      </c>
      <c r="CH165" s="49"/>
      <c r="CI165" s="49" t="s">
        <v>3775</v>
      </c>
      <c r="CJ165" s="50" t="s">
        <v>1311</v>
      </c>
      <c r="CK165" s="50" t="s">
        <v>637</v>
      </c>
      <c r="CL165" s="50">
        <v>305621</v>
      </c>
      <c r="CM165" s="5">
        <v>0</v>
      </c>
      <c r="CN165" s="5" t="s">
        <v>195</v>
      </c>
      <c r="CO165" s="50" t="s">
        <v>152</v>
      </c>
      <c r="CP165" s="50" t="s">
        <v>152</v>
      </c>
      <c r="CQ165" s="51" t="s">
        <v>958</v>
      </c>
      <c r="CR165" s="51" t="s">
        <v>959</v>
      </c>
      <c r="CS165" s="51" t="s">
        <v>90</v>
      </c>
      <c r="CT165" s="51" t="s">
        <v>1353</v>
      </c>
      <c r="CU165" s="51" t="s">
        <v>156</v>
      </c>
      <c r="CV165" s="52" t="s">
        <v>1354</v>
      </c>
      <c r="CW165" s="9">
        <v>200261045927</v>
      </c>
      <c r="CX165" s="9">
        <v>0</v>
      </c>
      <c r="CY165" s="9">
        <v>0</v>
      </c>
      <c r="CZ165" s="9">
        <v>0</v>
      </c>
      <c r="DA165" s="9">
        <v>0</v>
      </c>
      <c r="DB165" s="9">
        <v>0</v>
      </c>
      <c r="DC165" s="9">
        <v>0</v>
      </c>
      <c r="DD165" s="9">
        <v>0</v>
      </c>
      <c r="DE165" s="9">
        <v>0</v>
      </c>
      <c r="DF165" s="9">
        <v>400068402133</v>
      </c>
      <c r="DG165" s="9">
        <v>0</v>
      </c>
      <c r="DH165" s="9">
        <v>0</v>
      </c>
      <c r="DI165" s="9">
        <v>0</v>
      </c>
      <c r="DJ165" s="9">
        <v>0</v>
      </c>
      <c r="DK165" s="9">
        <v>0</v>
      </c>
      <c r="DL165" s="9">
        <v>0</v>
      </c>
      <c r="DM165" s="9">
        <v>0</v>
      </c>
      <c r="DN165" s="9">
        <v>0</v>
      </c>
      <c r="DO165" s="9">
        <v>200069515469</v>
      </c>
      <c r="DP165" s="9">
        <v>0</v>
      </c>
      <c r="DQ165" s="9">
        <v>0</v>
      </c>
      <c r="DR165" s="9">
        <v>0</v>
      </c>
      <c r="DS165" s="9">
        <v>0</v>
      </c>
      <c r="DT165" s="9">
        <v>0</v>
      </c>
      <c r="DU165" s="9">
        <v>0</v>
      </c>
      <c r="DV165" s="9">
        <v>0</v>
      </c>
      <c r="DW165" s="9">
        <v>0</v>
      </c>
    </row>
    <row r="166" spans="1:127" customFormat="1" ht="105" x14ac:dyDescent="0.25">
      <c r="A166">
        <v>165</v>
      </c>
      <c r="B166" s="3">
        <v>45627</v>
      </c>
      <c r="C166" s="4">
        <v>216721311683132</v>
      </c>
      <c r="D166" s="4">
        <v>216721311683132</v>
      </c>
      <c r="E166" s="4" t="s">
        <v>121</v>
      </c>
      <c r="F166" s="5" t="s">
        <v>122</v>
      </c>
      <c r="G166" s="3">
        <v>45388</v>
      </c>
      <c r="H166" s="6">
        <v>8.9666666666666703</v>
      </c>
      <c r="I166" s="5" t="s">
        <v>123</v>
      </c>
      <c r="J166" s="5">
        <v>5092158</v>
      </c>
      <c r="K166" s="5" t="s">
        <v>124</v>
      </c>
      <c r="L166" s="5" t="s">
        <v>1355</v>
      </c>
      <c r="M166" s="5">
        <v>4918759</v>
      </c>
      <c r="N166" s="5" t="s">
        <v>126</v>
      </c>
      <c r="O166" s="5">
        <v>726</v>
      </c>
      <c r="P166" s="5" t="s">
        <v>127</v>
      </c>
      <c r="Q166" s="5">
        <v>9</v>
      </c>
      <c r="R166" s="5" t="s">
        <v>263</v>
      </c>
      <c r="S166" s="6">
        <v>13</v>
      </c>
      <c r="T166" s="5" t="s">
        <v>129</v>
      </c>
      <c r="U166" s="6">
        <v>13</v>
      </c>
      <c r="V166" s="5">
        <v>121</v>
      </c>
      <c r="W166" s="5" t="s">
        <v>130</v>
      </c>
      <c r="X166" s="5" t="s">
        <v>1356</v>
      </c>
      <c r="Y166" s="5" t="s">
        <v>132</v>
      </c>
      <c r="Z166" s="5" t="s">
        <v>133</v>
      </c>
      <c r="AA166" s="5" t="s">
        <v>134</v>
      </c>
      <c r="AB166" s="5" t="s">
        <v>135</v>
      </c>
      <c r="AC166" s="5" t="s">
        <v>136</v>
      </c>
      <c r="AD166" s="5">
        <v>854803987222</v>
      </c>
      <c r="AE166" s="5" t="s">
        <v>1357</v>
      </c>
      <c r="AF166" s="5" t="s">
        <v>243</v>
      </c>
      <c r="AG166" s="5">
        <v>112</v>
      </c>
      <c r="AH166" s="5" t="s">
        <v>139</v>
      </c>
      <c r="AI166" s="5">
        <v>121</v>
      </c>
      <c r="AJ166" s="5" t="s">
        <v>266</v>
      </c>
      <c r="AK166" s="5">
        <v>5092158</v>
      </c>
      <c r="AL166" s="5" t="s">
        <v>140</v>
      </c>
      <c r="AM166" s="5" t="s">
        <v>141</v>
      </c>
      <c r="AN166" s="6">
        <v>48.737291599999999</v>
      </c>
      <c r="AO166" s="5" t="s">
        <v>142</v>
      </c>
      <c r="AP166" s="5">
        <v>0</v>
      </c>
      <c r="AQ166" s="5">
        <v>76031</v>
      </c>
      <c r="AR166" s="3">
        <v>45386</v>
      </c>
      <c r="AS166" s="5">
        <v>120</v>
      </c>
      <c r="AT166" s="5" t="s">
        <v>1358</v>
      </c>
      <c r="AU166" s="5" t="s">
        <v>144</v>
      </c>
      <c r="AV166" s="5">
        <v>0</v>
      </c>
      <c r="AW166" s="5">
        <v>0</v>
      </c>
      <c r="AX166" s="5">
        <v>0</v>
      </c>
      <c r="AY166" s="5">
        <v>0</v>
      </c>
      <c r="AZ166" s="5">
        <v>0</v>
      </c>
      <c r="BA166" s="5">
        <v>0</v>
      </c>
      <c r="BB166" s="5">
        <v>0</v>
      </c>
      <c r="BC166" s="5">
        <v>0</v>
      </c>
      <c r="BD166" s="5">
        <v>0</v>
      </c>
      <c r="BE166" s="5" t="s">
        <v>145</v>
      </c>
      <c r="BF166" s="5" t="s">
        <v>145</v>
      </c>
      <c r="BG166" s="5">
        <v>0</v>
      </c>
      <c r="BH166" s="5">
        <v>9</v>
      </c>
      <c r="BI166" s="5" t="s">
        <v>123</v>
      </c>
      <c r="BJ166" s="3">
        <v>45382</v>
      </c>
      <c r="BK166" s="3">
        <v>45382</v>
      </c>
      <c r="BL166" s="6">
        <v>9.1666666666666696</v>
      </c>
      <c r="BM166" s="5" t="s">
        <v>123</v>
      </c>
      <c r="BN166" s="3">
        <v>49038</v>
      </c>
      <c r="BO166" s="5" t="s">
        <v>146</v>
      </c>
      <c r="BP166" s="5">
        <v>9999999.9996000007</v>
      </c>
      <c r="BQ166" s="5"/>
      <c r="BR166" s="3">
        <v>45379</v>
      </c>
      <c r="BS166" s="5" t="s">
        <v>1359</v>
      </c>
      <c r="BT166" s="5" t="s">
        <v>1360</v>
      </c>
      <c r="BU166" s="7" t="s">
        <v>1361</v>
      </c>
      <c r="BV166" s="7">
        <v>1381.6</v>
      </c>
      <c r="BW166" s="7">
        <v>6500</v>
      </c>
      <c r="BX166" s="7">
        <v>917.36</v>
      </c>
      <c r="BY166" s="7">
        <v>1600</v>
      </c>
      <c r="BZ166" s="5">
        <v>2</v>
      </c>
      <c r="CA166" s="5"/>
      <c r="CB166" s="6">
        <f t="shared" si="11"/>
        <v>10448176</v>
      </c>
      <c r="CC166" s="6">
        <v>10448176</v>
      </c>
      <c r="CD166" s="6">
        <f t="shared" si="12"/>
        <v>9403358</v>
      </c>
      <c r="CE166" s="6">
        <f t="shared" si="13"/>
        <v>8358541</v>
      </c>
      <c r="CF166" s="6">
        <v>1467776</v>
      </c>
      <c r="CG166" s="8"/>
      <c r="CH166" s="8">
        <f>J166/CB166</f>
        <v>0.48737291561704166</v>
      </c>
      <c r="CI166" s="8" t="s">
        <v>3775</v>
      </c>
      <c r="CJ166" s="5" t="s">
        <v>1362</v>
      </c>
      <c r="CK166" s="5" t="s">
        <v>1357</v>
      </c>
      <c r="CL166" s="5">
        <v>753003</v>
      </c>
      <c r="CM166" s="5">
        <v>0</v>
      </c>
      <c r="CN166" s="5" t="s">
        <v>195</v>
      </c>
      <c r="CO166" s="5" t="s">
        <v>152</v>
      </c>
      <c r="CP166" s="5" t="s">
        <v>152</v>
      </c>
      <c r="CQ166" s="9" t="s">
        <v>153</v>
      </c>
      <c r="CR166" s="9" t="s">
        <v>154</v>
      </c>
      <c r="CS166" s="9" t="s">
        <v>90</v>
      </c>
      <c r="CT166" s="9" t="s">
        <v>1363</v>
      </c>
      <c r="CU166" s="9" t="s">
        <v>187</v>
      </c>
      <c r="CV166" s="10" t="s">
        <v>1364</v>
      </c>
      <c r="CW166" s="9">
        <v>200303330310</v>
      </c>
      <c r="CX166" s="9">
        <v>0</v>
      </c>
      <c r="CY166" s="9">
        <v>0</v>
      </c>
      <c r="CZ166" s="9">
        <v>0</v>
      </c>
      <c r="DA166" s="9">
        <v>0</v>
      </c>
      <c r="DB166" s="9">
        <v>0</v>
      </c>
      <c r="DC166" s="9">
        <v>0</v>
      </c>
      <c r="DD166" s="9">
        <v>0</v>
      </c>
      <c r="DE166" s="9">
        <v>0</v>
      </c>
      <c r="DF166" s="9">
        <v>400079154783</v>
      </c>
      <c r="DG166" s="9">
        <v>0</v>
      </c>
      <c r="DH166" s="9">
        <v>0</v>
      </c>
      <c r="DI166" s="9">
        <v>0</v>
      </c>
      <c r="DJ166" s="9">
        <v>0</v>
      </c>
      <c r="DK166" s="9">
        <v>0</v>
      </c>
      <c r="DL166" s="9">
        <v>0</v>
      </c>
      <c r="DM166" s="9">
        <v>0</v>
      </c>
      <c r="DN166" s="9">
        <v>0</v>
      </c>
      <c r="DO166" s="9">
        <v>200080843927</v>
      </c>
      <c r="DP166" s="9">
        <v>0</v>
      </c>
      <c r="DQ166" s="9">
        <v>0</v>
      </c>
      <c r="DR166" s="9">
        <v>0</v>
      </c>
      <c r="DS166" s="9">
        <v>0</v>
      </c>
      <c r="DT166" s="9">
        <v>0</v>
      </c>
      <c r="DU166" s="9">
        <v>0</v>
      </c>
      <c r="DV166" s="9">
        <v>0</v>
      </c>
      <c r="DW166" s="9">
        <v>0</v>
      </c>
    </row>
    <row r="167" spans="1:127" ht="120" x14ac:dyDescent="0.25">
      <c r="A167" s="44">
        <v>166</v>
      </c>
      <c r="B167" s="45">
        <v>45627</v>
      </c>
      <c r="C167" s="46">
        <v>216720911322120</v>
      </c>
      <c r="D167" s="4">
        <v>216720911322120</v>
      </c>
      <c r="E167" s="4" t="s">
        <v>121</v>
      </c>
      <c r="F167" s="5" t="s">
        <v>232</v>
      </c>
      <c r="G167" s="3">
        <v>44957</v>
      </c>
      <c r="H167" s="6">
        <v>23.3333333333333</v>
      </c>
      <c r="I167" s="5" t="s">
        <v>123</v>
      </c>
      <c r="J167" s="47">
        <v>3081228</v>
      </c>
      <c r="K167" s="5" t="s">
        <v>124</v>
      </c>
      <c r="L167" s="5" t="s">
        <v>1365</v>
      </c>
      <c r="M167" s="5">
        <v>2956944</v>
      </c>
      <c r="N167" s="5" t="s">
        <v>126</v>
      </c>
      <c r="O167" s="5">
        <v>739</v>
      </c>
      <c r="P167" s="5" t="s">
        <v>127</v>
      </c>
      <c r="Q167" s="5">
        <v>23</v>
      </c>
      <c r="R167" s="5" t="s">
        <v>128</v>
      </c>
      <c r="S167" s="6">
        <v>13.9</v>
      </c>
      <c r="T167" s="5" t="s">
        <v>129</v>
      </c>
      <c r="U167" s="6">
        <v>13.5</v>
      </c>
      <c r="V167" s="5">
        <v>181</v>
      </c>
      <c r="W167" s="5" t="s">
        <v>130</v>
      </c>
      <c r="X167" s="5" t="s">
        <v>1366</v>
      </c>
      <c r="Y167" s="5" t="s">
        <v>132</v>
      </c>
      <c r="Z167" s="5" t="s">
        <v>133</v>
      </c>
      <c r="AA167" s="5" t="s">
        <v>1367</v>
      </c>
      <c r="AB167" s="5" t="s">
        <v>135</v>
      </c>
      <c r="AC167" s="5" t="s">
        <v>136</v>
      </c>
      <c r="AD167" s="5">
        <v>807437251</v>
      </c>
      <c r="AE167" s="5" t="s">
        <v>1357</v>
      </c>
      <c r="AF167" s="5" t="s">
        <v>243</v>
      </c>
      <c r="AG167" s="5">
        <v>169</v>
      </c>
      <c r="AH167" s="5" t="s">
        <v>139</v>
      </c>
      <c r="AI167" s="5">
        <v>192</v>
      </c>
      <c r="AJ167" s="5" t="s">
        <v>128</v>
      </c>
      <c r="AK167" s="5">
        <v>3081228</v>
      </c>
      <c r="AL167" s="5" t="s">
        <v>1368</v>
      </c>
      <c r="AM167" s="5" t="s">
        <v>1073</v>
      </c>
      <c r="AN167" s="6">
        <v>10.7894597</v>
      </c>
      <c r="AO167" s="5" t="s">
        <v>142</v>
      </c>
      <c r="AP167" s="5">
        <v>0</v>
      </c>
      <c r="AQ167" s="5">
        <v>40005</v>
      </c>
      <c r="AR167" s="3">
        <v>44961</v>
      </c>
      <c r="AS167" s="5">
        <v>180</v>
      </c>
      <c r="AT167" s="5" t="s">
        <v>1358</v>
      </c>
      <c r="AU167" s="5" t="s">
        <v>144</v>
      </c>
      <c r="AV167" s="5">
        <v>0</v>
      </c>
      <c r="AW167" s="5">
        <v>0</v>
      </c>
      <c r="AX167" s="5">
        <v>0</v>
      </c>
      <c r="AY167" s="5">
        <v>0</v>
      </c>
      <c r="AZ167" s="5">
        <v>0</v>
      </c>
      <c r="BA167" s="5">
        <v>0</v>
      </c>
      <c r="BB167" s="5">
        <v>0</v>
      </c>
      <c r="BC167" s="5">
        <v>0</v>
      </c>
      <c r="BD167" s="5">
        <v>0</v>
      </c>
      <c r="BE167" s="5" t="s">
        <v>145</v>
      </c>
      <c r="BF167" s="5" t="s">
        <v>145</v>
      </c>
      <c r="BG167" s="5">
        <v>0</v>
      </c>
      <c r="BH167" s="5">
        <v>23</v>
      </c>
      <c r="BI167" s="5" t="s">
        <v>123</v>
      </c>
      <c r="BJ167" s="3">
        <v>44957</v>
      </c>
      <c r="BK167" s="3">
        <v>44957</v>
      </c>
      <c r="BL167" s="6">
        <v>23.3333333333333</v>
      </c>
      <c r="BM167" s="5" t="s">
        <v>123</v>
      </c>
      <c r="BN167" s="3">
        <v>50774</v>
      </c>
      <c r="BO167" s="5" t="s">
        <v>1350</v>
      </c>
      <c r="BP167" s="5">
        <v>0</v>
      </c>
      <c r="BQ167" s="5"/>
      <c r="BR167" s="3">
        <v>44933</v>
      </c>
      <c r="BS167" s="5">
        <v>5663281</v>
      </c>
      <c r="BT167" s="5" t="s">
        <v>1369</v>
      </c>
      <c r="BU167" s="7" t="s">
        <v>1370</v>
      </c>
      <c r="BV167" s="7">
        <v>16988</v>
      </c>
      <c r="BW167" s="7">
        <v>1520</v>
      </c>
      <c r="BX167" s="7">
        <v>1800</v>
      </c>
      <c r="BY167" s="7">
        <v>1520</v>
      </c>
      <c r="BZ167" s="5">
        <v>5</v>
      </c>
      <c r="CA167" s="5"/>
      <c r="CB167" s="48">
        <f t="shared" si="11"/>
        <v>28557760</v>
      </c>
      <c r="CC167" s="48">
        <v>28557760</v>
      </c>
      <c r="CD167" s="48">
        <f t="shared" si="12"/>
        <v>25701984</v>
      </c>
      <c r="CE167" s="48">
        <f t="shared" si="13"/>
        <v>22846208</v>
      </c>
      <c r="CF167" s="48"/>
      <c r="CG167" s="49" t="s">
        <v>1371</v>
      </c>
      <c r="CH167" s="49"/>
      <c r="CI167" s="49" t="s">
        <v>3775</v>
      </c>
      <c r="CJ167" s="50" t="s">
        <v>1372</v>
      </c>
      <c r="CK167" s="50" t="s">
        <v>1357</v>
      </c>
      <c r="CL167" s="50">
        <v>751017</v>
      </c>
      <c r="CM167" s="5">
        <v>0</v>
      </c>
      <c r="CN167" s="5" t="s">
        <v>195</v>
      </c>
      <c r="CO167" s="50" t="s">
        <v>509</v>
      </c>
      <c r="CP167" s="50" t="s">
        <v>509</v>
      </c>
      <c r="CQ167" s="51" t="s">
        <v>153</v>
      </c>
      <c r="CR167" s="51" t="s">
        <v>154</v>
      </c>
      <c r="CS167" s="51" t="s">
        <v>90</v>
      </c>
      <c r="CT167" s="51" t="s">
        <v>1373</v>
      </c>
      <c r="CU167" s="51" t="s">
        <v>156</v>
      </c>
      <c r="CV167" s="52" t="s">
        <v>1374</v>
      </c>
      <c r="CW167" s="9">
        <v>200259645800</v>
      </c>
      <c r="CX167" s="9">
        <v>0</v>
      </c>
      <c r="CY167" s="9">
        <v>0</v>
      </c>
      <c r="CZ167" s="9">
        <v>0</v>
      </c>
      <c r="DA167" s="9">
        <v>0</v>
      </c>
      <c r="DB167" s="9">
        <v>0</v>
      </c>
      <c r="DC167" s="9">
        <v>0</v>
      </c>
      <c r="DD167" s="9">
        <v>0</v>
      </c>
      <c r="DE167" s="9">
        <v>0</v>
      </c>
      <c r="DF167" s="9">
        <v>400068061053</v>
      </c>
      <c r="DG167" s="9">
        <v>0</v>
      </c>
      <c r="DH167" s="9">
        <v>0</v>
      </c>
      <c r="DI167" s="9">
        <v>0</v>
      </c>
      <c r="DJ167" s="9">
        <v>0</v>
      </c>
      <c r="DK167" s="9">
        <v>0</v>
      </c>
      <c r="DL167" s="9">
        <v>0</v>
      </c>
      <c r="DM167" s="9">
        <v>0</v>
      </c>
      <c r="DN167" s="9">
        <v>0</v>
      </c>
      <c r="DO167" s="9">
        <v>200069147157</v>
      </c>
      <c r="DP167" s="9">
        <v>0</v>
      </c>
      <c r="DQ167" s="9">
        <v>0</v>
      </c>
      <c r="DR167" s="9">
        <v>0</v>
      </c>
      <c r="DS167" s="9">
        <v>0</v>
      </c>
      <c r="DT167" s="9">
        <v>0</v>
      </c>
      <c r="DU167" s="9">
        <v>0</v>
      </c>
      <c r="DV167" s="9">
        <v>0</v>
      </c>
      <c r="DW167" s="9">
        <v>0</v>
      </c>
    </row>
    <row r="168" spans="1:127" ht="60" x14ac:dyDescent="0.25">
      <c r="A168" s="44">
        <v>167</v>
      </c>
      <c r="B168" s="45">
        <v>45627</v>
      </c>
      <c r="C168" s="46">
        <v>216621311736351</v>
      </c>
      <c r="D168" s="4">
        <v>216621311736351</v>
      </c>
      <c r="E168" s="4" t="s">
        <v>121</v>
      </c>
      <c r="F168" s="5" t="s">
        <v>178</v>
      </c>
      <c r="G168" s="3">
        <v>45491</v>
      </c>
      <c r="H168" s="6">
        <v>5.5333333333333297</v>
      </c>
      <c r="I168" s="5" t="s">
        <v>123</v>
      </c>
      <c r="J168" s="47">
        <v>5640851</v>
      </c>
      <c r="K168" s="5" t="s">
        <v>124</v>
      </c>
      <c r="L168" s="5" t="s">
        <v>1375</v>
      </c>
      <c r="M168" s="5">
        <v>5585887</v>
      </c>
      <c r="N168" s="5" t="s">
        <v>126</v>
      </c>
      <c r="O168" s="5">
        <v>738</v>
      </c>
      <c r="P168" s="5" t="s">
        <v>127</v>
      </c>
      <c r="Q168" s="5">
        <v>7</v>
      </c>
      <c r="R168" s="5" t="s">
        <v>263</v>
      </c>
      <c r="S168" s="6">
        <v>12.5</v>
      </c>
      <c r="T168" s="5" t="s">
        <v>129</v>
      </c>
      <c r="U168" s="6">
        <v>12.5</v>
      </c>
      <c r="V168" s="5">
        <v>180</v>
      </c>
      <c r="W168" s="5" t="s">
        <v>130</v>
      </c>
      <c r="X168" s="5" t="s">
        <v>1376</v>
      </c>
      <c r="Y168" s="5" t="s">
        <v>132</v>
      </c>
      <c r="Z168" s="5" t="s">
        <v>133</v>
      </c>
      <c r="AA168" s="5" t="s">
        <v>313</v>
      </c>
      <c r="AB168" s="5" t="s">
        <v>135</v>
      </c>
      <c r="AC168" s="5" t="s">
        <v>136</v>
      </c>
      <c r="AD168" s="5">
        <v>854804157124</v>
      </c>
      <c r="AE168" s="5" t="s">
        <v>252</v>
      </c>
      <c r="AF168" s="5" t="s">
        <v>138</v>
      </c>
      <c r="AG168" s="5">
        <v>175</v>
      </c>
      <c r="AH168" s="5" t="s">
        <v>139</v>
      </c>
      <c r="AI168" s="5">
        <v>182</v>
      </c>
      <c r="AJ168" s="5" t="s">
        <v>266</v>
      </c>
      <c r="AK168" s="5">
        <v>5640851</v>
      </c>
      <c r="AL168" s="5" t="s">
        <v>140</v>
      </c>
      <c r="AM168" s="5" t="s">
        <v>709</v>
      </c>
      <c r="AN168" s="6">
        <v>37.323722500000002</v>
      </c>
      <c r="AO168" s="5" t="s">
        <v>142</v>
      </c>
      <c r="AP168" s="5">
        <v>0</v>
      </c>
      <c r="AQ168" s="5">
        <v>69525</v>
      </c>
      <c r="AR168" s="3">
        <v>45447</v>
      </c>
      <c r="AS168" s="5">
        <v>180</v>
      </c>
      <c r="AT168" s="5" t="s">
        <v>1377</v>
      </c>
      <c r="AU168" s="5" t="s">
        <v>144</v>
      </c>
      <c r="AV168" s="5">
        <v>0</v>
      </c>
      <c r="AW168" s="5">
        <v>0</v>
      </c>
      <c r="AX168" s="5">
        <v>0</v>
      </c>
      <c r="AY168" s="5">
        <v>0</v>
      </c>
      <c r="AZ168" s="5">
        <v>0</v>
      </c>
      <c r="BA168" s="5">
        <v>0</v>
      </c>
      <c r="BB168" s="5">
        <v>0</v>
      </c>
      <c r="BC168" s="5">
        <v>0</v>
      </c>
      <c r="BD168" s="5">
        <v>0</v>
      </c>
      <c r="BE168" s="5" t="s">
        <v>145</v>
      </c>
      <c r="BF168" s="5" t="s">
        <v>145</v>
      </c>
      <c r="BG168" s="5">
        <v>0</v>
      </c>
      <c r="BH168" s="5">
        <v>7</v>
      </c>
      <c r="BI168" s="5" t="s">
        <v>123</v>
      </c>
      <c r="BJ168" s="3">
        <v>45443</v>
      </c>
      <c r="BK168" s="3">
        <v>45473</v>
      </c>
      <c r="BL168" s="6">
        <v>6.1333333333333302</v>
      </c>
      <c r="BM168" s="5" t="s">
        <v>123</v>
      </c>
      <c r="BN168" s="3">
        <v>50955</v>
      </c>
      <c r="BO168" s="5" t="s">
        <v>834</v>
      </c>
      <c r="BP168" s="5">
        <v>0</v>
      </c>
      <c r="BQ168" s="5"/>
      <c r="BR168" s="3">
        <v>45428</v>
      </c>
      <c r="BS168" s="5" t="s">
        <v>1378</v>
      </c>
      <c r="BT168" s="5" t="s">
        <v>256</v>
      </c>
      <c r="BU168" s="7" t="s">
        <v>1379</v>
      </c>
      <c r="BV168" s="7">
        <v>2113.75</v>
      </c>
      <c r="BW168" s="7">
        <v>5200</v>
      </c>
      <c r="BX168" s="7">
        <v>3170.625</v>
      </c>
      <c r="BY168" s="7">
        <v>1300</v>
      </c>
      <c r="BZ168" s="5">
        <v>19</v>
      </c>
      <c r="CA168" s="5">
        <v>41</v>
      </c>
      <c r="CB168" s="48">
        <f t="shared" si="11"/>
        <v>15113312.5</v>
      </c>
      <c r="CC168" s="48">
        <v>16487700</v>
      </c>
      <c r="CD168" s="48">
        <f t="shared" si="12"/>
        <v>13601981</v>
      </c>
      <c r="CE168" s="48">
        <f t="shared" si="13"/>
        <v>12090650</v>
      </c>
      <c r="CF168" s="48" t="s">
        <v>1380</v>
      </c>
      <c r="CG168" s="49" t="s">
        <v>1381</v>
      </c>
      <c r="CH168" s="49"/>
      <c r="CI168" s="49" t="s">
        <v>3775</v>
      </c>
      <c r="CJ168" s="50" t="s">
        <v>1382</v>
      </c>
      <c r="CK168" s="50" t="s">
        <v>252</v>
      </c>
      <c r="CL168" s="50">
        <v>454001</v>
      </c>
      <c r="CM168" s="5">
        <v>0</v>
      </c>
      <c r="CN168" s="5" t="s">
        <v>151</v>
      </c>
      <c r="CO168" s="50" t="s">
        <v>166</v>
      </c>
      <c r="CP168" s="50" t="s">
        <v>167</v>
      </c>
      <c r="CQ168" s="51" t="s">
        <v>153</v>
      </c>
      <c r="CR168" s="51" t="s">
        <v>154</v>
      </c>
      <c r="CS168" s="51" t="s">
        <v>90</v>
      </c>
      <c r="CT168" s="51" t="s">
        <v>1383</v>
      </c>
      <c r="CU168" s="51" t="s">
        <v>156</v>
      </c>
      <c r="CV168" s="52" t="s">
        <v>1384</v>
      </c>
      <c r="CW168" s="9">
        <v>200313921645</v>
      </c>
      <c r="CX168" s="9">
        <v>200313921709</v>
      </c>
      <c r="CY168" s="9">
        <v>200313921774</v>
      </c>
      <c r="CZ168" s="9">
        <v>0</v>
      </c>
      <c r="DA168" s="9">
        <v>0</v>
      </c>
      <c r="DB168" s="9">
        <v>0</v>
      </c>
      <c r="DC168" s="9">
        <v>0</v>
      </c>
      <c r="DD168" s="9">
        <v>0</v>
      </c>
      <c r="DE168" s="9">
        <v>0</v>
      </c>
      <c r="DF168" s="9">
        <v>400081994856</v>
      </c>
      <c r="DG168" s="9">
        <v>400081994866</v>
      </c>
      <c r="DH168" s="9">
        <v>400081994878</v>
      </c>
      <c r="DI168" s="9">
        <v>0</v>
      </c>
      <c r="DJ168" s="9">
        <v>0</v>
      </c>
      <c r="DK168" s="9">
        <v>0</v>
      </c>
      <c r="DL168" s="9">
        <v>0</v>
      </c>
      <c r="DM168" s="9">
        <v>0</v>
      </c>
      <c r="DN168" s="9">
        <v>0</v>
      </c>
      <c r="DO168" s="9">
        <v>200083772012</v>
      </c>
      <c r="DP168" s="9">
        <v>200083772022</v>
      </c>
      <c r="DQ168" s="9">
        <v>200083772034</v>
      </c>
      <c r="DR168" s="9">
        <v>0</v>
      </c>
      <c r="DS168" s="9">
        <v>0</v>
      </c>
      <c r="DT168" s="9">
        <v>0</v>
      </c>
      <c r="DU168" s="9">
        <v>0</v>
      </c>
      <c r="DV168" s="9">
        <v>0</v>
      </c>
      <c r="DW168" s="9">
        <v>0</v>
      </c>
    </row>
    <row r="169" spans="1:127" ht="75" x14ac:dyDescent="0.25">
      <c r="A169" s="44">
        <v>168</v>
      </c>
      <c r="B169" s="45">
        <v>45627</v>
      </c>
      <c r="C169" s="46">
        <v>216620911709807</v>
      </c>
      <c r="D169" s="4">
        <v>216620911709807</v>
      </c>
      <c r="E169" s="4" t="s">
        <v>121</v>
      </c>
      <c r="F169" s="5" t="s">
        <v>122</v>
      </c>
      <c r="G169" s="3">
        <v>45416</v>
      </c>
      <c r="H169" s="6">
        <v>8.0333333333333297</v>
      </c>
      <c r="I169" s="5" t="s">
        <v>123</v>
      </c>
      <c r="J169" s="47">
        <v>2926500</v>
      </c>
      <c r="K169" s="5" t="s">
        <v>124</v>
      </c>
      <c r="L169" s="5" t="s">
        <v>1385</v>
      </c>
      <c r="M169" s="5">
        <v>2886156</v>
      </c>
      <c r="N169" s="5" t="s">
        <v>126</v>
      </c>
      <c r="O169" s="5">
        <v>704</v>
      </c>
      <c r="P169" s="5" t="s">
        <v>127</v>
      </c>
      <c r="Q169" s="5">
        <v>8</v>
      </c>
      <c r="R169" s="5" t="s">
        <v>128</v>
      </c>
      <c r="S169" s="6">
        <v>12.5</v>
      </c>
      <c r="T169" s="5" t="s">
        <v>129</v>
      </c>
      <c r="U169" s="6">
        <v>12.5</v>
      </c>
      <c r="V169" s="5">
        <v>181</v>
      </c>
      <c r="W169" s="5" t="s">
        <v>130</v>
      </c>
      <c r="X169" s="5" t="s">
        <v>1386</v>
      </c>
      <c r="Y169" s="5" t="s">
        <v>132</v>
      </c>
      <c r="Z169" s="5" t="s">
        <v>133</v>
      </c>
      <c r="AA169" s="5" t="s">
        <v>1387</v>
      </c>
      <c r="AB169" s="5" t="s">
        <v>135</v>
      </c>
      <c r="AC169" s="5" t="s">
        <v>136</v>
      </c>
      <c r="AD169" s="5">
        <v>854804119154</v>
      </c>
      <c r="AE169" s="5" t="s">
        <v>252</v>
      </c>
      <c r="AF169" s="5" t="s">
        <v>138</v>
      </c>
      <c r="AG169" s="5">
        <v>173</v>
      </c>
      <c r="AH169" s="5" t="s">
        <v>139</v>
      </c>
      <c r="AI169" s="5">
        <v>181</v>
      </c>
      <c r="AJ169" s="5" t="s">
        <v>128</v>
      </c>
      <c r="AK169" s="5">
        <v>2926500</v>
      </c>
      <c r="AL169" s="5" t="s">
        <v>140</v>
      </c>
      <c r="AM169" s="5" t="s">
        <v>141</v>
      </c>
      <c r="AN169" s="6">
        <v>58.238805999999997</v>
      </c>
      <c r="AO169" s="5" t="s">
        <v>142</v>
      </c>
      <c r="AP169" s="5">
        <v>0</v>
      </c>
      <c r="AQ169" s="5">
        <v>36070</v>
      </c>
      <c r="AR169" s="3">
        <v>45416</v>
      </c>
      <c r="AS169" s="5">
        <v>180</v>
      </c>
      <c r="AT169" s="5" t="s">
        <v>1377</v>
      </c>
      <c r="AU169" s="5" t="s">
        <v>144</v>
      </c>
      <c r="AV169" s="5">
        <v>0</v>
      </c>
      <c r="AW169" s="5">
        <v>0</v>
      </c>
      <c r="AX169" s="5">
        <v>0</v>
      </c>
      <c r="AY169" s="5">
        <v>0</v>
      </c>
      <c r="AZ169" s="5">
        <v>0</v>
      </c>
      <c r="BA169" s="5">
        <v>0</v>
      </c>
      <c r="BB169" s="5">
        <v>0</v>
      </c>
      <c r="BC169" s="5">
        <v>0</v>
      </c>
      <c r="BD169" s="5">
        <v>0</v>
      </c>
      <c r="BE169" s="5" t="s">
        <v>145</v>
      </c>
      <c r="BF169" s="5" t="s">
        <v>145</v>
      </c>
      <c r="BG169" s="5">
        <v>0</v>
      </c>
      <c r="BH169" s="5">
        <v>8</v>
      </c>
      <c r="BI169" s="5" t="s">
        <v>123</v>
      </c>
      <c r="BJ169" s="3">
        <v>45412</v>
      </c>
      <c r="BK169" s="3">
        <v>45412</v>
      </c>
      <c r="BL169" s="6">
        <v>8.1666666666666696</v>
      </c>
      <c r="BM169" s="5" t="s">
        <v>123</v>
      </c>
      <c r="BN169" s="3">
        <v>50894</v>
      </c>
      <c r="BO169" s="5" t="s">
        <v>146</v>
      </c>
      <c r="BP169" s="5">
        <v>600000</v>
      </c>
      <c r="BQ169" s="5"/>
      <c r="BR169" s="3">
        <v>45409</v>
      </c>
      <c r="BS169" s="5" t="s">
        <v>1388</v>
      </c>
      <c r="BT169" s="5" t="s">
        <v>256</v>
      </c>
      <c r="BU169" s="7" t="s">
        <v>1389</v>
      </c>
      <c r="BV169" s="7">
        <v>625</v>
      </c>
      <c r="BW169" s="7">
        <v>6500</v>
      </c>
      <c r="BX169" s="7">
        <v>875</v>
      </c>
      <c r="BY169" s="7">
        <v>1100</v>
      </c>
      <c r="BZ169" s="5">
        <v>5</v>
      </c>
      <c r="CA169" s="5">
        <v>55</v>
      </c>
      <c r="CB169" s="48">
        <f t="shared" si="11"/>
        <v>5025000</v>
      </c>
      <c r="CC169" s="48">
        <v>5025000</v>
      </c>
      <c r="CD169" s="48">
        <f t="shared" si="12"/>
        <v>4522500</v>
      </c>
      <c r="CE169" s="48">
        <f t="shared" si="13"/>
        <v>4020000</v>
      </c>
      <c r="CF169" s="48" t="s">
        <v>1390</v>
      </c>
      <c r="CG169" s="49" t="s">
        <v>1391</v>
      </c>
      <c r="CH169" s="49"/>
      <c r="CI169" s="49" t="s">
        <v>3775</v>
      </c>
      <c r="CJ169" s="50" t="s">
        <v>1392</v>
      </c>
      <c r="CK169" s="50" t="s">
        <v>252</v>
      </c>
      <c r="CL169" s="50">
        <v>454660</v>
      </c>
      <c r="CM169" s="5">
        <v>0</v>
      </c>
      <c r="CN169" s="5" t="s">
        <v>195</v>
      </c>
      <c r="CO169" s="50" t="s">
        <v>152</v>
      </c>
      <c r="CP169" s="50" t="s">
        <v>152</v>
      </c>
      <c r="CQ169" s="51" t="s">
        <v>185</v>
      </c>
      <c r="CR169" s="51" t="s">
        <v>154</v>
      </c>
      <c r="CS169" s="51" t="s">
        <v>90</v>
      </c>
      <c r="CT169" s="51" t="s">
        <v>1393</v>
      </c>
      <c r="CU169" s="51" t="s">
        <v>187</v>
      </c>
      <c r="CV169" s="52" t="s">
        <v>1394</v>
      </c>
      <c r="CW169" s="9">
        <v>200305797209</v>
      </c>
      <c r="CX169" s="9">
        <v>0</v>
      </c>
      <c r="CY169" s="9">
        <v>0</v>
      </c>
      <c r="CZ169" s="9">
        <v>0</v>
      </c>
      <c r="DA169" s="9">
        <v>0</v>
      </c>
      <c r="DB169" s="9">
        <v>0</v>
      </c>
      <c r="DC169" s="9">
        <v>0</v>
      </c>
      <c r="DD169" s="9">
        <v>0</v>
      </c>
      <c r="DE169" s="9">
        <v>0</v>
      </c>
      <c r="DF169" s="9">
        <v>400079757372</v>
      </c>
      <c r="DG169" s="9">
        <v>0</v>
      </c>
      <c r="DH169" s="9">
        <v>0</v>
      </c>
      <c r="DI169" s="9">
        <v>0</v>
      </c>
      <c r="DJ169" s="9">
        <v>0</v>
      </c>
      <c r="DK169" s="9">
        <v>0</v>
      </c>
      <c r="DL169" s="9">
        <v>0</v>
      </c>
      <c r="DM169" s="9">
        <v>0</v>
      </c>
      <c r="DN169" s="9">
        <v>0</v>
      </c>
      <c r="DO169" s="9">
        <v>200081470398</v>
      </c>
      <c r="DP169" s="9">
        <v>0</v>
      </c>
      <c r="DQ169" s="9">
        <v>0</v>
      </c>
      <c r="DR169" s="9">
        <v>0</v>
      </c>
      <c r="DS169" s="9">
        <v>0</v>
      </c>
      <c r="DT169" s="9">
        <v>0</v>
      </c>
      <c r="DU169" s="9">
        <v>0</v>
      </c>
      <c r="DV169" s="9">
        <v>0</v>
      </c>
      <c r="DW169" s="9">
        <v>0</v>
      </c>
    </row>
    <row r="170" spans="1:127" ht="75" x14ac:dyDescent="0.25">
      <c r="A170" s="44">
        <v>169</v>
      </c>
      <c r="B170" s="45">
        <v>45627</v>
      </c>
      <c r="C170" s="46">
        <v>216620911607726</v>
      </c>
      <c r="D170" s="4">
        <v>216620911607726</v>
      </c>
      <c r="E170" s="4" t="s">
        <v>121</v>
      </c>
      <c r="F170" s="5" t="s">
        <v>178</v>
      </c>
      <c r="G170" s="3">
        <v>45329</v>
      </c>
      <c r="H170" s="6">
        <v>10.9333333333333</v>
      </c>
      <c r="I170" s="5" t="s">
        <v>123</v>
      </c>
      <c r="J170" s="47">
        <v>2183633</v>
      </c>
      <c r="K170" s="5" t="s">
        <v>124</v>
      </c>
      <c r="L170" s="5" t="s">
        <v>1395</v>
      </c>
      <c r="M170" s="5">
        <v>2145628</v>
      </c>
      <c r="N170" s="5" t="s">
        <v>126</v>
      </c>
      <c r="O170" s="5">
        <v>744</v>
      </c>
      <c r="P170" s="5" t="s">
        <v>127</v>
      </c>
      <c r="Q170" s="5">
        <v>11</v>
      </c>
      <c r="R170" s="5" t="s">
        <v>128</v>
      </c>
      <c r="S170" s="6">
        <v>14</v>
      </c>
      <c r="T170" s="5" t="s">
        <v>129</v>
      </c>
      <c r="U170" s="6">
        <v>14</v>
      </c>
      <c r="V170" s="5">
        <v>180</v>
      </c>
      <c r="W170" s="5" t="s">
        <v>130</v>
      </c>
      <c r="X170" s="5" t="s">
        <v>1396</v>
      </c>
      <c r="Y170" s="5" t="s">
        <v>132</v>
      </c>
      <c r="Z170" s="5" t="s">
        <v>133</v>
      </c>
      <c r="AA170" s="5" t="s">
        <v>398</v>
      </c>
      <c r="AB170" s="5" t="s">
        <v>135</v>
      </c>
      <c r="AC170" s="5" t="s">
        <v>136</v>
      </c>
      <c r="AD170" s="5">
        <v>854803303470</v>
      </c>
      <c r="AE170" s="5" t="s">
        <v>252</v>
      </c>
      <c r="AF170" s="5" t="s">
        <v>138</v>
      </c>
      <c r="AG170" s="5">
        <v>170</v>
      </c>
      <c r="AH170" s="5" t="s">
        <v>139</v>
      </c>
      <c r="AI170" s="5">
        <v>181</v>
      </c>
      <c r="AJ170" s="5" t="s">
        <v>128</v>
      </c>
      <c r="AK170" s="5">
        <v>2183633</v>
      </c>
      <c r="AL170" s="5" t="s">
        <v>140</v>
      </c>
      <c r="AM170" s="5" t="s">
        <v>141</v>
      </c>
      <c r="AN170" s="6">
        <v>59.207532299999997</v>
      </c>
      <c r="AO170" s="5" t="s">
        <v>142</v>
      </c>
      <c r="AP170" s="5">
        <v>0</v>
      </c>
      <c r="AQ170" s="5">
        <v>29081</v>
      </c>
      <c r="AR170" s="3">
        <v>45326</v>
      </c>
      <c r="AS170" s="5">
        <v>180</v>
      </c>
      <c r="AT170" s="5" t="s">
        <v>1377</v>
      </c>
      <c r="AU170" s="5" t="s">
        <v>144</v>
      </c>
      <c r="AV170" s="5">
        <v>0</v>
      </c>
      <c r="AW170" s="5">
        <v>0</v>
      </c>
      <c r="AX170" s="5">
        <v>0</v>
      </c>
      <c r="AY170" s="5">
        <v>0</v>
      </c>
      <c r="AZ170" s="5">
        <v>0</v>
      </c>
      <c r="BA170" s="5">
        <v>0</v>
      </c>
      <c r="BB170" s="5">
        <v>0</v>
      </c>
      <c r="BC170" s="5">
        <v>0</v>
      </c>
      <c r="BD170" s="5">
        <v>0</v>
      </c>
      <c r="BE170" s="5" t="s">
        <v>145</v>
      </c>
      <c r="BF170" s="5" t="s">
        <v>145</v>
      </c>
      <c r="BG170" s="5">
        <v>0</v>
      </c>
      <c r="BH170" s="5">
        <v>11</v>
      </c>
      <c r="BI170" s="5" t="s">
        <v>123</v>
      </c>
      <c r="BJ170" s="3">
        <v>45322</v>
      </c>
      <c r="BK170" s="3">
        <v>45322</v>
      </c>
      <c r="BL170" s="6">
        <v>11.1666666666667</v>
      </c>
      <c r="BM170" s="5" t="s">
        <v>123</v>
      </c>
      <c r="BN170" s="3">
        <v>50805</v>
      </c>
      <c r="BO170" s="5" t="s">
        <v>146</v>
      </c>
      <c r="BP170" s="5">
        <v>896664</v>
      </c>
      <c r="BQ170" s="5"/>
      <c r="BR170" s="3">
        <v>45306</v>
      </c>
      <c r="BS170" s="5" t="s">
        <v>422</v>
      </c>
      <c r="BT170" s="5" t="s">
        <v>1397</v>
      </c>
      <c r="BU170" s="7" t="s">
        <v>1398</v>
      </c>
      <c r="BV170" s="7">
        <v>2501</v>
      </c>
      <c r="BW170" s="7">
        <v>1000</v>
      </c>
      <c r="BX170" s="7">
        <v>1319</v>
      </c>
      <c r="BY170" s="7">
        <v>900</v>
      </c>
      <c r="BZ170" s="5">
        <v>4</v>
      </c>
      <c r="CA170" s="5">
        <v>46</v>
      </c>
      <c r="CB170" s="48">
        <f t="shared" si="11"/>
        <v>3688100</v>
      </c>
      <c r="CC170" s="48">
        <v>3688100</v>
      </c>
      <c r="CD170" s="48">
        <f t="shared" si="12"/>
        <v>3319290</v>
      </c>
      <c r="CE170" s="48">
        <f t="shared" si="13"/>
        <v>2950480</v>
      </c>
      <c r="CF170" s="48"/>
      <c r="CG170" s="49" t="s">
        <v>705</v>
      </c>
      <c r="CH170" s="49"/>
      <c r="CI170" s="49" t="s">
        <v>3775</v>
      </c>
      <c r="CJ170" s="50" t="s">
        <v>1399</v>
      </c>
      <c r="CK170" s="50" t="s">
        <v>252</v>
      </c>
      <c r="CL170" s="50">
        <v>457226</v>
      </c>
      <c r="CM170" s="5">
        <v>0</v>
      </c>
      <c r="CN170" s="5" t="s">
        <v>195</v>
      </c>
      <c r="CO170" s="50" t="s">
        <v>166</v>
      </c>
      <c r="CP170" s="50" t="s">
        <v>167</v>
      </c>
      <c r="CQ170" s="51" t="s">
        <v>185</v>
      </c>
      <c r="CR170" s="51" t="s">
        <v>154</v>
      </c>
      <c r="CS170" s="51" t="s">
        <v>90</v>
      </c>
      <c r="CT170" s="51" t="s">
        <v>1400</v>
      </c>
      <c r="CU170" s="51" t="s">
        <v>156</v>
      </c>
      <c r="CV170" s="52" t="s">
        <v>1401</v>
      </c>
      <c r="CW170" s="9">
        <v>200296050274</v>
      </c>
      <c r="CX170" s="9">
        <v>0</v>
      </c>
      <c r="CY170" s="9">
        <v>0</v>
      </c>
      <c r="CZ170" s="9">
        <v>0</v>
      </c>
      <c r="DA170" s="9">
        <v>0</v>
      </c>
      <c r="DB170" s="9">
        <v>0</v>
      </c>
      <c r="DC170" s="9">
        <v>0</v>
      </c>
      <c r="DD170" s="9">
        <v>0</v>
      </c>
      <c r="DE170" s="9">
        <v>0</v>
      </c>
      <c r="DF170" s="9">
        <v>400077331091</v>
      </c>
      <c r="DG170" s="9">
        <v>0</v>
      </c>
      <c r="DH170" s="9">
        <v>0</v>
      </c>
      <c r="DI170" s="9">
        <v>0</v>
      </c>
      <c r="DJ170" s="9">
        <v>0</v>
      </c>
      <c r="DK170" s="9">
        <v>0</v>
      </c>
      <c r="DL170" s="9">
        <v>0</v>
      </c>
      <c r="DM170" s="9">
        <v>0</v>
      </c>
      <c r="DN170" s="9">
        <v>0</v>
      </c>
      <c r="DO170" s="9">
        <v>200078943267</v>
      </c>
      <c r="DP170" s="9">
        <v>0</v>
      </c>
      <c r="DQ170" s="9">
        <v>0</v>
      </c>
      <c r="DR170" s="9">
        <v>0</v>
      </c>
      <c r="DS170" s="9">
        <v>0</v>
      </c>
      <c r="DT170" s="9">
        <v>0</v>
      </c>
      <c r="DU170" s="9">
        <v>0</v>
      </c>
      <c r="DV170" s="9">
        <v>0</v>
      </c>
      <c r="DW170" s="9">
        <v>0</v>
      </c>
    </row>
    <row r="171" spans="1:127" ht="45" x14ac:dyDescent="0.25">
      <c r="A171" s="44">
        <v>170</v>
      </c>
      <c r="B171" s="45">
        <v>45627</v>
      </c>
      <c r="C171" s="46">
        <v>216121111354076</v>
      </c>
      <c r="D171" s="4">
        <v>216121111354076</v>
      </c>
      <c r="E171" s="4" t="s">
        <v>121</v>
      </c>
      <c r="F171" s="5" t="s">
        <v>232</v>
      </c>
      <c r="G171" s="3">
        <v>44985</v>
      </c>
      <c r="H171" s="6">
        <v>22.4</v>
      </c>
      <c r="I171" s="5" t="s">
        <v>123</v>
      </c>
      <c r="J171" s="47">
        <v>2056118</v>
      </c>
      <c r="K171" s="5" t="s">
        <v>124</v>
      </c>
      <c r="L171" s="5" t="s">
        <v>1402</v>
      </c>
      <c r="M171" s="5">
        <v>1977714</v>
      </c>
      <c r="N171" s="5" t="s">
        <v>126</v>
      </c>
      <c r="O171" s="5">
        <v>745</v>
      </c>
      <c r="P171" s="5" t="s">
        <v>127</v>
      </c>
      <c r="Q171" s="5">
        <v>22</v>
      </c>
      <c r="R171" s="5" t="s">
        <v>263</v>
      </c>
      <c r="S171" s="6">
        <v>13.9</v>
      </c>
      <c r="T171" s="5" t="s">
        <v>129</v>
      </c>
      <c r="U171" s="6">
        <v>13.5</v>
      </c>
      <c r="V171" s="5">
        <v>181</v>
      </c>
      <c r="W171" s="5" t="s">
        <v>130</v>
      </c>
      <c r="X171" s="5" t="s">
        <v>1403</v>
      </c>
      <c r="Y171" s="5" t="s">
        <v>132</v>
      </c>
      <c r="Z171" s="5" t="s">
        <v>133</v>
      </c>
      <c r="AA171" s="5" t="s">
        <v>384</v>
      </c>
      <c r="AB171" s="5" t="s">
        <v>135</v>
      </c>
      <c r="AC171" s="5" t="s">
        <v>136</v>
      </c>
      <c r="AD171" s="5">
        <v>16884276</v>
      </c>
      <c r="AE171" s="5" t="s">
        <v>252</v>
      </c>
      <c r="AF171" s="5" t="s">
        <v>243</v>
      </c>
      <c r="AG171" s="5">
        <v>170</v>
      </c>
      <c r="AH171" s="5" t="s">
        <v>139</v>
      </c>
      <c r="AI171" s="5">
        <v>192</v>
      </c>
      <c r="AJ171" s="5" t="s">
        <v>266</v>
      </c>
      <c r="AK171" s="5">
        <v>2056118</v>
      </c>
      <c r="AL171" s="5" t="s">
        <v>140</v>
      </c>
      <c r="AM171" s="5" t="s">
        <v>141</v>
      </c>
      <c r="AN171" s="6">
        <v>64.253687499999998</v>
      </c>
      <c r="AO171" s="5" t="s">
        <v>142</v>
      </c>
      <c r="AP171" s="5">
        <v>0</v>
      </c>
      <c r="AQ171" s="5">
        <v>26695</v>
      </c>
      <c r="AR171" s="3">
        <v>44989</v>
      </c>
      <c r="AS171" s="5">
        <v>180</v>
      </c>
      <c r="AT171" s="5" t="s">
        <v>1404</v>
      </c>
      <c r="AU171" s="5" t="s">
        <v>144</v>
      </c>
      <c r="AV171" s="5">
        <v>0</v>
      </c>
      <c r="AW171" s="5">
        <v>0</v>
      </c>
      <c r="AX171" s="5">
        <v>0</v>
      </c>
      <c r="AY171" s="5">
        <v>0</v>
      </c>
      <c r="AZ171" s="5">
        <v>0</v>
      </c>
      <c r="BA171" s="5">
        <v>0</v>
      </c>
      <c r="BB171" s="5">
        <v>0</v>
      </c>
      <c r="BC171" s="5">
        <v>0</v>
      </c>
      <c r="BD171" s="5">
        <v>0</v>
      </c>
      <c r="BE171" s="5" t="s">
        <v>145</v>
      </c>
      <c r="BF171" s="5" t="s">
        <v>145</v>
      </c>
      <c r="BG171" s="5">
        <v>0</v>
      </c>
      <c r="BH171" s="5">
        <v>22</v>
      </c>
      <c r="BI171" s="5" t="s">
        <v>123</v>
      </c>
      <c r="BJ171" s="3">
        <v>44985</v>
      </c>
      <c r="BK171" s="3">
        <v>44985</v>
      </c>
      <c r="BL171" s="6">
        <v>22.4</v>
      </c>
      <c r="BM171" s="5" t="s">
        <v>123</v>
      </c>
      <c r="BN171" s="3">
        <v>50805</v>
      </c>
      <c r="BO171" s="5" t="s">
        <v>146</v>
      </c>
      <c r="BP171" s="5">
        <v>0</v>
      </c>
      <c r="BQ171" s="5"/>
      <c r="BR171" s="3">
        <v>44970</v>
      </c>
      <c r="BS171" s="5" t="s">
        <v>1405</v>
      </c>
      <c r="BT171" s="5" t="s">
        <v>1066</v>
      </c>
      <c r="BU171" s="7" t="s">
        <v>1406</v>
      </c>
      <c r="BV171" s="7">
        <v>0</v>
      </c>
      <c r="BW171" s="7">
        <v>0</v>
      </c>
      <c r="BX171" s="7">
        <v>166</v>
      </c>
      <c r="BY171" s="7">
        <v>19000</v>
      </c>
      <c r="BZ171" s="5">
        <v>19</v>
      </c>
      <c r="CA171" s="5">
        <v>31</v>
      </c>
      <c r="CB171" s="48">
        <f t="shared" si="11"/>
        <v>3154000</v>
      </c>
      <c r="CC171" s="48">
        <v>3154000</v>
      </c>
      <c r="CD171" s="48">
        <f t="shared" si="12"/>
        <v>2838600</v>
      </c>
      <c r="CE171" s="48">
        <f t="shared" si="13"/>
        <v>2523200</v>
      </c>
      <c r="CF171" s="48" t="s">
        <v>1407</v>
      </c>
      <c r="CG171" s="49" t="s">
        <v>1310</v>
      </c>
      <c r="CH171" s="49"/>
      <c r="CI171" s="49" t="s">
        <v>3775</v>
      </c>
      <c r="CJ171" s="50" t="s">
        <v>1059</v>
      </c>
      <c r="CK171" s="50" t="s">
        <v>252</v>
      </c>
      <c r="CL171" s="50">
        <v>456001</v>
      </c>
      <c r="CM171" s="5">
        <v>0</v>
      </c>
      <c r="CN171" s="5" t="s">
        <v>843</v>
      </c>
      <c r="CO171" s="50" t="s">
        <v>166</v>
      </c>
      <c r="CP171" s="50" t="s">
        <v>152</v>
      </c>
      <c r="CQ171" s="51" t="s">
        <v>185</v>
      </c>
      <c r="CR171" s="51" t="s">
        <v>154</v>
      </c>
      <c r="CS171" s="51" t="s">
        <v>90</v>
      </c>
      <c r="CT171" s="51" t="s">
        <v>1408</v>
      </c>
      <c r="CU171" s="51" t="s">
        <v>156</v>
      </c>
      <c r="CV171" s="52" t="s">
        <v>1409</v>
      </c>
      <c r="CW171" s="9">
        <v>200262340993</v>
      </c>
      <c r="CX171" s="9">
        <v>0</v>
      </c>
      <c r="CY171" s="9">
        <v>0</v>
      </c>
      <c r="CZ171" s="9">
        <v>0</v>
      </c>
      <c r="DA171" s="9">
        <v>0</v>
      </c>
      <c r="DB171" s="9">
        <v>0</v>
      </c>
      <c r="DC171" s="9">
        <v>0</v>
      </c>
      <c r="DD171" s="9">
        <v>0</v>
      </c>
      <c r="DE171" s="9">
        <v>0</v>
      </c>
      <c r="DF171" s="9">
        <v>400068731591</v>
      </c>
      <c r="DG171" s="9">
        <v>0</v>
      </c>
      <c r="DH171" s="9">
        <v>0</v>
      </c>
      <c r="DI171" s="9">
        <v>0</v>
      </c>
      <c r="DJ171" s="9">
        <v>0</v>
      </c>
      <c r="DK171" s="9">
        <v>0</v>
      </c>
      <c r="DL171" s="9">
        <v>0</v>
      </c>
      <c r="DM171" s="9">
        <v>0</v>
      </c>
      <c r="DN171" s="9">
        <v>0</v>
      </c>
      <c r="DO171" s="9">
        <v>200069867096</v>
      </c>
      <c r="DP171" s="9">
        <v>0</v>
      </c>
      <c r="DQ171" s="9">
        <v>0</v>
      </c>
      <c r="DR171" s="9">
        <v>0</v>
      </c>
      <c r="DS171" s="9">
        <v>0</v>
      </c>
      <c r="DT171" s="9">
        <v>0</v>
      </c>
      <c r="DU171" s="9">
        <v>0</v>
      </c>
      <c r="DV171" s="9">
        <v>0</v>
      </c>
      <c r="DW171" s="9">
        <v>0</v>
      </c>
    </row>
    <row r="172" spans="1:127" customFormat="1" ht="60" x14ac:dyDescent="0.25">
      <c r="A172">
        <v>171</v>
      </c>
      <c r="B172" s="3">
        <v>45627</v>
      </c>
      <c r="C172" s="4">
        <v>216120911685476</v>
      </c>
      <c r="D172" s="4">
        <v>216120911685476</v>
      </c>
      <c r="E172" s="4" t="s">
        <v>121</v>
      </c>
      <c r="F172" s="5" t="s">
        <v>122</v>
      </c>
      <c r="G172" s="3">
        <v>45388</v>
      </c>
      <c r="H172" s="6">
        <v>8.9666666666666703</v>
      </c>
      <c r="I172" s="5" t="s">
        <v>123</v>
      </c>
      <c r="J172" s="5">
        <v>1241996</v>
      </c>
      <c r="K172" s="5" t="s">
        <v>124</v>
      </c>
      <c r="L172" s="5" t="s">
        <v>1410</v>
      </c>
      <c r="M172" s="5">
        <v>1215470</v>
      </c>
      <c r="N172" s="5" t="s">
        <v>126</v>
      </c>
      <c r="O172" s="5">
        <v>729</v>
      </c>
      <c r="P172" s="5" t="s">
        <v>127</v>
      </c>
      <c r="Q172" s="5">
        <v>9</v>
      </c>
      <c r="R172" s="5" t="s">
        <v>263</v>
      </c>
      <c r="S172" s="6">
        <v>14.75</v>
      </c>
      <c r="T172" s="5" t="s">
        <v>129</v>
      </c>
      <c r="U172" s="6">
        <v>14.75</v>
      </c>
      <c r="V172" s="5">
        <v>145</v>
      </c>
      <c r="W172" s="5" t="s">
        <v>130</v>
      </c>
      <c r="X172" s="5" t="s">
        <v>1411</v>
      </c>
      <c r="Y172" s="5" t="s">
        <v>132</v>
      </c>
      <c r="Z172" s="5" t="s">
        <v>133</v>
      </c>
      <c r="AA172" s="5" t="s">
        <v>340</v>
      </c>
      <c r="AB172" s="5" t="s">
        <v>135</v>
      </c>
      <c r="AC172" s="5" t="s">
        <v>136</v>
      </c>
      <c r="AD172" s="5">
        <v>854803861158</v>
      </c>
      <c r="AE172" s="5" t="s">
        <v>252</v>
      </c>
      <c r="AF172" s="5" t="s">
        <v>243</v>
      </c>
      <c r="AG172" s="5">
        <v>136</v>
      </c>
      <c r="AH172" s="5" t="s">
        <v>139</v>
      </c>
      <c r="AI172" s="5">
        <v>145</v>
      </c>
      <c r="AJ172" s="5" t="s">
        <v>266</v>
      </c>
      <c r="AK172" s="5">
        <v>1241996</v>
      </c>
      <c r="AL172" s="5" t="s">
        <v>140</v>
      </c>
      <c r="AM172" s="5" t="s">
        <v>161</v>
      </c>
      <c r="AN172" s="6">
        <v>7.3568373999999999</v>
      </c>
      <c r="AO172" s="5" t="s">
        <v>142</v>
      </c>
      <c r="AP172" s="5">
        <v>0</v>
      </c>
      <c r="AQ172" s="5">
        <v>18442</v>
      </c>
      <c r="AR172" s="3">
        <v>45386</v>
      </c>
      <c r="AS172" s="5">
        <v>144</v>
      </c>
      <c r="AT172" s="5" t="s">
        <v>1404</v>
      </c>
      <c r="AU172" s="5" t="s">
        <v>144</v>
      </c>
      <c r="AV172" s="5">
        <v>0</v>
      </c>
      <c r="AW172" s="5">
        <v>0</v>
      </c>
      <c r="AX172" s="5">
        <v>0</v>
      </c>
      <c r="AY172" s="5">
        <v>0</v>
      </c>
      <c r="AZ172" s="5">
        <v>0</v>
      </c>
      <c r="BA172" s="5">
        <v>0</v>
      </c>
      <c r="BB172" s="5">
        <v>0</v>
      </c>
      <c r="BC172" s="5">
        <v>0</v>
      </c>
      <c r="BD172" s="5">
        <v>0</v>
      </c>
      <c r="BE172" s="5" t="s">
        <v>145</v>
      </c>
      <c r="BF172" s="5" t="s">
        <v>145</v>
      </c>
      <c r="BG172" s="5">
        <v>0</v>
      </c>
      <c r="BH172" s="5">
        <v>9</v>
      </c>
      <c r="BI172" s="5" t="s">
        <v>123</v>
      </c>
      <c r="BJ172" s="3">
        <v>45382</v>
      </c>
      <c r="BK172" s="3">
        <v>45382</v>
      </c>
      <c r="BL172" s="6">
        <v>9.1666666666666696</v>
      </c>
      <c r="BM172" s="5" t="s">
        <v>123</v>
      </c>
      <c r="BN172" s="3">
        <v>49769</v>
      </c>
      <c r="BO172" s="5" t="s">
        <v>162</v>
      </c>
      <c r="BP172" s="5">
        <v>0</v>
      </c>
      <c r="BQ172" s="5"/>
      <c r="BR172" s="3">
        <v>45346</v>
      </c>
      <c r="BS172" s="5">
        <v>7099404</v>
      </c>
      <c r="BT172" s="5" t="s">
        <v>1412</v>
      </c>
      <c r="BU172" s="7" t="s">
        <v>1413</v>
      </c>
      <c r="BV172" s="7">
        <v>840</v>
      </c>
      <c r="BW172" s="7">
        <v>18000</v>
      </c>
      <c r="BX172" s="7">
        <v>1260</v>
      </c>
      <c r="BY172" s="7">
        <v>1400</v>
      </c>
      <c r="BZ172" s="5">
        <v>10</v>
      </c>
      <c r="CA172" s="5">
        <v>40</v>
      </c>
      <c r="CB172" s="6">
        <f t="shared" si="11"/>
        <v>16884000</v>
      </c>
      <c r="CC172" s="6">
        <v>16882200</v>
      </c>
      <c r="CD172" s="6">
        <f t="shared" si="12"/>
        <v>15195600</v>
      </c>
      <c r="CE172" s="6">
        <f t="shared" si="13"/>
        <v>13507200</v>
      </c>
      <c r="CF172" s="6" t="s">
        <v>1414</v>
      </c>
      <c r="CG172" s="8"/>
      <c r="CH172" s="8">
        <f>J172/CB172</f>
        <v>7.3560530679933664E-2</v>
      </c>
      <c r="CI172" s="8" t="s">
        <v>3775</v>
      </c>
      <c r="CJ172" s="5" t="s">
        <v>1059</v>
      </c>
      <c r="CK172" s="5" t="s">
        <v>252</v>
      </c>
      <c r="CL172" s="5">
        <v>456001</v>
      </c>
      <c r="CM172" s="5">
        <v>0</v>
      </c>
      <c r="CN172" s="5" t="s">
        <v>195</v>
      </c>
      <c r="CO172" s="5" t="s">
        <v>829</v>
      </c>
      <c r="CP172" s="5" t="s">
        <v>829</v>
      </c>
      <c r="CQ172" s="9" t="s">
        <v>153</v>
      </c>
      <c r="CR172" s="9" t="s">
        <v>154</v>
      </c>
      <c r="CS172" s="9" t="s">
        <v>90</v>
      </c>
      <c r="CT172" s="9" t="s">
        <v>1415</v>
      </c>
      <c r="CU172" s="9" t="s">
        <v>187</v>
      </c>
      <c r="CV172" s="10" t="s">
        <v>1416</v>
      </c>
      <c r="CW172" s="9">
        <v>200303328693</v>
      </c>
      <c r="CX172" s="9">
        <v>0</v>
      </c>
      <c r="CY172" s="9">
        <v>0</v>
      </c>
      <c r="CZ172" s="9">
        <v>0</v>
      </c>
      <c r="DA172" s="9">
        <v>0</v>
      </c>
      <c r="DB172" s="9">
        <v>0</v>
      </c>
      <c r="DC172" s="9">
        <v>0</v>
      </c>
      <c r="DD172" s="9">
        <v>0</v>
      </c>
      <c r="DE172" s="9">
        <v>0</v>
      </c>
      <c r="DF172" s="9">
        <v>400079154349</v>
      </c>
      <c r="DG172" s="9">
        <v>0</v>
      </c>
      <c r="DH172" s="9">
        <v>0</v>
      </c>
      <c r="DI172" s="9">
        <v>0</v>
      </c>
      <c r="DJ172" s="9">
        <v>0</v>
      </c>
      <c r="DK172" s="9">
        <v>0</v>
      </c>
      <c r="DL172" s="9">
        <v>0</v>
      </c>
      <c r="DM172" s="9">
        <v>0</v>
      </c>
      <c r="DN172" s="9">
        <v>0</v>
      </c>
      <c r="DO172" s="9">
        <v>200080843475</v>
      </c>
      <c r="DP172" s="9">
        <v>0</v>
      </c>
      <c r="DQ172" s="9">
        <v>0</v>
      </c>
      <c r="DR172" s="9">
        <v>0</v>
      </c>
      <c r="DS172" s="9">
        <v>0</v>
      </c>
      <c r="DT172" s="9">
        <v>0</v>
      </c>
      <c r="DU172" s="9">
        <v>0</v>
      </c>
      <c r="DV172" s="9">
        <v>0</v>
      </c>
      <c r="DW172" s="9">
        <v>0</v>
      </c>
    </row>
    <row r="173" spans="1:127" ht="45" x14ac:dyDescent="0.25">
      <c r="A173" s="44">
        <v>172</v>
      </c>
      <c r="B173" s="45">
        <v>45627</v>
      </c>
      <c r="C173" s="46">
        <v>216120911611728</v>
      </c>
      <c r="D173" s="4">
        <v>216120911611728</v>
      </c>
      <c r="E173" s="4" t="s">
        <v>121</v>
      </c>
      <c r="F173" s="5" t="s">
        <v>178</v>
      </c>
      <c r="G173" s="3">
        <v>45344</v>
      </c>
      <c r="H173" s="6">
        <v>10.4333333333333</v>
      </c>
      <c r="I173" s="5" t="s">
        <v>123</v>
      </c>
      <c r="J173" s="47">
        <v>3583990</v>
      </c>
      <c r="K173" s="5" t="s">
        <v>124</v>
      </c>
      <c r="L173" s="5" t="s">
        <v>1417</v>
      </c>
      <c r="M173" s="5">
        <v>3522699</v>
      </c>
      <c r="N173" s="5" t="s">
        <v>126</v>
      </c>
      <c r="O173" s="5">
        <v>716</v>
      </c>
      <c r="P173" s="5" t="s">
        <v>127</v>
      </c>
      <c r="Q173" s="5">
        <v>11</v>
      </c>
      <c r="R173" s="5" t="s">
        <v>263</v>
      </c>
      <c r="S173" s="6">
        <v>13</v>
      </c>
      <c r="T173" s="5" t="s">
        <v>129</v>
      </c>
      <c r="U173" s="6">
        <v>13</v>
      </c>
      <c r="V173" s="5">
        <v>180</v>
      </c>
      <c r="W173" s="5" t="s">
        <v>130</v>
      </c>
      <c r="X173" s="5" t="s">
        <v>1418</v>
      </c>
      <c r="Y173" s="5" t="s">
        <v>132</v>
      </c>
      <c r="Z173" s="5" t="s">
        <v>133</v>
      </c>
      <c r="AA173" s="5" t="s">
        <v>1419</v>
      </c>
      <c r="AB173" s="5" t="s">
        <v>135</v>
      </c>
      <c r="AC173" s="5" t="s">
        <v>136</v>
      </c>
      <c r="AD173" s="5">
        <v>854803485753</v>
      </c>
      <c r="AE173" s="5" t="s">
        <v>252</v>
      </c>
      <c r="AF173" s="5" t="s">
        <v>243</v>
      </c>
      <c r="AG173" s="5">
        <v>171</v>
      </c>
      <c r="AH173" s="5" t="s">
        <v>139</v>
      </c>
      <c r="AI173" s="5">
        <v>182</v>
      </c>
      <c r="AJ173" s="5" t="s">
        <v>266</v>
      </c>
      <c r="AK173" s="5">
        <v>3583990</v>
      </c>
      <c r="AL173" s="5" t="s">
        <v>140</v>
      </c>
      <c r="AM173" s="5" t="s">
        <v>161</v>
      </c>
      <c r="AN173" s="6">
        <v>48.775040799999999</v>
      </c>
      <c r="AO173" s="5" t="s">
        <v>142</v>
      </c>
      <c r="AP173" s="5">
        <v>0</v>
      </c>
      <c r="AQ173" s="5">
        <v>45347</v>
      </c>
      <c r="AR173" s="3">
        <v>45326</v>
      </c>
      <c r="AS173" s="5">
        <v>180</v>
      </c>
      <c r="AT173" s="5" t="s">
        <v>1404</v>
      </c>
      <c r="AU173" s="5" t="s">
        <v>144</v>
      </c>
      <c r="AV173" s="5">
        <v>0</v>
      </c>
      <c r="AW173" s="5">
        <v>0</v>
      </c>
      <c r="AX173" s="5">
        <v>0</v>
      </c>
      <c r="AY173" s="5">
        <v>0</v>
      </c>
      <c r="AZ173" s="5">
        <v>0</v>
      </c>
      <c r="BA173" s="5">
        <v>0</v>
      </c>
      <c r="BB173" s="5">
        <v>0</v>
      </c>
      <c r="BC173" s="5">
        <v>0</v>
      </c>
      <c r="BD173" s="5">
        <v>0</v>
      </c>
      <c r="BE173" s="5" t="s">
        <v>145</v>
      </c>
      <c r="BF173" s="5" t="s">
        <v>145</v>
      </c>
      <c r="BG173" s="5">
        <v>0</v>
      </c>
      <c r="BH173" s="5">
        <v>11</v>
      </c>
      <c r="BI173" s="5" t="s">
        <v>123</v>
      </c>
      <c r="BJ173" s="3">
        <v>45321</v>
      </c>
      <c r="BK173" s="3">
        <v>45337</v>
      </c>
      <c r="BL173" s="6">
        <v>10.6666666666667</v>
      </c>
      <c r="BM173" s="5" t="s">
        <v>123</v>
      </c>
      <c r="BN173" s="3">
        <v>50833</v>
      </c>
      <c r="BO173" s="5" t="s">
        <v>162</v>
      </c>
      <c r="BP173" s="5">
        <v>8000000.0004000003</v>
      </c>
      <c r="BQ173" s="5"/>
      <c r="BR173" s="3">
        <v>45304</v>
      </c>
      <c r="BS173" s="5" t="s">
        <v>1420</v>
      </c>
      <c r="BT173" s="5" t="s">
        <v>1421</v>
      </c>
      <c r="BU173" s="7" t="s">
        <v>1422</v>
      </c>
      <c r="BV173" s="7">
        <v>668</v>
      </c>
      <c r="BW173" s="7">
        <v>11000</v>
      </c>
      <c r="BX173" s="7">
        <v>0</v>
      </c>
      <c r="BY173" s="7">
        <v>0</v>
      </c>
      <c r="BZ173" s="5">
        <v>60</v>
      </c>
      <c r="CA173" s="5">
        <v>0</v>
      </c>
      <c r="CB173" s="48">
        <f t="shared" si="11"/>
        <v>7348000</v>
      </c>
      <c r="CC173" s="48">
        <v>7348000</v>
      </c>
      <c r="CD173" s="48">
        <f t="shared" si="12"/>
        <v>6613200</v>
      </c>
      <c r="CE173" s="48">
        <f t="shared" si="13"/>
        <v>5878400</v>
      </c>
      <c r="CF173" s="48" t="s">
        <v>1423</v>
      </c>
      <c r="CG173" s="49" t="s">
        <v>1424</v>
      </c>
      <c r="CH173" s="49"/>
      <c r="CI173" s="49" t="s">
        <v>3775</v>
      </c>
      <c r="CJ173" s="50" t="s">
        <v>1059</v>
      </c>
      <c r="CK173" s="50" t="s">
        <v>252</v>
      </c>
      <c r="CL173" s="50">
        <v>456665</v>
      </c>
      <c r="CM173" s="5">
        <v>0</v>
      </c>
      <c r="CN173" s="5" t="s">
        <v>298</v>
      </c>
      <c r="CO173" s="50" t="s">
        <v>166</v>
      </c>
      <c r="CP173" s="50" t="s">
        <v>167</v>
      </c>
      <c r="CQ173" s="51" t="s">
        <v>153</v>
      </c>
      <c r="CR173" s="51" t="s">
        <v>154</v>
      </c>
      <c r="CS173" s="51" t="s">
        <v>90</v>
      </c>
      <c r="CT173" s="51" t="s">
        <v>1425</v>
      </c>
      <c r="CU173" s="51" t="s">
        <v>156</v>
      </c>
      <c r="CV173" s="52" t="s">
        <v>1426</v>
      </c>
      <c r="CW173" s="9">
        <v>200297771114</v>
      </c>
      <c r="CX173" s="9">
        <v>0</v>
      </c>
      <c r="CY173" s="9">
        <v>0</v>
      </c>
      <c r="CZ173" s="9">
        <v>0</v>
      </c>
      <c r="DA173" s="9">
        <v>0</v>
      </c>
      <c r="DB173" s="9">
        <v>0</v>
      </c>
      <c r="DC173" s="9">
        <v>0</v>
      </c>
      <c r="DD173" s="9">
        <v>0</v>
      </c>
      <c r="DE173" s="9">
        <v>0</v>
      </c>
      <c r="DF173" s="9">
        <v>400077808727</v>
      </c>
      <c r="DG173" s="9">
        <v>0</v>
      </c>
      <c r="DH173" s="9">
        <v>0</v>
      </c>
      <c r="DI173" s="9">
        <v>0</v>
      </c>
      <c r="DJ173" s="9">
        <v>0</v>
      </c>
      <c r="DK173" s="9">
        <v>0</v>
      </c>
      <c r="DL173" s="9">
        <v>0</v>
      </c>
      <c r="DM173" s="9">
        <v>0</v>
      </c>
      <c r="DN173" s="9">
        <v>0</v>
      </c>
      <c r="DO173" s="9">
        <v>200079443387</v>
      </c>
      <c r="DP173" s="9">
        <v>0</v>
      </c>
      <c r="DQ173" s="9">
        <v>0</v>
      </c>
      <c r="DR173" s="9">
        <v>0</v>
      </c>
      <c r="DS173" s="9">
        <v>0</v>
      </c>
      <c r="DT173" s="9">
        <v>0</v>
      </c>
      <c r="DU173" s="9">
        <v>0</v>
      </c>
      <c r="DV173" s="9">
        <v>0</v>
      </c>
      <c r="DW173" s="9">
        <v>0</v>
      </c>
    </row>
    <row r="174" spans="1:127" ht="60" x14ac:dyDescent="0.25">
      <c r="A174" s="44">
        <v>173</v>
      </c>
      <c r="B174" s="45">
        <v>45627</v>
      </c>
      <c r="C174" s="46">
        <v>216120911600978</v>
      </c>
      <c r="D174" s="4">
        <v>216120911600978</v>
      </c>
      <c r="E174" s="4" t="s">
        <v>121</v>
      </c>
      <c r="F174" s="5" t="s">
        <v>122</v>
      </c>
      <c r="G174" s="3">
        <v>45316</v>
      </c>
      <c r="H174" s="6">
        <v>11.366666666666699</v>
      </c>
      <c r="I174" s="5" t="s">
        <v>123</v>
      </c>
      <c r="J174" s="47">
        <v>5000000</v>
      </c>
      <c r="K174" s="5" t="s">
        <v>124</v>
      </c>
      <c r="L174" s="5" t="s">
        <v>1427</v>
      </c>
      <c r="M174" s="5">
        <v>4902691</v>
      </c>
      <c r="N174" s="5" t="s">
        <v>126</v>
      </c>
      <c r="O174" s="5">
        <v>758</v>
      </c>
      <c r="P174" s="5" t="s">
        <v>127</v>
      </c>
      <c r="Q174" s="5">
        <v>11</v>
      </c>
      <c r="R174" s="5" t="s">
        <v>263</v>
      </c>
      <c r="S174" s="6">
        <v>12.8</v>
      </c>
      <c r="T174" s="5" t="s">
        <v>129</v>
      </c>
      <c r="U174" s="6">
        <v>12.8</v>
      </c>
      <c r="V174" s="5">
        <v>181</v>
      </c>
      <c r="W174" s="5" t="s">
        <v>130</v>
      </c>
      <c r="X174" s="5" t="s">
        <v>1428</v>
      </c>
      <c r="Y174" s="5" t="s">
        <v>132</v>
      </c>
      <c r="Z174" s="5" t="s">
        <v>133</v>
      </c>
      <c r="AA174" s="5" t="s">
        <v>384</v>
      </c>
      <c r="AB174" s="5" t="s">
        <v>135</v>
      </c>
      <c r="AC174" s="5" t="s">
        <v>136</v>
      </c>
      <c r="AD174" s="5">
        <v>885505</v>
      </c>
      <c r="AE174" s="5" t="s">
        <v>252</v>
      </c>
      <c r="AF174" s="5" t="s">
        <v>243</v>
      </c>
      <c r="AG174" s="5">
        <v>170</v>
      </c>
      <c r="AH174" s="5" t="s">
        <v>139</v>
      </c>
      <c r="AI174" s="5">
        <v>181</v>
      </c>
      <c r="AJ174" s="5" t="s">
        <v>266</v>
      </c>
      <c r="AK174" s="5">
        <v>5000000</v>
      </c>
      <c r="AL174" s="5" t="s">
        <v>140</v>
      </c>
      <c r="AM174" s="5" t="s">
        <v>278</v>
      </c>
      <c r="AN174" s="6">
        <v>53.440213800000002</v>
      </c>
      <c r="AO174" s="5" t="s">
        <v>142</v>
      </c>
      <c r="AP174" s="5">
        <v>0</v>
      </c>
      <c r="AQ174" s="5">
        <v>62606</v>
      </c>
      <c r="AR174" s="3">
        <v>45326</v>
      </c>
      <c r="AS174" s="5">
        <v>180</v>
      </c>
      <c r="AT174" s="5" t="s">
        <v>1404</v>
      </c>
      <c r="AU174" s="5" t="s">
        <v>144</v>
      </c>
      <c r="AV174" s="5">
        <v>0</v>
      </c>
      <c r="AW174" s="5">
        <v>0</v>
      </c>
      <c r="AX174" s="5">
        <v>0</v>
      </c>
      <c r="AY174" s="5">
        <v>0</v>
      </c>
      <c r="AZ174" s="5">
        <v>0</v>
      </c>
      <c r="BA174" s="5">
        <v>0</v>
      </c>
      <c r="BB174" s="5">
        <v>0</v>
      </c>
      <c r="BC174" s="5">
        <v>0</v>
      </c>
      <c r="BD174" s="5">
        <v>0</v>
      </c>
      <c r="BE174" s="5" t="s">
        <v>145</v>
      </c>
      <c r="BF174" s="5" t="s">
        <v>145</v>
      </c>
      <c r="BG174" s="5">
        <v>0</v>
      </c>
      <c r="BH174" s="5">
        <v>11</v>
      </c>
      <c r="BI174" s="5" t="s">
        <v>123</v>
      </c>
      <c r="BJ174" s="3">
        <v>45311</v>
      </c>
      <c r="BK174" s="3">
        <v>45311</v>
      </c>
      <c r="BL174" s="6">
        <v>11.533333333333299</v>
      </c>
      <c r="BM174" s="5" t="s">
        <v>123</v>
      </c>
      <c r="BN174" s="3">
        <v>50805</v>
      </c>
      <c r="BO174" s="5" t="s">
        <v>315</v>
      </c>
      <c r="BP174" s="5">
        <v>9999999.9996000007</v>
      </c>
      <c r="BQ174" s="5"/>
      <c r="BR174" s="3">
        <v>45296</v>
      </c>
      <c r="BS174" s="22" t="s">
        <v>1429</v>
      </c>
      <c r="BT174" s="5" t="s">
        <v>1056</v>
      </c>
      <c r="BU174" s="7" t="s">
        <v>1430</v>
      </c>
      <c r="BV174" s="7">
        <v>1500</v>
      </c>
      <c r="BW174" s="7">
        <v>5000</v>
      </c>
      <c r="BX174" s="7">
        <f>1125+1125</f>
        <v>2250</v>
      </c>
      <c r="BY174" s="7">
        <v>825</v>
      </c>
      <c r="BZ174" s="5">
        <v>25</v>
      </c>
      <c r="CA174" s="5">
        <v>25</v>
      </c>
      <c r="CB174" s="48">
        <f t="shared" si="11"/>
        <v>9356250</v>
      </c>
      <c r="CC174" s="48">
        <v>9356250</v>
      </c>
      <c r="CD174" s="48">
        <f t="shared" si="12"/>
        <v>8420625</v>
      </c>
      <c r="CE174" s="48">
        <f t="shared" si="13"/>
        <v>7485000</v>
      </c>
      <c r="CF174" s="48" t="s">
        <v>1431</v>
      </c>
      <c r="CG174" s="49" t="s">
        <v>705</v>
      </c>
      <c r="CH174" s="49"/>
      <c r="CI174" s="49" t="s">
        <v>3775</v>
      </c>
      <c r="CJ174" s="50" t="s">
        <v>1059</v>
      </c>
      <c r="CK174" s="50" t="s">
        <v>252</v>
      </c>
      <c r="CL174" s="50">
        <v>456006</v>
      </c>
      <c r="CM174" s="5">
        <v>0</v>
      </c>
      <c r="CN174" s="5" t="s">
        <v>195</v>
      </c>
      <c r="CO174" s="50" t="s">
        <v>166</v>
      </c>
      <c r="CP174" s="50" t="s">
        <v>167</v>
      </c>
      <c r="CQ174" s="51" t="s">
        <v>185</v>
      </c>
      <c r="CR174" s="51" t="s">
        <v>154</v>
      </c>
      <c r="CS174" s="51" t="s">
        <v>90</v>
      </c>
      <c r="CT174" s="51" t="s">
        <v>1432</v>
      </c>
      <c r="CU174" s="51" t="s">
        <v>156</v>
      </c>
      <c r="CV174" s="52" t="s">
        <v>1433</v>
      </c>
      <c r="CW174" s="9">
        <v>200294759560</v>
      </c>
      <c r="CX174" s="9">
        <v>0</v>
      </c>
      <c r="CY174" s="9">
        <v>0</v>
      </c>
      <c r="CZ174" s="9">
        <v>0</v>
      </c>
      <c r="DA174" s="9">
        <v>0</v>
      </c>
      <c r="DB174" s="9">
        <v>0</v>
      </c>
      <c r="DC174" s="9">
        <v>0</v>
      </c>
      <c r="DD174" s="9">
        <v>0</v>
      </c>
      <c r="DE174" s="9">
        <v>0</v>
      </c>
      <c r="DF174" s="9">
        <v>400077029908</v>
      </c>
      <c r="DG174" s="9">
        <v>0</v>
      </c>
      <c r="DH174" s="9">
        <v>0</v>
      </c>
      <c r="DI174" s="9">
        <v>0</v>
      </c>
      <c r="DJ174" s="9">
        <v>0</v>
      </c>
      <c r="DK174" s="9">
        <v>0</v>
      </c>
      <c r="DL174" s="9">
        <v>0</v>
      </c>
      <c r="DM174" s="9">
        <v>0</v>
      </c>
      <c r="DN174" s="9">
        <v>0</v>
      </c>
      <c r="DO174" s="9">
        <v>200078628410</v>
      </c>
      <c r="DP174" s="9">
        <v>0</v>
      </c>
      <c r="DQ174" s="9">
        <v>0</v>
      </c>
      <c r="DR174" s="9">
        <v>0</v>
      </c>
      <c r="DS174" s="9">
        <v>0</v>
      </c>
      <c r="DT174" s="9">
        <v>0</v>
      </c>
      <c r="DU174" s="9">
        <v>0</v>
      </c>
      <c r="DV174" s="9">
        <v>0</v>
      </c>
      <c r="DW174" s="9">
        <v>0</v>
      </c>
    </row>
    <row r="175" spans="1:127" ht="60" x14ac:dyDescent="0.25">
      <c r="A175" s="44">
        <v>174</v>
      </c>
      <c r="B175" s="45">
        <v>45627</v>
      </c>
      <c r="C175" s="46">
        <v>216120911413547</v>
      </c>
      <c r="D175" s="4">
        <v>216120911413547</v>
      </c>
      <c r="E175" s="4" t="s">
        <v>121</v>
      </c>
      <c r="F175" s="5" t="s">
        <v>122</v>
      </c>
      <c r="G175" s="3">
        <v>45135</v>
      </c>
      <c r="H175" s="6">
        <v>17.399999999999999</v>
      </c>
      <c r="I175" s="5" t="s">
        <v>123</v>
      </c>
      <c r="J175" s="47">
        <v>2245762</v>
      </c>
      <c r="K175" s="5" t="s">
        <v>124</v>
      </c>
      <c r="L175" s="5" t="s">
        <v>1434</v>
      </c>
      <c r="M175" s="5">
        <v>2091791</v>
      </c>
      <c r="N175" s="5" t="s">
        <v>126</v>
      </c>
      <c r="O175" s="5">
        <v>693</v>
      </c>
      <c r="P175" s="5" t="s">
        <v>127</v>
      </c>
      <c r="Q175" s="5">
        <v>17</v>
      </c>
      <c r="R175" s="5" t="s">
        <v>263</v>
      </c>
      <c r="S175" s="6">
        <v>13.4</v>
      </c>
      <c r="T175" s="5" t="s">
        <v>129</v>
      </c>
      <c r="U175" s="6">
        <v>13</v>
      </c>
      <c r="V175" s="5">
        <v>121</v>
      </c>
      <c r="W175" s="5" t="s">
        <v>130</v>
      </c>
      <c r="X175" s="5" t="s">
        <v>1435</v>
      </c>
      <c r="Y175" s="5" t="s">
        <v>132</v>
      </c>
      <c r="Z175" s="5" t="s">
        <v>133</v>
      </c>
      <c r="AA175" s="5" t="s">
        <v>708</v>
      </c>
      <c r="AB175" s="5" t="s">
        <v>135</v>
      </c>
      <c r="AC175" s="5" t="s">
        <v>136</v>
      </c>
      <c r="AD175" s="5">
        <v>807565068</v>
      </c>
      <c r="AE175" s="5" t="s">
        <v>252</v>
      </c>
      <c r="AF175" s="5" t="s">
        <v>243</v>
      </c>
      <c r="AG175" s="5">
        <v>108</v>
      </c>
      <c r="AH175" s="5" t="s">
        <v>139</v>
      </c>
      <c r="AI175" s="5">
        <v>125</v>
      </c>
      <c r="AJ175" s="5" t="s">
        <v>266</v>
      </c>
      <c r="AK175" s="5">
        <v>2245762</v>
      </c>
      <c r="AL175" s="5" t="s">
        <v>140</v>
      </c>
      <c r="AM175" s="5" t="s">
        <v>278</v>
      </c>
      <c r="AN175" s="6">
        <v>15.843118199999999</v>
      </c>
      <c r="AO175" s="5" t="s">
        <v>142</v>
      </c>
      <c r="AP175" s="5">
        <v>0</v>
      </c>
      <c r="AQ175" s="5">
        <v>33532</v>
      </c>
      <c r="AR175" s="3">
        <v>45142</v>
      </c>
      <c r="AS175" s="5">
        <v>120</v>
      </c>
      <c r="AT175" s="5" t="s">
        <v>1404</v>
      </c>
      <c r="AU175" s="5" t="s">
        <v>144</v>
      </c>
      <c r="AV175" s="5">
        <v>0</v>
      </c>
      <c r="AW175" s="5">
        <v>0</v>
      </c>
      <c r="AX175" s="5">
        <v>0</v>
      </c>
      <c r="AY175" s="5">
        <v>0</v>
      </c>
      <c r="AZ175" s="5">
        <v>0</v>
      </c>
      <c r="BA175" s="5">
        <v>0</v>
      </c>
      <c r="BB175" s="5">
        <v>0</v>
      </c>
      <c r="BC175" s="5">
        <v>0</v>
      </c>
      <c r="BD175" s="5">
        <v>0</v>
      </c>
      <c r="BE175" s="5" t="s">
        <v>145</v>
      </c>
      <c r="BF175" s="5" t="s">
        <v>145</v>
      </c>
      <c r="BG175" s="5">
        <v>0</v>
      </c>
      <c r="BH175" s="5">
        <v>17</v>
      </c>
      <c r="BI175" s="5" t="s">
        <v>123</v>
      </c>
      <c r="BJ175" s="3">
        <v>45127</v>
      </c>
      <c r="BK175" s="3">
        <v>45127</v>
      </c>
      <c r="BL175" s="6">
        <v>17.6666666666667</v>
      </c>
      <c r="BM175" s="5" t="s">
        <v>123</v>
      </c>
      <c r="BN175" s="3">
        <v>48917</v>
      </c>
      <c r="BO175" s="5" t="s">
        <v>315</v>
      </c>
      <c r="BP175" s="5">
        <v>0</v>
      </c>
      <c r="BQ175" s="5"/>
      <c r="BR175" s="3">
        <v>45097</v>
      </c>
      <c r="BS175" s="5"/>
      <c r="BT175" s="5" t="s">
        <v>1421</v>
      </c>
      <c r="BU175" s="7" t="s">
        <v>1436</v>
      </c>
      <c r="BV175" s="7">
        <v>2100</v>
      </c>
      <c r="BW175" s="7">
        <v>6000</v>
      </c>
      <c r="BX175" s="7">
        <v>1575</v>
      </c>
      <c r="BY175" s="7">
        <v>1000</v>
      </c>
      <c r="BZ175" s="5">
        <v>16</v>
      </c>
      <c r="CA175" s="5">
        <v>44</v>
      </c>
      <c r="CB175" s="48">
        <f t="shared" si="11"/>
        <v>14175000</v>
      </c>
      <c r="CC175" s="48">
        <v>14175000</v>
      </c>
      <c r="CD175" s="48">
        <f t="shared" si="12"/>
        <v>12757500</v>
      </c>
      <c r="CE175" s="48">
        <f t="shared" si="13"/>
        <v>11340000</v>
      </c>
      <c r="CF175" s="48" t="s">
        <v>1437</v>
      </c>
      <c r="CG175" s="49" t="s">
        <v>1438</v>
      </c>
      <c r="CH175" s="49"/>
      <c r="CI175" s="49" t="s">
        <v>3775</v>
      </c>
      <c r="CJ175" s="50" t="s">
        <v>1059</v>
      </c>
      <c r="CK175" s="50" t="s">
        <v>252</v>
      </c>
      <c r="CL175" s="50">
        <v>456001</v>
      </c>
      <c r="CM175" s="5">
        <v>0</v>
      </c>
      <c r="CN175" s="5" t="s">
        <v>195</v>
      </c>
      <c r="CO175" s="50" t="s">
        <v>829</v>
      </c>
      <c r="CP175" s="50" t="s">
        <v>829</v>
      </c>
      <c r="CQ175" s="51" t="s">
        <v>153</v>
      </c>
      <c r="CR175" s="51" t="s">
        <v>154</v>
      </c>
      <c r="CS175" s="51" t="s">
        <v>90</v>
      </c>
      <c r="CT175" s="51" t="s">
        <v>1439</v>
      </c>
      <c r="CU175" s="51" t="s">
        <v>156</v>
      </c>
      <c r="CV175" s="52" t="s">
        <v>1440</v>
      </c>
      <c r="CW175" s="9">
        <v>200275818797</v>
      </c>
      <c r="CX175" s="9">
        <v>0</v>
      </c>
      <c r="CY175" s="9">
        <v>0</v>
      </c>
      <c r="CZ175" s="9">
        <v>0</v>
      </c>
      <c r="DA175" s="9">
        <v>0</v>
      </c>
      <c r="DB175" s="9">
        <v>0</v>
      </c>
      <c r="DC175" s="9">
        <v>0</v>
      </c>
      <c r="DD175" s="9">
        <v>0</v>
      </c>
      <c r="DE175" s="9">
        <v>0</v>
      </c>
      <c r="DF175" s="9">
        <v>400072449469</v>
      </c>
      <c r="DG175" s="9">
        <v>0</v>
      </c>
      <c r="DH175" s="9">
        <v>0</v>
      </c>
      <c r="DI175" s="9">
        <v>0</v>
      </c>
      <c r="DJ175" s="9">
        <v>0</v>
      </c>
      <c r="DK175" s="9">
        <v>0</v>
      </c>
      <c r="DL175" s="9">
        <v>0</v>
      </c>
      <c r="DM175" s="9">
        <v>0</v>
      </c>
      <c r="DN175" s="9">
        <v>0</v>
      </c>
      <c r="DO175" s="9">
        <v>200073812934</v>
      </c>
      <c r="DP175" s="9">
        <v>0</v>
      </c>
      <c r="DQ175" s="9">
        <v>0</v>
      </c>
      <c r="DR175" s="9">
        <v>0</v>
      </c>
      <c r="DS175" s="9">
        <v>0</v>
      </c>
      <c r="DT175" s="9">
        <v>0</v>
      </c>
      <c r="DU175" s="9">
        <v>0</v>
      </c>
      <c r="DV175" s="9">
        <v>0</v>
      </c>
      <c r="DW175" s="9">
        <v>0</v>
      </c>
    </row>
    <row r="176" spans="1:127" ht="60" x14ac:dyDescent="0.25">
      <c r="A176" s="44">
        <v>175</v>
      </c>
      <c r="B176" s="45">
        <v>45627</v>
      </c>
      <c r="C176" s="46">
        <v>216120911344880</v>
      </c>
      <c r="D176" s="4">
        <v>216120911344880</v>
      </c>
      <c r="E176" s="4" t="s">
        <v>121</v>
      </c>
      <c r="F176" s="5" t="s">
        <v>232</v>
      </c>
      <c r="G176" s="3">
        <v>44985</v>
      </c>
      <c r="H176" s="6">
        <v>22.4</v>
      </c>
      <c r="I176" s="5" t="s">
        <v>123</v>
      </c>
      <c r="J176" s="47">
        <v>5000000</v>
      </c>
      <c r="K176" s="5" t="s">
        <v>124</v>
      </c>
      <c r="L176" s="5" t="s">
        <v>1441</v>
      </c>
      <c r="M176" s="5">
        <v>4780615</v>
      </c>
      <c r="N176" s="5" t="s">
        <v>126</v>
      </c>
      <c r="O176" s="5">
        <v>738</v>
      </c>
      <c r="P176" s="5" t="s">
        <v>127</v>
      </c>
      <c r="Q176" s="5">
        <v>22</v>
      </c>
      <c r="R176" s="5" t="s">
        <v>263</v>
      </c>
      <c r="S176" s="6">
        <v>12.4</v>
      </c>
      <c r="T176" s="5" t="s">
        <v>129</v>
      </c>
      <c r="U176" s="6">
        <v>12</v>
      </c>
      <c r="V176" s="5">
        <v>6</v>
      </c>
      <c r="W176" s="5" t="s">
        <v>130</v>
      </c>
      <c r="X176" s="5" t="s">
        <v>1442</v>
      </c>
      <c r="Y176" s="5" t="s">
        <v>132</v>
      </c>
      <c r="Z176" s="5" t="s">
        <v>133</v>
      </c>
      <c r="AA176" s="5" t="s">
        <v>624</v>
      </c>
      <c r="AB176" s="5" t="s">
        <v>135</v>
      </c>
      <c r="AC176" s="5" t="s">
        <v>136</v>
      </c>
      <c r="AD176" s="5">
        <v>807798038</v>
      </c>
      <c r="AE176" s="5" t="s">
        <v>252</v>
      </c>
      <c r="AF176" s="5" t="s">
        <v>243</v>
      </c>
      <c r="AG176" s="5">
        <v>169</v>
      </c>
      <c r="AH176" s="5" t="s">
        <v>139</v>
      </c>
      <c r="AI176" s="5">
        <v>191</v>
      </c>
      <c r="AJ176" s="5" t="s">
        <v>266</v>
      </c>
      <c r="AK176" s="5">
        <v>5000000</v>
      </c>
      <c r="AL176" s="5" t="s">
        <v>140</v>
      </c>
      <c r="AM176" s="5" t="s">
        <v>278</v>
      </c>
      <c r="AN176" s="6">
        <v>64.946873499999995</v>
      </c>
      <c r="AO176" s="5" t="s">
        <v>142</v>
      </c>
      <c r="AP176" s="5">
        <v>0</v>
      </c>
      <c r="AQ176" s="5">
        <v>60009</v>
      </c>
      <c r="AR176" s="3">
        <v>44989</v>
      </c>
      <c r="AS176" s="5">
        <v>180</v>
      </c>
      <c r="AT176" s="5" t="s">
        <v>1404</v>
      </c>
      <c r="AU176" s="5" t="s">
        <v>144</v>
      </c>
      <c r="AV176" s="5">
        <v>0</v>
      </c>
      <c r="AW176" s="5">
        <v>0</v>
      </c>
      <c r="AX176" s="5">
        <v>0</v>
      </c>
      <c r="AY176" s="5">
        <v>0</v>
      </c>
      <c r="AZ176" s="5">
        <v>0</v>
      </c>
      <c r="BA176" s="5">
        <v>0</v>
      </c>
      <c r="BB176" s="5">
        <v>0</v>
      </c>
      <c r="BC176" s="5">
        <v>0</v>
      </c>
      <c r="BD176" s="5">
        <v>0</v>
      </c>
      <c r="BE176" s="5" t="s">
        <v>145</v>
      </c>
      <c r="BF176" s="5" t="s">
        <v>145</v>
      </c>
      <c r="BG176" s="5">
        <v>0</v>
      </c>
      <c r="BH176" s="5">
        <v>22</v>
      </c>
      <c r="BI176" s="5" t="s">
        <v>123</v>
      </c>
      <c r="BJ176" s="3">
        <v>44980</v>
      </c>
      <c r="BK176" s="3">
        <v>44980</v>
      </c>
      <c r="BL176" s="6">
        <v>22.566666666666698</v>
      </c>
      <c r="BM176" s="5" t="s">
        <v>123</v>
      </c>
      <c r="BN176" s="3">
        <v>50774</v>
      </c>
      <c r="BO176" s="5" t="s">
        <v>315</v>
      </c>
      <c r="BP176" s="5">
        <v>0</v>
      </c>
      <c r="BQ176" s="5"/>
      <c r="BR176" s="3">
        <v>44942</v>
      </c>
      <c r="BS176" s="5" t="s">
        <v>422</v>
      </c>
      <c r="BT176" s="5" t="s">
        <v>1412</v>
      </c>
      <c r="BU176" s="7" t="s">
        <v>1443</v>
      </c>
      <c r="BV176" s="7">
        <v>702</v>
      </c>
      <c r="BW176" s="7">
        <v>9000</v>
      </c>
      <c r="BX176" s="7">
        <v>1062</v>
      </c>
      <c r="BY176" s="7">
        <v>1300</v>
      </c>
      <c r="BZ176" s="5">
        <v>3</v>
      </c>
      <c r="CA176" s="5">
        <v>47</v>
      </c>
      <c r="CB176" s="48">
        <f t="shared" si="11"/>
        <v>7698600</v>
      </c>
      <c r="CC176" s="48">
        <v>7698600</v>
      </c>
      <c r="CD176" s="48">
        <f t="shared" si="12"/>
        <v>6928740</v>
      </c>
      <c r="CE176" s="48">
        <f t="shared" si="13"/>
        <v>6158880</v>
      </c>
      <c r="CF176" s="48" t="s">
        <v>1444</v>
      </c>
      <c r="CG176" s="49" t="s">
        <v>1445</v>
      </c>
      <c r="CH176" s="49"/>
      <c r="CI176" s="49" t="s">
        <v>3775</v>
      </c>
      <c r="CJ176" s="50" t="s">
        <v>1059</v>
      </c>
      <c r="CK176" s="50" t="s">
        <v>252</v>
      </c>
      <c r="CL176" s="50">
        <v>406010</v>
      </c>
      <c r="CM176" s="5">
        <v>0</v>
      </c>
      <c r="CN176" s="5" t="s">
        <v>298</v>
      </c>
      <c r="CO176" s="50" t="s">
        <v>152</v>
      </c>
      <c r="CP176" s="50" t="s">
        <v>152</v>
      </c>
      <c r="CQ176" s="51" t="s">
        <v>185</v>
      </c>
      <c r="CR176" s="51" t="s">
        <v>154</v>
      </c>
      <c r="CS176" s="51" t="s">
        <v>90</v>
      </c>
      <c r="CT176" s="51" t="s">
        <v>1446</v>
      </c>
      <c r="CU176" s="51" t="s">
        <v>156</v>
      </c>
      <c r="CV176" s="52" t="s">
        <v>1447</v>
      </c>
      <c r="CW176" s="9">
        <v>200261940275</v>
      </c>
      <c r="CX176" s="9">
        <v>0</v>
      </c>
      <c r="CY176" s="9">
        <v>0</v>
      </c>
      <c r="CZ176" s="9">
        <v>0</v>
      </c>
      <c r="DA176" s="9">
        <v>0</v>
      </c>
      <c r="DB176" s="9">
        <v>0</v>
      </c>
      <c r="DC176" s="9">
        <v>0</v>
      </c>
      <c r="DD176" s="9">
        <v>0</v>
      </c>
      <c r="DE176" s="9">
        <v>0</v>
      </c>
      <c r="DF176" s="9">
        <v>400068582576</v>
      </c>
      <c r="DG176" s="9">
        <v>0</v>
      </c>
      <c r="DH176" s="9">
        <v>0</v>
      </c>
      <c r="DI176" s="9">
        <v>0</v>
      </c>
      <c r="DJ176" s="9">
        <v>0</v>
      </c>
      <c r="DK176" s="9">
        <v>0</v>
      </c>
      <c r="DL176" s="9">
        <v>0</v>
      </c>
      <c r="DM176" s="9">
        <v>0</v>
      </c>
      <c r="DN176" s="9">
        <v>0</v>
      </c>
      <c r="DO176" s="9">
        <v>200069711291</v>
      </c>
      <c r="DP176" s="9">
        <v>0</v>
      </c>
      <c r="DQ176" s="9">
        <v>0</v>
      </c>
      <c r="DR176" s="9">
        <v>0</v>
      </c>
      <c r="DS176" s="9">
        <v>0</v>
      </c>
      <c r="DT176" s="9">
        <v>0</v>
      </c>
      <c r="DU176" s="9">
        <v>0</v>
      </c>
      <c r="DV176" s="9">
        <v>0</v>
      </c>
      <c r="DW176" s="9">
        <v>0</v>
      </c>
    </row>
    <row r="177" spans="1:127" ht="90" x14ac:dyDescent="0.25">
      <c r="A177" s="44">
        <v>176</v>
      </c>
      <c r="B177" s="45">
        <v>45627</v>
      </c>
      <c r="C177" s="46">
        <v>216120911123646</v>
      </c>
      <c r="D177" s="4">
        <v>216120911123646</v>
      </c>
      <c r="E177" s="4" t="s">
        <v>121</v>
      </c>
      <c r="F177" s="5" t="s">
        <v>232</v>
      </c>
      <c r="G177" s="3">
        <v>44742</v>
      </c>
      <c r="H177" s="6">
        <v>30.5</v>
      </c>
      <c r="I177" s="5" t="s">
        <v>123</v>
      </c>
      <c r="J177" s="47">
        <v>2198445</v>
      </c>
      <c r="K177" s="5" t="s">
        <v>124</v>
      </c>
      <c r="L177" s="5" t="s">
        <v>1448</v>
      </c>
      <c r="M177" s="5">
        <v>1956503</v>
      </c>
      <c r="N177" s="5" t="s">
        <v>126</v>
      </c>
      <c r="O177" s="5">
        <v>743</v>
      </c>
      <c r="P177" s="5" t="s">
        <v>127</v>
      </c>
      <c r="Q177" s="5">
        <v>30</v>
      </c>
      <c r="R177" s="5" t="s">
        <v>263</v>
      </c>
      <c r="S177" s="6">
        <v>14.9</v>
      </c>
      <c r="T177" s="5" t="s">
        <v>129</v>
      </c>
      <c r="U177" s="6">
        <v>13.5</v>
      </c>
      <c r="V177" s="5">
        <v>121</v>
      </c>
      <c r="W177" s="5" t="s">
        <v>130</v>
      </c>
      <c r="X177" s="5" t="s">
        <v>1449</v>
      </c>
      <c r="Y177" s="5" t="s">
        <v>132</v>
      </c>
      <c r="Z177" s="5" t="s">
        <v>133</v>
      </c>
      <c r="AA177" s="5" t="s">
        <v>384</v>
      </c>
      <c r="AB177" s="5" t="s">
        <v>135</v>
      </c>
      <c r="AC177" s="5" t="s">
        <v>136</v>
      </c>
      <c r="AD177" s="5">
        <v>804811647</v>
      </c>
      <c r="AE177" s="5" t="s">
        <v>252</v>
      </c>
      <c r="AF177" s="5" t="s">
        <v>243</v>
      </c>
      <c r="AG177" s="5">
        <v>105</v>
      </c>
      <c r="AH177" s="5" t="s">
        <v>139</v>
      </c>
      <c r="AI177" s="5">
        <v>135</v>
      </c>
      <c r="AJ177" s="5" t="s">
        <v>266</v>
      </c>
      <c r="AK177" s="5">
        <v>2198445</v>
      </c>
      <c r="AL177" s="5" t="s">
        <v>140</v>
      </c>
      <c r="AM177" s="5" t="s">
        <v>709</v>
      </c>
      <c r="AN177" s="6">
        <v>34.413076799999999</v>
      </c>
      <c r="AO177" s="5" t="s">
        <v>142</v>
      </c>
      <c r="AP177" s="5">
        <v>0</v>
      </c>
      <c r="AQ177" s="5">
        <v>33477</v>
      </c>
      <c r="AR177" s="3">
        <v>44746</v>
      </c>
      <c r="AS177" s="5">
        <v>120</v>
      </c>
      <c r="AT177" s="5" t="s">
        <v>1404</v>
      </c>
      <c r="AU177" s="5" t="s">
        <v>144</v>
      </c>
      <c r="AV177" s="5">
        <v>0</v>
      </c>
      <c r="AW177" s="5">
        <v>0</v>
      </c>
      <c r="AX177" s="5">
        <v>0</v>
      </c>
      <c r="AY177" s="5">
        <v>0</v>
      </c>
      <c r="AZ177" s="5">
        <v>0</v>
      </c>
      <c r="BA177" s="5">
        <v>0</v>
      </c>
      <c r="BB177" s="5">
        <v>0</v>
      </c>
      <c r="BC177" s="5">
        <v>0</v>
      </c>
      <c r="BD177" s="5">
        <v>0</v>
      </c>
      <c r="BE177" s="5" t="s">
        <v>145</v>
      </c>
      <c r="BF177" s="5" t="s">
        <v>145</v>
      </c>
      <c r="BG177" s="5">
        <v>0</v>
      </c>
      <c r="BH177" s="5">
        <v>30</v>
      </c>
      <c r="BI177" s="5" t="s">
        <v>123</v>
      </c>
      <c r="BJ177" s="3">
        <v>44742</v>
      </c>
      <c r="BK177" s="3">
        <v>44742</v>
      </c>
      <c r="BL177" s="6">
        <v>30.5</v>
      </c>
      <c r="BM177" s="5" t="s">
        <v>123</v>
      </c>
      <c r="BN177" s="3">
        <v>48826</v>
      </c>
      <c r="BO177" s="5" t="s">
        <v>710</v>
      </c>
      <c r="BP177" s="5">
        <v>0</v>
      </c>
      <c r="BQ177" s="5"/>
      <c r="BR177" s="3">
        <v>44723</v>
      </c>
      <c r="BS177" s="5" t="s">
        <v>1450</v>
      </c>
      <c r="BT177" s="5" t="s">
        <v>678</v>
      </c>
      <c r="BU177" s="7" t="s">
        <v>1451</v>
      </c>
      <c r="BV177" s="7">
        <v>716</v>
      </c>
      <c r="BW177" s="7">
        <v>8500</v>
      </c>
      <c r="BX177" s="7">
        <v>504</v>
      </c>
      <c r="BY177" s="7">
        <v>600</v>
      </c>
      <c r="BZ177" s="5">
        <v>22</v>
      </c>
      <c r="CA177" s="5">
        <v>38</v>
      </c>
      <c r="CB177" s="48">
        <f t="shared" si="11"/>
        <v>6388400</v>
      </c>
      <c r="CC177" s="48">
        <v>6388400</v>
      </c>
      <c r="CD177" s="48">
        <f t="shared" si="12"/>
        <v>5749560</v>
      </c>
      <c r="CE177" s="48">
        <f t="shared" si="13"/>
        <v>5110720</v>
      </c>
      <c r="CF177" s="48" t="s">
        <v>1452</v>
      </c>
      <c r="CG177" s="49" t="s">
        <v>705</v>
      </c>
      <c r="CH177" s="49"/>
      <c r="CI177" s="49" t="s">
        <v>3775</v>
      </c>
      <c r="CJ177" s="50" t="s">
        <v>1059</v>
      </c>
      <c r="CK177" s="50" t="s">
        <v>252</v>
      </c>
      <c r="CL177" s="50">
        <v>456665</v>
      </c>
      <c r="CM177" s="5">
        <v>0</v>
      </c>
      <c r="CN177" s="5" t="s">
        <v>195</v>
      </c>
      <c r="CO177" s="50" t="s">
        <v>152</v>
      </c>
      <c r="CP177" s="50" t="s">
        <v>152</v>
      </c>
      <c r="CQ177" s="51" t="s">
        <v>958</v>
      </c>
      <c r="CR177" s="51" t="s">
        <v>959</v>
      </c>
      <c r="CS177" s="51" t="s">
        <v>90</v>
      </c>
      <c r="CT177" s="51" t="s">
        <v>1453</v>
      </c>
      <c r="CU177" s="51" t="s">
        <v>156</v>
      </c>
      <c r="CV177" s="52" t="s">
        <v>1454</v>
      </c>
      <c r="CW177" s="9">
        <v>200243421807</v>
      </c>
      <c r="CX177" s="9">
        <v>0</v>
      </c>
      <c r="CY177" s="9">
        <v>0</v>
      </c>
      <c r="CZ177" s="9">
        <v>0</v>
      </c>
      <c r="DA177" s="9">
        <v>0</v>
      </c>
      <c r="DB177" s="9">
        <v>0</v>
      </c>
      <c r="DC177" s="9">
        <v>0</v>
      </c>
      <c r="DD177" s="9">
        <v>0</v>
      </c>
      <c r="DE177" s="9">
        <v>0</v>
      </c>
      <c r="DF177" s="9">
        <v>400063226082</v>
      </c>
      <c r="DG177" s="9">
        <v>0</v>
      </c>
      <c r="DH177" s="9">
        <v>0</v>
      </c>
      <c r="DI177" s="9">
        <v>0</v>
      </c>
      <c r="DJ177" s="9">
        <v>0</v>
      </c>
      <c r="DK177" s="9">
        <v>0</v>
      </c>
      <c r="DL177" s="9">
        <v>0</v>
      </c>
      <c r="DM177" s="9">
        <v>0</v>
      </c>
      <c r="DN177" s="9">
        <v>0</v>
      </c>
      <c r="DO177" s="9">
        <v>200064033780</v>
      </c>
      <c r="DP177" s="9">
        <v>0</v>
      </c>
      <c r="DQ177" s="9">
        <v>0</v>
      </c>
      <c r="DR177" s="9">
        <v>0</v>
      </c>
      <c r="DS177" s="9">
        <v>0</v>
      </c>
      <c r="DT177" s="9">
        <v>0</v>
      </c>
      <c r="DU177" s="9">
        <v>0</v>
      </c>
      <c r="DV177" s="9">
        <v>0</v>
      </c>
      <c r="DW177" s="9">
        <v>0</v>
      </c>
    </row>
    <row r="178" spans="1:127" customFormat="1" ht="60" x14ac:dyDescent="0.25">
      <c r="A178">
        <v>177</v>
      </c>
      <c r="B178" s="3">
        <v>45627</v>
      </c>
      <c r="C178" s="4">
        <v>216020911739493</v>
      </c>
      <c r="D178" s="4">
        <v>216020911739493</v>
      </c>
      <c r="E178" s="4" t="s">
        <v>121</v>
      </c>
      <c r="F178" s="5" t="s">
        <v>178</v>
      </c>
      <c r="G178" s="3">
        <v>45505</v>
      </c>
      <c r="H178" s="6">
        <v>5.06666666666667</v>
      </c>
      <c r="I178" s="5" t="s">
        <v>123</v>
      </c>
      <c r="J178" s="5">
        <v>3914503</v>
      </c>
      <c r="K178" s="5" t="s">
        <v>124</v>
      </c>
      <c r="L178" s="5" t="s">
        <v>1455</v>
      </c>
      <c r="M178" s="5">
        <v>3849289</v>
      </c>
      <c r="N178" s="5" t="s">
        <v>126</v>
      </c>
      <c r="O178" s="5">
        <v>639</v>
      </c>
      <c r="P178" s="5" t="s">
        <v>127</v>
      </c>
      <c r="Q178" s="5">
        <v>7</v>
      </c>
      <c r="R178" s="5" t="s">
        <v>263</v>
      </c>
      <c r="S178" s="6">
        <v>13</v>
      </c>
      <c r="T178" s="5" t="s">
        <v>129</v>
      </c>
      <c r="U178" s="6">
        <v>13</v>
      </c>
      <c r="V178" s="5">
        <v>120</v>
      </c>
      <c r="W178" s="5" t="s">
        <v>130</v>
      </c>
      <c r="X178" s="5" t="s">
        <v>1456</v>
      </c>
      <c r="Y178" s="5" t="s">
        <v>132</v>
      </c>
      <c r="Z178" s="5" t="s">
        <v>133</v>
      </c>
      <c r="AA178" s="5" t="s">
        <v>624</v>
      </c>
      <c r="AB178" s="5" t="s">
        <v>135</v>
      </c>
      <c r="AC178" s="5" t="s">
        <v>136</v>
      </c>
      <c r="AD178" s="5">
        <v>854804272821</v>
      </c>
      <c r="AE178" s="5" t="s">
        <v>252</v>
      </c>
      <c r="AF178" s="5" t="s">
        <v>138</v>
      </c>
      <c r="AG178" s="5">
        <v>116</v>
      </c>
      <c r="AH178" s="5" t="s">
        <v>139</v>
      </c>
      <c r="AI178" s="5">
        <v>123</v>
      </c>
      <c r="AJ178" s="5" t="s">
        <v>266</v>
      </c>
      <c r="AK178" s="5">
        <v>3914503</v>
      </c>
      <c r="AL178" s="5" t="s">
        <v>140</v>
      </c>
      <c r="AM178" s="5" t="s">
        <v>161</v>
      </c>
      <c r="AN178" s="6">
        <v>56.528751700000001</v>
      </c>
      <c r="AO178" s="5" t="s">
        <v>142</v>
      </c>
      <c r="AP178" s="5">
        <v>0</v>
      </c>
      <c r="AQ178" s="5">
        <v>58448</v>
      </c>
      <c r="AR178" s="3">
        <v>45447</v>
      </c>
      <c r="AS178" s="5">
        <v>120</v>
      </c>
      <c r="AT178" s="5" t="s">
        <v>1457</v>
      </c>
      <c r="AU178" s="5" t="s">
        <v>144</v>
      </c>
      <c r="AV178" s="5">
        <v>0</v>
      </c>
      <c r="AW178" s="5">
        <v>0</v>
      </c>
      <c r="AX178" s="5">
        <v>0</v>
      </c>
      <c r="AY178" s="5">
        <v>0</v>
      </c>
      <c r="AZ178" s="5">
        <v>0</v>
      </c>
      <c r="BA178" s="5">
        <v>0</v>
      </c>
      <c r="BB178" s="5">
        <v>0</v>
      </c>
      <c r="BC178" s="5">
        <v>0</v>
      </c>
      <c r="BD178" s="5">
        <v>0</v>
      </c>
      <c r="BE178" s="5" t="s">
        <v>145</v>
      </c>
      <c r="BF178" s="5" t="s">
        <v>145</v>
      </c>
      <c r="BG178" s="5">
        <v>0</v>
      </c>
      <c r="BH178" s="5">
        <v>7</v>
      </c>
      <c r="BI178" s="5" t="s">
        <v>123</v>
      </c>
      <c r="BJ178" s="3">
        <v>45443</v>
      </c>
      <c r="BK178" s="3">
        <v>45499</v>
      </c>
      <c r="BL178" s="6">
        <v>5.2666666666666702</v>
      </c>
      <c r="BM178" s="5" t="s">
        <v>123</v>
      </c>
      <c r="BN178" s="3">
        <v>49160</v>
      </c>
      <c r="BO178" s="5" t="s">
        <v>162</v>
      </c>
      <c r="BP178" s="5">
        <v>0</v>
      </c>
      <c r="BQ178" s="5"/>
      <c r="BR178" s="3">
        <v>45429</v>
      </c>
      <c r="BS178" s="5" t="s">
        <v>422</v>
      </c>
      <c r="BT178" s="5" t="s">
        <v>1056</v>
      </c>
      <c r="BU178" s="7" t="s">
        <v>1458</v>
      </c>
      <c r="BV178" s="7">
        <v>661.2</v>
      </c>
      <c r="BW178" s="7">
        <v>10000</v>
      </c>
      <c r="BX178" s="7">
        <v>391</v>
      </c>
      <c r="BY178" s="7">
        <v>800</v>
      </c>
      <c r="BZ178" s="5">
        <v>25</v>
      </c>
      <c r="CA178" s="5">
        <v>25</v>
      </c>
      <c r="CB178" s="6">
        <f t="shared" si="11"/>
        <v>6924800</v>
      </c>
      <c r="CC178" s="6">
        <v>6924800</v>
      </c>
      <c r="CD178" s="6">
        <f t="shared" si="12"/>
        <v>6232320</v>
      </c>
      <c r="CE178" s="6">
        <f t="shared" si="13"/>
        <v>5539840</v>
      </c>
      <c r="CF178" s="6" t="s">
        <v>1459</v>
      </c>
      <c r="CG178" s="8"/>
      <c r="CH178" s="8">
        <f t="shared" ref="CH178:CH179" si="19">J178/CB178</f>
        <v>0.56528751732902038</v>
      </c>
      <c r="CI178" s="8" t="s">
        <v>3775</v>
      </c>
      <c r="CJ178" s="5" t="s">
        <v>1460</v>
      </c>
      <c r="CK178" s="5" t="s">
        <v>252</v>
      </c>
      <c r="CL178" s="5">
        <v>455116</v>
      </c>
      <c r="CM178" s="5">
        <v>0</v>
      </c>
      <c r="CN178" s="5" t="s">
        <v>151</v>
      </c>
      <c r="CO178" s="5" t="s">
        <v>152</v>
      </c>
      <c r="CP178" s="5" t="s">
        <v>152</v>
      </c>
      <c r="CQ178" s="9" t="s">
        <v>153</v>
      </c>
      <c r="CR178" s="9" t="s">
        <v>154</v>
      </c>
      <c r="CS178" s="9" t="s">
        <v>90</v>
      </c>
      <c r="CT178" s="9" t="s">
        <v>1461</v>
      </c>
      <c r="CU178" s="9" t="s">
        <v>156</v>
      </c>
      <c r="CV178" s="10" t="s">
        <v>1462</v>
      </c>
      <c r="CW178" s="9">
        <v>200315623652</v>
      </c>
      <c r="CX178" s="9">
        <v>0</v>
      </c>
      <c r="CY178" s="9">
        <v>0</v>
      </c>
      <c r="CZ178" s="9">
        <v>0</v>
      </c>
      <c r="DA178" s="9">
        <v>0</v>
      </c>
      <c r="DB178" s="9">
        <v>0</v>
      </c>
      <c r="DC178" s="9">
        <v>0</v>
      </c>
      <c r="DD178" s="9">
        <v>0</v>
      </c>
      <c r="DE178" s="9">
        <v>0</v>
      </c>
      <c r="DF178" s="9">
        <v>400082372187</v>
      </c>
      <c r="DG178" s="9">
        <v>0</v>
      </c>
      <c r="DH178" s="9">
        <v>0</v>
      </c>
      <c r="DI178" s="9">
        <v>0</v>
      </c>
      <c r="DJ178" s="9">
        <v>0</v>
      </c>
      <c r="DK178" s="9">
        <v>0</v>
      </c>
      <c r="DL178" s="9">
        <v>0</v>
      </c>
      <c r="DM178" s="9">
        <v>0</v>
      </c>
      <c r="DN178" s="9">
        <v>0</v>
      </c>
      <c r="DO178" s="9">
        <v>200084161781</v>
      </c>
      <c r="DP178" s="9">
        <v>0</v>
      </c>
      <c r="DQ178" s="9">
        <v>0</v>
      </c>
      <c r="DR178" s="9">
        <v>0</v>
      </c>
      <c r="DS178" s="9">
        <v>0</v>
      </c>
      <c r="DT178" s="9">
        <v>0</v>
      </c>
      <c r="DU178" s="9">
        <v>0</v>
      </c>
      <c r="DV178" s="9">
        <v>0</v>
      </c>
      <c r="DW178" s="9">
        <v>0</v>
      </c>
    </row>
    <row r="179" spans="1:127" customFormat="1" ht="75" x14ac:dyDescent="0.25">
      <c r="A179">
        <v>178</v>
      </c>
      <c r="B179" s="3">
        <v>45627</v>
      </c>
      <c r="C179" s="4">
        <v>216020911649542</v>
      </c>
      <c r="D179" s="4">
        <v>216020911649542</v>
      </c>
      <c r="E179" s="4" t="s">
        <v>121</v>
      </c>
      <c r="F179" s="5" t="s">
        <v>122</v>
      </c>
      <c r="G179" s="3">
        <v>45357</v>
      </c>
      <c r="H179" s="6">
        <v>10</v>
      </c>
      <c r="I179" s="5" t="s">
        <v>123</v>
      </c>
      <c r="J179" s="5">
        <v>1043465</v>
      </c>
      <c r="K179" s="5" t="s">
        <v>124</v>
      </c>
      <c r="L179" s="5" t="s">
        <v>1463</v>
      </c>
      <c r="M179" s="5">
        <v>1005471</v>
      </c>
      <c r="N179" s="5" t="s">
        <v>126</v>
      </c>
      <c r="O179" s="5">
        <v>734</v>
      </c>
      <c r="P179" s="5" t="s">
        <v>127</v>
      </c>
      <c r="Q179" s="5">
        <v>10</v>
      </c>
      <c r="R179" s="5" t="s">
        <v>263</v>
      </c>
      <c r="S179" s="6">
        <v>14</v>
      </c>
      <c r="T179" s="5" t="s">
        <v>129</v>
      </c>
      <c r="U179" s="6">
        <v>14</v>
      </c>
      <c r="V179" s="5">
        <v>121</v>
      </c>
      <c r="W179" s="5" t="s">
        <v>130</v>
      </c>
      <c r="X179" s="5" t="s">
        <v>1464</v>
      </c>
      <c r="Y179" s="5" t="s">
        <v>132</v>
      </c>
      <c r="Z179" s="5" t="s">
        <v>133</v>
      </c>
      <c r="AA179" s="5" t="s">
        <v>538</v>
      </c>
      <c r="AB179" s="5" t="s">
        <v>135</v>
      </c>
      <c r="AC179" s="5" t="s">
        <v>136</v>
      </c>
      <c r="AD179" s="5">
        <v>805069329</v>
      </c>
      <c r="AE179" s="5" t="s">
        <v>252</v>
      </c>
      <c r="AF179" s="5" t="s">
        <v>138</v>
      </c>
      <c r="AG179" s="5">
        <v>111</v>
      </c>
      <c r="AH179" s="5" t="s">
        <v>139</v>
      </c>
      <c r="AI179" s="5">
        <v>121</v>
      </c>
      <c r="AJ179" s="5" t="s">
        <v>266</v>
      </c>
      <c r="AK179" s="5">
        <v>1043465</v>
      </c>
      <c r="AL179" s="5" t="s">
        <v>140</v>
      </c>
      <c r="AM179" s="5" t="s">
        <v>278</v>
      </c>
      <c r="AN179" s="6">
        <v>14.8063825</v>
      </c>
      <c r="AO179" s="5" t="s">
        <v>142</v>
      </c>
      <c r="AP179" s="5">
        <v>0</v>
      </c>
      <c r="AQ179" s="5">
        <v>16202</v>
      </c>
      <c r="AR179" s="3">
        <v>45355</v>
      </c>
      <c r="AS179" s="5">
        <v>120</v>
      </c>
      <c r="AT179" s="5" t="s">
        <v>1457</v>
      </c>
      <c r="AU179" s="5" t="s">
        <v>144</v>
      </c>
      <c r="AV179" s="5">
        <v>0</v>
      </c>
      <c r="AW179" s="5">
        <v>0</v>
      </c>
      <c r="AX179" s="5">
        <v>0</v>
      </c>
      <c r="AY179" s="5">
        <v>0</v>
      </c>
      <c r="AZ179" s="5">
        <v>0</v>
      </c>
      <c r="BA179" s="5">
        <v>0</v>
      </c>
      <c r="BB179" s="5">
        <v>0</v>
      </c>
      <c r="BC179" s="5">
        <v>0</v>
      </c>
      <c r="BD179" s="5">
        <v>0</v>
      </c>
      <c r="BE179" s="5" t="s">
        <v>145</v>
      </c>
      <c r="BF179" s="5" t="s">
        <v>145</v>
      </c>
      <c r="BG179" s="5">
        <v>0</v>
      </c>
      <c r="BH179" s="5">
        <v>10</v>
      </c>
      <c r="BI179" s="5" t="s">
        <v>123</v>
      </c>
      <c r="BJ179" s="3">
        <v>45351</v>
      </c>
      <c r="BK179" s="3">
        <v>45351</v>
      </c>
      <c r="BL179" s="6">
        <v>10.199999999999999</v>
      </c>
      <c r="BM179" s="5" t="s">
        <v>123</v>
      </c>
      <c r="BN179" s="3">
        <v>49007</v>
      </c>
      <c r="BO179" s="5" t="s">
        <v>315</v>
      </c>
      <c r="BP179" s="5">
        <v>0</v>
      </c>
      <c r="BQ179" s="5"/>
      <c r="BR179" s="3">
        <v>45340</v>
      </c>
      <c r="BS179" s="5">
        <v>6873874</v>
      </c>
      <c r="BT179" s="5" t="s">
        <v>1412</v>
      </c>
      <c r="BU179" s="7" t="s">
        <v>1465</v>
      </c>
      <c r="BV179" s="7">
        <v>1708</v>
      </c>
      <c r="BW179" s="7">
        <v>3200</v>
      </c>
      <c r="BX179" s="7">
        <v>1438</v>
      </c>
      <c r="BY179" s="7">
        <v>1100</v>
      </c>
      <c r="BZ179" s="5">
        <v>4</v>
      </c>
      <c r="CA179" s="5">
        <v>46</v>
      </c>
      <c r="CB179" s="6">
        <f t="shared" si="11"/>
        <v>7047400</v>
      </c>
      <c r="CC179" s="6">
        <v>7047400</v>
      </c>
      <c r="CD179" s="6">
        <f t="shared" si="12"/>
        <v>6342660</v>
      </c>
      <c r="CE179" s="6">
        <f t="shared" si="13"/>
        <v>5637920</v>
      </c>
      <c r="CF179" s="6" t="s">
        <v>1466</v>
      </c>
      <c r="CG179" s="8"/>
      <c r="CH179" s="8">
        <f t="shared" si="19"/>
        <v>0.14806382495672163</v>
      </c>
      <c r="CI179" s="8" t="s">
        <v>3775</v>
      </c>
      <c r="CJ179" s="5" t="s">
        <v>1460</v>
      </c>
      <c r="CK179" s="5" t="s">
        <v>252</v>
      </c>
      <c r="CL179" s="5">
        <v>455118</v>
      </c>
      <c r="CM179" s="5">
        <v>0</v>
      </c>
      <c r="CN179" s="5" t="s">
        <v>195</v>
      </c>
      <c r="CO179" s="5" t="s">
        <v>152</v>
      </c>
      <c r="CP179" s="5" t="s">
        <v>152</v>
      </c>
      <c r="CQ179" s="9" t="s">
        <v>185</v>
      </c>
      <c r="CR179" s="9" t="s">
        <v>154</v>
      </c>
      <c r="CS179" s="9" t="s">
        <v>90</v>
      </c>
      <c r="CT179" s="9" t="s">
        <v>1467</v>
      </c>
      <c r="CU179" s="9" t="s">
        <v>187</v>
      </c>
      <c r="CV179" s="10" t="s">
        <v>1468</v>
      </c>
      <c r="CW179" s="9">
        <v>200299508278</v>
      </c>
      <c r="CX179" s="9">
        <v>0</v>
      </c>
      <c r="CY179" s="9">
        <v>0</v>
      </c>
      <c r="CZ179" s="9">
        <v>0</v>
      </c>
      <c r="DA179" s="9">
        <v>0</v>
      </c>
      <c r="DB179" s="9">
        <v>0</v>
      </c>
      <c r="DC179" s="9">
        <v>0</v>
      </c>
      <c r="DD179" s="9">
        <v>0</v>
      </c>
      <c r="DE179" s="9">
        <v>0</v>
      </c>
      <c r="DF179" s="9">
        <v>400078255501</v>
      </c>
      <c r="DG179" s="9">
        <v>0</v>
      </c>
      <c r="DH179" s="9">
        <v>0</v>
      </c>
      <c r="DI179" s="9">
        <v>0</v>
      </c>
      <c r="DJ179" s="9">
        <v>0</v>
      </c>
      <c r="DK179" s="9">
        <v>0</v>
      </c>
      <c r="DL179" s="9">
        <v>0</v>
      </c>
      <c r="DM179" s="9">
        <v>0</v>
      </c>
      <c r="DN179" s="9">
        <v>0</v>
      </c>
      <c r="DO179" s="9">
        <v>200079906915</v>
      </c>
      <c r="DP179" s="9">
        <v>0</v>
      </c>
      <c r="DQ179" s="9">
        <v>0</v>
      </c>
      <c r="DR179" s="9">
        <v>0</v>
      </c>
      <c r="DS179" s="9">
        <v>0</v>
      </c>
      <c r="DT179" s="9">
        <v>0</v>
      </c>
      <c r="DU179" s="9">
        <v>0</v>
      </c>
      <c r="DV179" s="9">
        <v>0</v>
      </c>
      <c r="DW179" s="9">
        <v>0</v>
      </c>
    </row>
    <row r="180" spans="1:127" s="68" customFormat="1" ht="60" hidden="1" x14ac:dyDescent="0.25">
      <c r="A180" s="68">
        <v>179</v>
      </c>
      <c r="B180" s="54">
        <v>45627</v>
      </c>
      <c r="C180" s="55">
        <v>216020911606080</v>
      </c>
      <c r="D180" s="4">
        <v>216020911606080</v>
      </c>
      <c r="E180" s="4" t="s">
        <v>121</v>
      </c>
      <c r="F180" s="5" t="s">
        <v>122</v>
      </c>
      <c r="G180" s="3">
        <v>45363</v>
      </c>
      <c r="H180" s="6">
        <v>9.8000000000000007</v>
      </c>
      <c r="I180" s="5" t="s">
        <v>123</v>
      </c>
      <c r="J180" s="56">
        <v>4905040</v>
      </c>
      <c r="K180" s="5" t="s">
        <v>124</v>
      </c>
      <c r="L180" s="5" t="s">
        <v>1469</v>
      </c>
      <c r="M180" s="5">
        <v>4813054</v>
      </c>
      <c r="N180" s="5" t="s">
        <v>126</v>
      </c>
      <c r="O180" s="5">
        <v>745</v>
      </c>
      <c r="P180" s="5" t="s">
        <v>127</v>
      </c>
      <c r="Q180" s="5">
        <v>11</v>
      </c>
      <c r="R180" s="5" t="s">
        <v>263</v>
      </c>
      <c r="S180" s="6">
        <v>12</v>
      </c>
      <c r="T180" s="5" t="s">
        <v>129</v>
      </c>
      <c r="U180" s="6">
        <v>12</v>
      </c>
      <c r="V180" s="5">
        <v>180</v>
      </c>
      <c r="W180" s="5" t="s">
        <v>130</v>
      </c>
      <c r="X180" s="5" t="s">
        <v>1470</v>
      </c>
      <c r="Y180" s="5" t="s">
        <v>132</v>
      </c>
      <c r="Z180" s="5" t="s">
        <v>133</v>
      </c>
      <c r="AA180" s="5" t="s">
        <v>277</v>
      </c>
      <c r="AB180" s="5" t="s">
        <v>135</v>
      </c>
      <c r="AC180" s="5" t="s">
        <v>136</v>
      </c>
      <c r="AD180" s="5">
        <v>854803375455</v>
      </c>
      <c r="AE180" s="5" t="s">
        <v>252</v>
      </c>
      <c r="AF180" s="5" t="s">
        <v>138</v>
      </c>
      <c r="AG180" s="5">
        <v>171</v>
      </c>
      <c r="AH180" s="5" t="s">
        <v>139</v>
      </c>
      <c r="AI180" s="5">
        <v>182</v>
      </c>
      <c r="AJ180" s="5" t="s">
        <v>266</v>
      </c>
      <c r="AK180" s="5">
        <v>4905040</v>
      </c>
      <c r="AL180" s="5" t="s">
        <v>140</v>
      </c>
      <c r="AM180" s="5" t="s">
        <v>278</v>
      </c>
      <c r="AN180" s="6">
        <v>60.508240399999998</v>
      </c>
      <c r="AO180" s="5" t="s">
        <v>142</v>
      </c>
      <c r="AP180" s="5">
        <v>0</v>
      </c>
      <c r="AQ180" s="5">
        <v>58869</v>
      </c>
      <c r="AR180" s="3">
        <v>45326</v>
      </c>
      <c r="AS180" s="5">
        <v>180</v>
      </c>
      <c r="AT180" s="5" t="s">
        <v>1457</v>
      </c>
      <c r="AU180" s="5" t="s">
        <v>144</v>
      </c>
      <c r="AV180" s="5">
        <v>0</v>
      </c>
      <c r="AW180" s="5">
        <v>0</v>
      </c>
      <c r="AX180" s="5">
        <v>0</v>
      </c>
      <c r="AY180" s="5">
        <v>0</v>
      </c>
      <c r="AZ180" s="5">
        <v>0</v>
      </c>
      <c r="BA180" s="5">
        <v>0</v>
      </c>
      <c r="BB180" s="5">
        <v>0</v>
      </c>
      <c r="BC180" s="5">
        <v>0</v>
      </c>
      <c r="BD180" s="5">
        <v>0</v>
      </c>
      <c r="BE180" s="5" t="s">
        <v>145</v>
      </c>
      <c r="BF180" s="5" t="s">
        <v>145</v>
      </c>
      <c r="BG180" s="5">
        <v>0</v>
      </c>
      <c r="BH180" s="5">
        <v>11</v>
      </c>
      <c r="BI180" s="5" t="s">
        <v>123</v>
      </c>
      <c r="BJ180" s="3">
        <v>45316</v>
      </c>
      <c r="BK180" s="3">
        <v>45351</v>
      </c>
      <c r="BL180" s="6">
        <v>10.199999999999999</v>
      </c>
      <c r="BM180" s="5" t="s">
        <v>123</v>
      </c>
      <c r="BN180" s="3">
        <v>50833</v>
      </c>
      <c r="BO180" s="5" t="s">
        <v>315</v>
      </c>
      <c r="BP180" s="5">
        <v>0</v>
      </c>
      <c r="BQ180" s="5"/>
      <c r="BR180" s="3">
        <v>45274</v>
      </c>
      <c r="BS180" s="5" t="s">
        <v>1471</v>
      </c>
      <c r="BT180" s="5" t="s">
        <v>1056</v>
      </c>
      <c r="BU180" s="18" t="s">
        <v>1472</v>
      </c>
      <c r="BV180" s="18">
        <v>0</v>
      </c>
      <c r="BW180" s="18">
        <v>0</v>
      </c>
      <c r="BX180" s="18">
        <v>400</v>
      </c>
      <c r="BY180" s="18">
        <v>4300</v>
      </c>
      <c r="BZ180" s="5">
        <v>5</v>
      </c>
      <c r="CA180" s="5">
        <v>45</v>
      </c>
      <c r="CB180" s="57">
        <f t="shared" si="11"/>
        <v>1720000</v>
      </c>
      <c r="CC180" s="57">
        <v>1720000</v>
      </c>
      <c r="CD180" s="57">
        <f t="shared" si="12"/>
        <v>1548000</v>
      </c>
      <c r="CE180" s="57">
        <f t="shared" si="13"/>
        <v>1376000</v>
      </c>
      <c r="CF180" s="57" t="s">
        <v>1473</v>
      </c>
      <c r="CG180" s="58" t="s">
        <v>1438</v>
      </c>
      <c r="CH180" s="58"/>
      <c r="CI180" s="58" t="s">
        <v>3776</v>
      </c>
      <c r="CJ180" s="69" t="s">
        <v>1460</v>
      </c>
      <c r="CK180" s="69" t="s">
        <v>252</v>
      </c>
      <c r="CL180" s="69">
        <v>455223</v>
      </c>
      <c r="CM180" s="5">
        <v>0</v>
      </c>
      <c r="CN180" s="5" t="s">
        <v>298</v>
      </c>
      <c r="CO180" s="69" t="s">
        <v>152</v>
      </c>
      <c r="CP180" s="69" t="s">
        <v>167</v>
      </c>
      <c r="CQ180" s="70" t="s">
        <v>185</v>
      </c>
      <c r="CR180" s="70" t="s">
        <v>154</v>
      </c>
      <c r="CS180" s="70" t="s">
        <v>90</v>
      </c>
      <c r="CT180" s="70" t="s">
        <v>1474</v>
      </c>
      <c r="CU180" s="70" t="s">
        <v>156</v>
      </c>
      <c r="CV180" s="71" t="s">
        <v>1475</v>
      </c>
      <c r="CW180" s="9">
        <v>200300049897</v>
      </c>
      <c r="CX180" s="9">
        <v>200300050170</v>
      </c>
      <c r="CY180" s="9">
        <v>0</v>
      </c>
      <c r="CZ180" s="9">
        <v>0</v>
      </c>
      <c r="DA180" s="9">
        <v>0</v>
      </c>
      <c r="DB180" s="9">
        <v>0</v>
      </c>
      <c r="DC180" s="9">
        <v>0</v>
      </c>
      <c r="DD180" s="9">
        <v>0</v>
      </c>
      <c r="DE180" s="9">
        <v>0</v>
      </c>
      <c r="DF180" s="9">
        <v>400078373591</v>
      </c>
      <c r="DG180" s="9">
        <v>400078373624</v>
      </c>
      <c r="DH180" s="9">
        <v>0</v>
      </c>
      <c r="DI180" s="9">
        <v>0</v>
      </c>
      <c r="DJ180" s="9">
        <v>0</v>
      </c>
      <c r="DK180" s="9">
        <v>0</v>
      </c>
      <c r="DL180" s="9">
        <v>0</v>
      </c>
      <c r="DM180" s="9">
        <v>0</v>
      </c>
      <c r="DN180" s="9">
        <v>0</v>
      </c>
      <c r="DO180" s="9">
        <v>200080029266</v>
      </c>
      <c r="DP180" s="9">
        <v>200080029303</v>
      </c>
      <c r="DQ180" s="9">
        <v>0</v>
      </c>
      <c r="DR180" s="9">
        <v>0</v>
      </c>
      <c r="DS180" s="9">
        <v>0</v>
      </c>
      <c r="DT180" s="9">
        <v>0</v>
      </c>
      <c r="DU180" s="9">
        <v>0</v>
      </c>
      <c r="DV180" s="9">
        <v>0</v>
      </c>
      <c r="DW180" s="9">
        <v>0</v>
      </c>
    </row>
    <row r="181" spans="1:127" ht="105" x14ac:dyDescent="0.25">
      <c r="A181" s="44">
        <v>180</v>
      </c>
      <c r="B181" s="45">
        <v>45627</v>
      </c>
      <c r="C181" s="46">
        <v>172901311426616</v>
      </c>
      <c r="D181" s="4">
        <v>172901311426616</v>
      </c>
      <c r="E181" s="4" t="s">
        <v>121</v>
      </c>
      <c r="F181" s="5" t="s">
        <v>122</v>
      </c>
      <c r="G181" s="3">
        <v>45150</v>
      </c>
      <c r="H181" s="6">
        <v>16.899999999999999</v>
      </c>
      <c r="I181" s="5" t="s">
        <v>123</v>
      </c>
      <c r="J181" s="47">
        <v>12200000</v>
      </c>
      <c r="K181" s="5" t="s">
        <v>124</v>
      </c>
      <c r="L181" s="5" t="s">
        <v>1476</v>
      </c>
      <c r="M181" s="5">
        <v>11730708</v>
      </c>
      <c r="N181" s="5" t="s">
        <v>126</v>
      </c>
      <c r="O181" s="5">
        <v>755</v>
      </c>
      <c r="P181" s="5" t="s">
        <v>127</v>
      </c>
      <c r="Q181" s="5">
        <v>17</v>
      </c>
      <c r="R181" s="5" t="s">
        <v>263</v>
      </c>
      <c r="S181" s="6">
        <v>10.4</v>
      </c>
      <c r="T181" s="5" t="s">
        <v>129</v>
      </c>
      <c r="U181" s="6">
        <v>10</v>
      </c>
      <c r="V181" s="5">
        <v>180</v>
      </c>
      <c r="W181" s="5" t="s">
        <v>130</v>
      </c>
      <c r="X181" s="5" t="s">
        <v>1477</v>
      </c>
      <c r="Y181" s="5" t="s">
        <v>132</v>
      </c>
      <c r="Z181" s="5" t="s">
        <v>133</v>
      </c>
      <c r="AA181" s="5" t="s">
        <v>1478</v>
      </c>
      <c r="AB181" s="5" t="s">
        <v>135</v>
      </c>
      <c r="AC181" s="5" t="s">
        <v>136</v>
      </c>
      <c r="AD181" s="5">
        <v>806865140</v>
      </c>
      <c r="AE181" s="5" t="s">
        <v>674</v>
      </c>
      <c r="AF181" s="5" t="s">
        <v>675</v>
      </c>
      <c r="AG181" s="5">
        <v>174</v>
      </c>
      <c r="AH181" s="5" t="s">
        <v>139</v>
      </c>
      <c r="AI181" s="5">
        <v>191</v>
      </c>
      <c r="AJ181" s="5" t="s">
        <v>266</v>
      </c>
      <c r="AK181" s="5">
        <v>12200000</v>
      </c>
      <c r="AL181" s="5" t="s">
        <v>140</v>
      </c>
      <c r="AM181" s="5" t="s">
        <v>1479</v>
      </c>
      <c r="AN181" s="6">
        <v>59.612518600000001</v>
      </c>
      <c r="AO181" s="5" t="s">
        <v>142</v>
      </c>
      <c r="AP181" s="5">
        <v>0</v>
      </c>
      <c r="AQ181" s="5">
        <v>131102</v>
      </c>
      <c r="AR181" s="3">
        <v>45142</v>
      </c>
      <c r="AS181" s="5">
        <v>180</v>
      </c>
      <c r="AT181" s="5" t="s">
        <v>1480</v>
      </c>
      <c r="AU181" s="5" t="s">
        <v>144</v>
      </c>
      <c r="AV181" s="5">
        <v>0</v>
      </c>
      <c r="AW181" s="5">
        <v>0</v>
      </c>
      <c r="AX181" s="5">
        <v>0</v>
      </c>
      <c r="AY181" s="5">
        <v>0</v>
      </c>
      <c r="AZ181" s="5">
        <v>0</v>
      </c>
      <c r="BA181" s="5">
        <v>0</v>
      </c>
      <c r="BB181" s="5">
        <v>0</v>
      </c>
      <c r="BC181" s="5">
        <v>0</v>
      </c>
      <c r="BD181" s="5">
        <v>0</v>
      </c>
      <c r="BE181" s="5" t="s">
        <v>145</v>
      </c>
      <c r="BF181" s="5" t="s">
        <v>145</v>
      </c>
      <c r="BG181" s="5">
        <v>0</v>
      </c>
      <c r="BH181" s="5">
        <v>17</v>
      </c>
      <c r="BI181" s="5" t="s">
        <v>123</v>
      </c>
      <c r="BJ181" s="3">
        <v>45138</v>
      </c>
      <c r="BK181" s="3">
        <v>45138</v>
      </c>
      <c r="BL181" s="6">
        <v>17.3</v>
      </c>
      <c r="BM181" s="5" t="s">
        <v>123</v>
      </c>
      <c r="BN181" s="3">
        <v>50925</v>
      </c>
      <c r="BO181" s="5" t="s">
        <v>1481</v>
      </c>
      <c r="BP181" s="5">
        <v>3500000.0003999998</v>
      </c>
      <c r="BQ181" s="5">
        <v>2</v>
      </c>
      <c r="BR181" s="3">
        <v>45117</v>
      </c>
      <c r="BS181" s="5"/>
      <c r="BT181" s="5" t="s">
        <v>1482</v>
      </c>
      <c r="BU181" s="7" t="s">
        <v>1483</v>
      </c>
      <c r="BV181" s="7">
        <v>0</v>
      </c>
      <c r="BW181" s="7">
        <v>0</v>
      </c>
      <c r="BX181" s="7">
        <v>1911</v>
      </c>
      <c r="BY181" s="7">
        <v>10500</v>
      </c>
      <c r="BZ181" s="5">
        <v>3</v>
      </c>
      <c r="CA181" s="5">
        <v>53</v>
      </c>
      <c r="CB181" s="48">
        <f>(BV181*BW181)+(BX181*BY181)+400000</f>
        <v>20465500</v>
      </c>
      <c r="CC181" s="48">
        <v>20465500</v>
      </c>
      <c r="CD181" s="48">
        <f t="shared" si="12"/>
        <v>18418950</v>
      </c>
      <c r="CE181" s="48">
        <f t="shared" si="13"/>
        <v>16372400</v>
      </c>
      <c r="CF181" s="48"/>
      <c r="CG181" s="49" t="s">
        <v>1484</v>
      </c>
      <c r="CH181" s="49"/>
      <c r="CI181" s="49" t="s">
        <v>3775</v>
      </c>
      <c r="CJ181" s="50" t="s">
        <v>1485</v>
      </c>
      <c r="CK181" s="50" t="s">
        <v>674</v>
      </c>
      <c r="CL181" s="50">
        <v>410206</v>
      </c>
      <c r="CM181" s="5">
        <v>0</v>
      </c>
      <c r="CN181" s="5" t="s">
        <v>195</v>
      </c>
      <c r="CO181" s="50" t="s">
        <v>492</v>
      </c>
      <c r="CP181" s="50" t="s">
        <v>492</v>
      </c>
      <c r="CQ181" s="51" t="s">
        <v>185</v>
      </c>
      <c r="CR181" s="51" t="s">
        <v>154</v>
      </c>
      <c r="CS181" s="51" t="s">
        <v>90</v>
      </c>
      <c r="CT181" s="51" t="s">
        <v>1486</v>
      </c>
      <c r="CU181" s="51" t="s">
        <v>1487</v>
      </c>
      <c r="CV181" s="52" t="s">
        <v>1488</v>
      </c>
      <c r="CW181" s="9">
        <v>200277252845</v>
      </c>
      <c r="CX181" s="9">
        <v>0</v>
      </c>
      <c r="CY181" s="9">
        <v>0</v>
      </c>
      <c r="CZ181" s="9">
        <v>0</v>
      </c>
      <c r="DA181" s="9">
        <v>0</v>
      </c>
      <c r="DB181" s="9">
        <v>0</v>
      </c>
      <c r="DC181" s="9">
        <v>0</v>
      </c>
      <c r="DD181" s="9">
        <v>0</v>
      </c>
      <c r="DE181" s="9">
        <v>0</v>
      </c>
      <c r="DF181" s="9">
        <v>400072817245</v>
      </c>
      <c r="DG181" s="9">
        <v>0</v>
      </c>
      <c r="DH181" s="9">
        <v>0</v>
      </c>
      <c r="DI181" s="9">
        <v>0</v>
      </c>
      <c r="DJ181" s="9">
        <v>0</v>
      </c>
      <c r="DK181" s="9">
        <v>0</v>
      </c>
      <c r="DL181" s="9">
        <v>0</v>
      </c>
      <c r="DM181" s="9">
        <v>0</v>
      </c>
      <c r="DN181" s="9">
        <v>0</v>
      </c>
      <c r="DO181" s="9">
        <v>200074207179</v>
      </c>
      <c r="DP181" s="9">
        <v>0</v>
      </c>
      <c r="DQ181" s="9">
        <v>0</v>
      </c>
      <c r="DR181" s="9">
        <v>0</v>
      </c>
      <c r="DS181" s="9">
        <v>0</v>
      </c>
      <c r="DT181" s="9">
        <v>0</v>
      </c>
      <c r="DU181" s="9">
        <v>0</v>
      </c>
      <c r="DV181" s="9">
        <v>0</v>
      </c>
      <c r="DW181" s="9">
        <v>0</v>
      </c>
    </row>
    <row r="182" spans="1:127" ht="45" x14ac:dyDescent="0.25">
      <c r="A182" s="44">
        <v>181</v>
      </c>
      <c r="B182" s="45">
        <v>45627</v>
      </c>
      <c r="C182" s="46">
        <v>215920911362051</v>
      </c>
      <c r="D182" s="4">
        <v>215920911362051</v>
      </c>
      <c r="E182" s="4" t="s">
        <v>121</v>
      </c>
      <c r="F182" s="5" t="s">
        <v>232</v>
      </c>
      <c r="G182" s="3">
        <v>45077</v>
      </c>
      <c r="H182" s="6">
        <v>19.3333333333333</v>
      </c>
      <c r="I182" s="5" t="s">
        <v>123</v>
      </c>
      <c r="J182" s="47">
        <v>2097489</v>
      </c>
      <c r="K182" s="5" t="s">
        <v>124</v>
      </c>
      <c r="L182" s="5" t="s">
        <v>1489</v>
      </c>
      <c r="M182" s="5">
        <v>1978206</v>
      </c>
      <c r="N182" s="5" t="s">
        <v>126</v>
      </c>
      <c r="O182" s="5">
        <v>744</v>
      </c>
      <c r="P182" s="5" t="s">
        <v>127</v>
      </c>
      <c r="Q182" s="5">
        <v>21</v>
      </c>
      <c r="R182" s="5" t="s">
        <v>128</v>
      </c>
      <c r="S182" s="6">
        <v>12.9</v>
      </c>
      <c r="T182" s="5" t="s">
        <v>129</v>
      </c>
      <c r="U182" s="6">
        <v>12.5</v>
      </c>
      <c r="V182" s="5">
        <v>144</v>
      </c>
      <c r="W182" s="5" t="s">
        <v>130</v>
      </c>
      <c r="X182" s="5" t="s">
        <v>1490</v>
      </c>
      <c r="Y182" s="5" t="s">
        <v>132</v>
      </c>
      <c r="Z182" s="5" t="s">
        <v>133</v>
      </c>
      <c r="AA182" s="5" t="s">
        <v>413</v>
      </c>
      <c r="AB182" s="5" t="s">
        <v>135</v>
      </c>
      <c r="AC182" s="5" t="s">
        <v>136</v>
      </c>
      <c r="AD182" s="5">
        <v>808015369</v>
      </c>
      <c r="AE182" s="5" t="s">
        <v>326</v>
      </c>
      <c r="AF182" s="5" t="s">
        <v>243</v>
      </c>
      <c r="AG182" s="5">
        <v>132</v>
      </c>
      <c r="AH182" s="5" t="s">
        <v>139</v>
      </c>
      <c r="AI182" s="5">
        <v>153</v>
      </c>
      <c r="AJ182" s="5" t="s">
        <v>128</v>
      </c>
      <c r="AK182" s="5">
        <v>2097489</v>
      </c>
      <c r="AL182" s="5" t="s">
        <v>140</v>
      </c>
      <c r="AM182" s="5" t="s">
        <v>161</v>
      </c>
      <c r="AN182" s="6">
        <v>53.377129500000002</v>
      </c>
      <c r="AO182" s="5" t="s">
        <v>142</v>
      </c>
      <c r="AP182" s="5">
        <v>0</v>
      </c>
      <c r="AQ182" s="5">
        <v>28188</v>
      </c>
      <c r="AR182" s="3">
        <v>45020</v>
      </c>
      <c r="AS182" s="5">
        <v>144</v>
      </c>
      <c r="AT182" s="5" t="s">
        <v>1491</v>
      </c>
      <c r="AU182" s="5" t="s">
        <v>144</v>
      </c>
      <c r="AV182" s="5">
        <v>0</v>
      </c>
      <c r="AW182" s="5">
        <v>0</v>
      </c>
      <c r="AX182" s="5">
        <v>0</v>
      </c>
      <c r="AY182" s="5">
        <v>0</v>
      </c>
      <c r="AZ182" s="5">
        <v>0</v>
      </c>
      <c r="BA182" s="5">
        <v>0</v>
      </c>
      <c r="BB182" s="5">
        <v>0</v>
      </c>
      <c r="BC182" s="5">
        <v>0</v>
      </c>
      <c r="BD182" s="5">
        <v>0</v>
      </c>
      <c r="BE182" s="5" t="s">
        <v>145</v>
      </c>
      <c r="BF182" s="5" t="s">
        <v>145</v>
      </c>
      <c r="BG182" s="5">
        <v>0</v>
      </c>
      <c r="BH182" s="5">
        <v>21</v>
      </c>
      <c r="BI182" s="5" t="s">
        <v>123</v>
      </c>
      <c r="BJ182" s="3">
        <v>44999</v>
      </c>
      <c r="BK182" s="3">
        <v>45076</v>
      </c>
      <c r="BL182" s="6">
        <v>19.366666666666699</v>
      </c>
      <c r="BM182" s="5" t="s">
        <v>123</v>
      </c>
      <c r="BN182" s="3">
        <v>49647</v>
      </c>
      <c r="BO182" s="5" t="s">
        <v>162</v>
      </c>
      <c r="BP182" s="5">
        <v>12</v>
      </c>
      <c r="BQ182" s="5"/>
      <c r="BR182" s="3">
        <v>44974</v>
      </c>
      <c r="BS182" s="5" t="s">
        <v>1492</v>
      </c>
      <c r="BT182" s="5" t="s">
        <v>1493</v>
      </c>
      <c r="BU182" s="7" t="s">
        <v>1494</v>
      </c>
      <c r="BV182" s="7">
        <v>603.63</v>
      </c>
      <c r="BW182" s="7">
        <v>5500</v>
      </c>
      <c r="BX182" s="7">
        <v>392</v>
      </c>
      <c r="BY182" s="7">
        <v>1300</v>
      </c>
      <c r="BZ182" s="5">
        <v>21</v>
      </c>
      <c r="CA182" s="5">
        <v>39</v>
      </c>
      <c r="CB182" s="48">
        <f>(BV182*BW182)+(BX182*BY182)+100000</f>
        <v>3929565</v>
      </c>
      <c r="CC182" s="48">
        <v>3929565</v>
      </c>
      <c r="CD182" s="48">
        <f t="shared" si="12"/>
        <v>3536609</v>
      </c>
      <c r="CE182" s="48">
        <f t="shared" si="13"/>
        <v>3143652</v>
      </c>
      <c r="CF182" s="48" t="s">
        <v>1495</v>
      </c>
      <c r="CG182" s="49" t="s">
        <v>705</v>
      </c>
      <c r="CH182" s="49"/>
      <c r="CI182" s="49" t="s">
        <v>3775</v>
      </c>
      <c r="CJ182" s="50" t="s">
        <v>1496</v>
      </c>
      <c r="CK182" s="50" t="s">
        <v>326</v>
      </c>
      <c r="CL182" s="50">
        <v>570026</v>
      </c>
      <c r="CM182" s="5">
        <v>28</v>
      </c>
      <c r="CN182" s="5" t="s">
        <v>195</v>
      </c>
      <c r="CO182" s="50" t="s">
        <v>166</v>
      </c>
      <c r="CP182" s="50" t="s">
        <v>167</v>
      </c>
      <c r="CQ182" s="51" t="s">
        <v>185</v>
      </c>
      <c r="CR182" s="51" t="s">
        <v>154</v>
      </c>
      <c r="CS182" s="51" t="s">
        <v>90</v>
      </c>
      <c r="CT182" s="51" t="s">
        <v>1497</v>
      </c>
      <c r="CU182" s="51" t="s">
        <v>156</v>
      </c>
      <c r="CV182" s="52" t="s">
        <v>1498</v>
      </c>
      <c r="CW182" s="9">
        <v>200270577529</v>
      </c>
      <c r="CX182" s="9">
        <v>0</v>
      </c>
      <c r="CY182" s="9">
        <v>0</v>
      </c>
      <c r="CZ182" s="9">
        <v>0</v>
      </c>
      <c r="DA182" s="9">
        <v>0</v>
      </c>
      <c r="DB182" s="9">
        <v>0</v>
      </c>
      <c r="DC182" s="9">
        <v>0</v>
      </c>
      <c r="DD182" s="9">
        <v>0</v>
      </c>
      <c r="DE182" s="9">
        <v>0</v>
      </c>
      <c r="DF182" s="9">
        <v>400071080007</v>
      </c>
      <c r="DG182" s="9">
        <v>0</v>
      </c>
      <c r="DH182" s="9">
        <v>0</v>
      </c>
      <c r="DI182" s="9">
        <v>0</v>
      </c>
      <c r="DJ182" s="9">
        <v>0</v>
      </c>
      <c r="DK182" s="9">
        <v>0</v>
      </c>
      <c r="DL182" s="9">
        <v>0</v>
      </c>
      <c r="DM182" s="9">
        <v>0</v>
      </c>
      <c r="DN182" s="9">
        <v>0</v>
      </c>
      <c r="DO182" s="9">
        <v>200072362637</v>
      </c>
      <c r="DP182" s="9">
        <v>0</v>
      </c>
      <c r="DQ182" s="9">
        <v>0</v>
      </c>
      <c r="DR182" s="9">
        <v>0</v>
      </c>
      <c r="DS182" s="9">
        <v>0</v>
      </c>
      <c r="DT182" s="9">
        <v>0</v>
      </c>
      <c r="DU182" s="9">
        <v>0</v>
      </c>
      <c r="DV182" s="9">
        <v>0</v>
      </c>
      <c r="DW182" s="9">
        <v>0</v>
      </c>
    </row>
    <row r="183" spans="1:127" ht="60" x14ac:dyDescent="0.25">
      <c r="A183" s="44">
        <v>182</v>
      </c>
      <c r="B183" s="45">
        <v>45627</v>
      </c>
      <c r="C183" s="46">
        <v>215820911697479</v>
      </c>
      <c r="D183" s="4">
        <v>215820911697479</v>
      </c>
      <c r="E183" s="4" t="s">
        <v>121</v>
      </c>
      <c r="F183" s="5" t="s">
        <v>122</v>
      </c>
      <c r="G183" s="3">
        <v>45408</v>
      </c>
      <c r="H183" s="6">
        <v>8.3000000000000007</v>
      </c>
      <c r="I183" s="5" t="s">
        <v>123</v>
      </c>
      <c r="J183" s="47">
        <v>1470429</v>
      </c>
      <c r="K183" s="5" t="s">
        <v>124</v>
      </c>
      <c r="L183" s="5" t="s">
        <v>1499</v>
      </c>
      <c r="M183" s="5">
        <v>1428081</v>
      </c>
      <c r="N183" s="5" t="s">
        <v>126</v>
      </c>
      <c r="O183" s="5">
        <v>716</v>
      </c>
      <c r="P183" s="5" t="s">
        <v>127</v>
      </c>
      <c r="Q183" s="5">
        <v>8</v>
      </c>
      <c r="R183" s="5" t="s">
        <v>128</v>
      </c>
      <c r="S183" s="6">
        <v>13.5</v>
      </c>
      <c r="T183" s="5" t="s">
        <v>129</v>
      </c>
      <c r="U183" s="6">
        <v>13.5</v>
      </c>
      <c r="V183" s="5">
        <v>121</v>
      </c>
      <c r="W183" s="5" t="s">
        <v>130</v>
      </c>
      <c r="X183" s="5" t="s">
        <v>1500</v>
      </c>
      <c r="Y183" s="5" t="s">
        <v>132</v>
      </c>
      <c r="Z183" s="5" t="s">
        <v>133</v>
      </c>
      <c r="AA183" s="5" t="s">
        <v>208</v>
      </c>
      <c r="AB183" s="5" t="s">
        <v>135</v>
      </c>
      <c r="AC183" s="5" t="s">
        <v>136</v>
      </c>
      <c r="AD183" s="5">
        <v>854804030540</v>
      </c>
      <c r="AE183" s="5" t="s">
        <v>604</v>
      </c>
      <c r="AF183" s="5" t="s">
        <v>977</v>
      </c>
      <c r="AG183" s="5">
        <v>113</v>
      </c>
      <c r="AH183" s="5" t="s">
        <v>139</v>
      </c>
      <c r="AI183" s="5">
        <v>121</v>
      </c>
      <c r="AJ183" s="5" t="s">
        <v>128</v>
      </c>
      <c r="AK183" s="5">
        <v>1470429</v>
      </c>
      <c r="AL183" s="5" t="s">
        <v>140</v>
      </c>
      <c r="AM183" s="5" t="s">
        <v>161</v>
      </c>
      <c r="AN183" s="6">
        <v>53.0840794</v>
      </c>
      <c r="AO183" s="5" t="s">
        <v>142</v>
      </c>
      <c r="AP183" s="5">
        <v>0</v>
      </c>
      <c r="AQ183" s="5">
        <v>22391</v>
      </c>
      <c r="AR183" s="3">
        <v>45416</v>
      </c>
      <c r="AS183" s="5">
        <v>120</v>
      </c>
      <c r="AT183" s="5" t="s">
        <v>1501</v>
      </c>
      <c r="AU183" s="5" t="s">
        <v>144</v>
      </c>
      <c r="AV183" s="5">
        <v>0</v>
      </c>
      <c r="AW183" s="5">
        <v>0</v>
      </c>
      <c r="AX183" s="5">
        <v>0</v>
      </c>
      <c r="AY183" s="5">
        <v>0</v>
      </c>
      <c r="AZ183" s="5">
        <v>0</v>
      </c>
      <c r="BA183" s="5">
        <v>0</v>
      </c>
      <c r="BB183" s="5">
        <v>0</v>
      </c>
      <c r="BC183" s="5">
        <v>0</v>
      </c>
      <c r="BD183" s="5">
        <v>0</v>
      </c>
      <c r="BE183" s="5" t="s">
        <v>145</v>
      </c>
      <c r="BF183" s="5" t="s">
        <v>145</v>
      </c>
      <c r="BG183" s="5">
        <v>0</v>
      </c>
      <c r="BH183" s="5">
        <v>8</v>
      </c>
      <c r="BI183" s="5" t="s">
        <v>123</v>
      </c>
      <c r="BJ183" s="3">
        <v>45404</v>
      </c>
      <c r="BK183" s="3">
        <v>45404</v>
      </c>
      <c r="BL183" s="6">
        <v>8.43333333333333</v>
      </c>
      <c r="BM183" s="5" t="s">
        <v>123</v>
      </c>
      <c r="BN183" s="3">
        <v>49068</v>
      </c>
      <c r="BO183" s="5" t="s">
        <v>162</v>
      </c>
      <c r="BP183" s="5">
        <v>552000</v>
      </c>
      <c r="BQ183" s="5"/>
      <c r="BR183" s="3">
        <v>45391</v>
      </c>
      <c r="BS183" s="5">
        <v>7118743</v>
      </c>
      <c r="BT183" s="5" t="s">
        <v>1502</v>
      </c>
      <c r="BU183" s="7" t="s">
        <v>1503</v>
      </c>
      <c r="BV183" s="7">
        <v>506</v>
      </c>
      <c r="BW183" s="7">
        <v>3500</v>
      </c>
      <c r="BX183" s="7">
        <v>909</v>
      </c>
      <c r="BY183" s="7">
        <v>1100</v>
      </c>
      <c r="BZ183" s="5">
        <v>13</v>
      </c>
      <c r="CA183" s="5">
        <v>37</v>
      </c>
      <c r="CB183" s="48">
        <f t="shared" si="11"/>
        <v>2770900</v>
      </c>
      <c r="CC183" s="48">
        <v>2770000</v>
      </c>
      <c r="CD183" s="48">
        <f t="shared" si="12"/>
        <v>2493810</v>
      </c>
      <c r="CE183" s="48">
        <f t="shared" si="13"/>
        <v>2216720</v>
      </c>
      <c r="CF183" s="48"/>
      <c r="CG183" s="49" t="s">
        <v>705</v>
      </c>
      <c r="CH183" s="49"/>
      <c r="CI183" s="49" t="s">
        <v>3775</v>
      </c>
      <c r="CJ183" s="50" t="s">
        <v>1504</v>
      </c>
      <c r="CK183" s="50" t="s">
        <v>604</v>
      </c>
      <c r="CL183" s="50">
        <v>390020</v>
      </c>
      <c r="CM183" s="5">
        <v>0</v>
      </c>
      <c r="CN183" s="5" t="s">
        <v>1505</v>
      </c>
      <c r="CO183" s="50" t="s">
        <v>166</v>
      </c>
      <c r="CP183" s="50" t="s">
        <v>167</v>
      </c>
      <c r="CQ183" s="51" t="s">
        <v>185</v>
      </c>
      <c r="CR183" s="51" t="s">
        <v>154</v>
      </c>
      <c r="CS183" s="51" t="s">
        <v>90</v>
      </c>
      <c r="CT183" s="51" t="s">
        <v>1506</v>
      </c>
      <c r="CU183" s="51" t="s">
        <v>187</v>
      </c>
      <c r="CV183" s="52" t="s">
        <v>1507</v>
      </c>
      <c r="CW183" s="9">
        <v>200305013699</v>
      </c>
      <c r="CX183" s="9">
        <v>0</v>
      </c>
      <c r="CY183" s="9">
        <v>0</v>
      </c>
      <c r="CZ183" s="9">
        <v>0</v>
      </c>
      <c r="DA183" s="9">
        <v>0</v>
      </c>
      <c r="DB183" s="9">
        <v>0</v>
      </c>
      <c r="DC183" s="9">
        <v>0</v>
      </c>
      <c r="DD183" s="9">
        <v>0</v>
      </c>
      <c r="DE183" s="9">
        <v>0</v>
      </c>
      <c r="DF183" s="9">
        <v>400079583922</v>
      </c>
      <c r="DG183" s="9">
        <v>0</v>
      </c>
      <c r="DH183" s="9">
        <v>0</v>
      </c>
      <c r="DI183" s="9">
        <v>0</v>
      </c>
      <c r="DJ183" s="9">
        <v>0</v>
      </c>
      <c r="DK183" s="9">
        <v>0</v>
      </c>
      <c r="DL183" s="9">
        <v>0</v>
      </c>
      <c r="DM183" s="9">
        <v>0</v>
      </c>
      <c r="DN183" s="9">
        <v>0</v>
      </c>
      <c r="DO183" s="9">
        <v>200081290258</v>
      </c>
      <c r="DP183" s="9">
        <v>0</v>
      </c>
      <c r="DQ183" s="9">
        <v>0</v>
      </c>
      <c r="DR183" s="9">
        <v>0</v>
      </c>
      <c r="DS183" s="9">
        <v>0</v>
      </c>
      <c r="DT183" s="9">
        <v>0</v>
      </c>
      <c r="DU183" s="9">
        <v>0</v>
      </c>
      <c r="DV183" s="9">
        <v>0</v>
      </c>
      <c r="DW183" s="9">
        <v>0</v>
      </c>
    </row>
    <row r="184" spans="1:127" ht="135" x14ac:dyDescent="0.25">
      <c r="A184" s="44">
        <v>183</v>
      </c>
      <c r="B184" s="45">
        <v>45627</v>
      </c>
      <c r="C184" s="46">
        <v>215620911781666</v>
      </c>
      <c r="D184" s="4">
        <v>215620911781666</v>
      </c>
      <c r="E184" s="4" t="s">
        <v>121</v>
      </c>
      <c r="F184" s="5" t="s">
        <v>122</v>
      </c>
      <c r="G184" s="3">
        <v>45500</v>
      </c>
      <c r="H184" s="6">
        <v>5.2333333333333298</v>
      </c>
      <c r="I184" s="5" t="s">
        <v>123</v>
      </c>
      <c r="J184" s="47">
        <v>800000</v>
      </c>
      <c r="K184" s="5" t="s">
        <v>124</v>
      </c>
      <c r="L184" s="5" t="s">
        <v>1508</v>
      </c>
      <c r="M184" s="5">
        <v>787429</v>
      </c>
      <c r="N184" s="5" t="s">
        <v>126</v>
      </c>
      <c r="O184" s="5">
        <v>810</v>
      </c>
      <c r="P184" s="5" t="s">
        <v>127</v>
      </c>
      <c r="Q184" s="5">
        <v>5</v>
      </c>
      <c r="R184" s="5" t="s">
        <v>128</v>
      </c>
      <c r="S184" s="6">
        <v>14</v>
      </c>
      <c r="T184" s="5" t="s">
        <v>129</v>
      </c>
      <c r="U184" s="6">
        <v>14</v>
      </c>
      <c r="V184" s="5">
        <v>121</v>
      </c>
      <c r="W184" s="5" t="s">
        <v>130</v>
      </c>
      <c r="X184" s="5" t="s">
        <v>1509</v>
      </c>
      <c r="Y184" s="5" t="s">
        <v>132</v>
      </c>
      <c r="Z184" s="5" t="s">
        <v>133</v>
      </c>
      <c r="AA184" s="5" t="s">
        <v>1510</v>
      </c>
      <c r="AB184" s="5" t="s">
        <v>135</v>
      </c>
      <c r="AC184" s="5" t="s">
        <v>136</v>
      </c>
      <c r="AD184" s="5">
        <v>854804579186</v>
      </c>
      <c r="AE184" s="5" t="s">
        <v>976</v>
      </c>
      <c r="AF184" s="5" t="s">
        <v>243</v>
      </c>
      <c r="AG184" s="5">
        <v>116</v>
      </c>
      <c r="AH184" s="5" t="s">
        <v>139</v>
      </c>
      <c r="AI184" s="5">
        <v>121</v>
      </c>
      <c r="AJ184" s="5" t="s">
        <v>266</v>
      </c>
      <c r="AK184" s="5">
        <v>800000</v>
      </c>
      <c r="AL184" s="5" t="s">
        <v>140</v>
      </c>
      <c r="AM184" s="5" t="s">
        <v>141</v>
      </c>
      <c r="AN184" s="6">
        <v>49.230769199999997</v>
      </c>
      <c r="AO184" s="5" t="s">
        <v>142</v>
      </c>
      <c r="AP184" s="5">
        <v>0</v>
      </c>
      <c r="AQ184" s="5">
        <v>12421</v>
      </c>
      <c r="AR184" s="3">
        <v>45508</v>
      </c>
      <c r="AS184" s="5">
        <v>120</v>
      </c>
      <c r="AT184" s="5" t="s">
        <v>1511</v>
      </c>
      <c r="AU184" s="5" t="s">
        <v>144</v>
      </c>
      <c r="AV184" s="5">
        <v>0</v>
      </c>
      <c r="AW184" s="5">
        <v>0</v>
      </c>
      <c r="AX184" s="5">
        <v>0</v>
      </c>
      <c r="AY184" s="5">
        <v>0</v>
      </c>
      <c r="AZ184" s="5">
        <v>0</v>
      </c>
      <c r="BA184" s="5">
        <v>0</v>
      </c>
      <c r="BB184" s="5">
        <v>0</v>
      </c>
      <c r="BC184" s="5">
        <v>0</v>
      </c>
      <c r="BD184" s="5">
        <v>0</v>
      </c>
      <c r="BE184" s="5" t="s">
        <v>145</v>
      </c>
      <c r="BF184" s="5" t="s">
        <v>145</v>
      </c>
      <c r="BG184" s="5">
        <v>0</v>
      </c>
      <c r="BH184" s="5">
        <v>5</v>
      </c>
      <c r="BI184" s="5" t="s">
        <v>123</v>
      </c>
      <c r="BJ184" s="3">
        <v>45493</v>
      </c>
      <c r="BK184" s="3">
        <v>45493</v>
      </c>
      <c r="BL184" s="6">
        <v>5.4666666666666703</v>
      </c>
      <c r="BM184" s="5" t="s">
        <v>123</v>
      </c>
      <c r="BN184" s="3">
        <v>49160</v>
      </c>
      <c r="BO184" s="5" t="s">
        <v>146</v>
      </c>
      <c r="BP184" s="5">
        <v>0</v>
      </c>
      <c r="BQ184" s="5">
        <v>1</v>
      </c>
      <c r="BR184" s="3">
        <v>45469</v>
      </c>
      <c r="BS184" s="5">
        <v>7462018</v>
      </c>
      <c r="BT184" s="5" t="s">
        <v>1518</v>
      </c>
      <c r="BU184" s="7" t="s">
        <v>3763</v>
      </c>
      <c r="BV184" s="7">
        <v>650</v>
      </c>
      <c r="BW184" s="7">
        <v>2500</v>
      </c>
      <c r="BX184" s="7">
        <v>0</v>
      </c>
      <c r="BY184" s="7">
        <v>0</v>
      </c>
      <c r="BZ184" s="5">
        <v>0</v>
      </c>
      <c r="CA184" s="5">
        <v>0</v>
      </c>
      <c r="CB184" s="48">
        <f t="shared" si="11"/>
        <v>1625000</v>
      </c>
      <c r="CC184" s="48">
        <v>1625000</v>
      </c>
      <c r="CD184" s="48">
        <f t="shared" si="12"/>
        <v>1462500</v>
      </c>
      <c r="CE184" s="48">
        <f t="shared" si="13"/>
        <v>1300000</v>
      </c>
      <c r="CF184" s="48">
        <v>0</v>
      </c>
      <c r="CG184" s="49"/>
      <c r="CH184" s="8">
        <f>J184/CB184</f>
        <v>0.49230769230769234</v>
      </c>
      <c r="CI184" s="49" t="s">
        <v>3775</v>
      </c>
      <c r="CJ184" s="50" t="s">
        <v>1512</v>
      </c>
      <c r="CK184" s="50" t="s">
        <v>976</v>
      </c>
      <c r="CL184" s="50">
        <v>495001</v>
      </c>
      <c r="CM184" s="5">
        <v>0</v>
      </c>
      <c r="CN184" s="5" t="s">
        <v>165</v>
      </c>
      <c r="CO184" s="50" t="s">
        <v>492</v>
      </c>
      <c r="CP184" s="50" t="s">
        <v>1258</v>
      </c>
      <c r="CQ184" s="51" t="s">
        <v>153</v>
      </c>
      <c r="CR184" s="51" t="s">
        <v>154</v>
      </c>
      <c r="CS184" s="51" t="s">
        <v>90</v>
      </c>
      <c r="CT184" s="51" t="s">
        <v>1513</v>
      </c>
      <c r="CU184" s="51" t="s">
        <v>156</v>
      </c>
      <c r="CV184" s="52" t="s">
        <v>1514</v>
      </c>
      <c r="CW184" s="9">
        <v>200315036592</v>
      </c>
      <c r="CX184" s="9">
        <v>0</v>
      </c>
      <c r="CY184" s="9">
        <v>0</v>
      </c>
      <c r="CZ184" s="9">
        <v>0</v>
      </c>
      <c r="DA184" s="9">
        <v>0</v>
      </c>
      <c r="DB184" s="9">
        <v>0</v>
      </c>
      <c r="DC184" s="9">
        <v>0</v>
      </c>
      <c r="DD184" s="9">
        <v>0</v>
      </c>
      <c r="DE184" s="9">
        <v>0</v>
      </c>
      <c r="DF184" s="9">
        <v>400082254457</v>
      </c>
      <c r="DG184" s="9">
        <v>0</v>
      </c>
      <c r="DH184" s="9">
        <v>0</v>
      </c>
      <c r="DI184" s="9">
        <v>0</v>
      </c>
      <c r="DJ184" s="9">
        <v>0</v>
      </c>
      <c r="DK184" s="9">
        <v>0</v>
      </c>
      <c r="DL184" s="9">
        <v>0</v>
      </c>
      <c r="DM184" s="9">
        <v>0</v>
      </c>
      <c r="DN184" s="9">
        <v>0</v>
      </c>
      <c r="DO184" s="9">
        <v>200084040142</v>
      </c>
      <c r="DP184" s="9">
        <v>0</v>
      </c>
      <c r="DQ184" s="9">
        <v>0</v>
      </c>
      <c r="DR184" s="9">
        <v>0</v>
      </c>
      <c r="DS184" s="9">
        <v>0</v>
      </c>
      <c r="DT184" s="9">
        <v>0</v>
      </c>
      <c r="DU184" s="9">
        <v>0</v>
      </c>
      <c r="DV184" s="9">
        <v>0</v>
      </c>
      <c r="DW184" s="9">
        <v>0</v>
      </c>
    </row>
    <row r="185" spans="1:127" ht="165" x14ac:dyDescent="0.25">
      <c r="A185" s="44">
        <v>184</v>
      </c>
      <c r="B185" s="45">
        <v>45627</v>
      </c>
      <c r="C185" s="46">
        <v>215620911606906</v>
      </c>
      <c r="D185" s="4">
        <v>215620911606906</v>
      </c>
      <c r="E185" s="4" t="s">
        <v>121</v>
      </c>
      <c r="F185" s="5" t="s">
        <v>122</v>
      </c>
      <c r="G185" s="3">
        <v>45322</v>
      </c>
      <c r="H185" s="6">
        <v>11.1666666666667</v>
      </c>
      <c r="I185" s="5" t="s">
        <v>123</v>
      </c>
      <c r="J185" s="47">
        <v>1589891</v>
      </c>
      <c r="K185" s="5" t="s">
        <v>124</v>
      </c>
      <c r="L185" s="5" t="s">
        <v>1515</v>
      </c>
      <c r="M185" s="5">
        <v>1560895</v>
      </c>
      <c r="N185" s="5" t="s">
        <v>126</v>
      </c>
      <c r="O185" s="5">
        <v>712</v>
      </c>
      <c r="P185" s="5" t="s">
        <v>127</v>
      </c>
      <c r="Q185" s="5">
        <v>11</v>
      </c>
      <c r="R185" s="5" t="s">
        <v>128</v>
      </c>
      <c r="S185" s="6">
        <v>13.5</v>
      </c>
      <c r="T185" s="5" t="s">
        <v>129</v>
      </c>
      <c r="U185" s="6">
        <v>13.5</v>
      </c>
      <c r="V185" s="5">
        <v>181</v>
      </c>
      <c r="W185" s="5" t="s">
        <v>130</v>
      </c>
      <c r="X185" s="5" t="s">
        <v>1516</v>
      </c>
      <c r="Y185" s="5" t="s">
        <v>132</v>
      </c>
      <c r="Z185" s="5" t="s">
        <v>133</v>
      </c>
      <c r="AA185" s="5" t="s">
        <v>514</v>
      </c>
      <c r="AB185" s="5" t="s">
        <v>135</v>
      </c>
      <c r="AC185" s="5" t="s">
        <v>136</v>
      </c>
      <c r="AD185" s="5">
        <v>854803347942</v>
      </c>
      <c r="AE185" s="5" t="s">
        <v>976</v>
      </c>
      <c r="AF185" s="5" t="s">
        <v>243</v>
      </c>
      <c r="AG185" s="5">
        <v>170</v>
      </c>
      <c r="AH185" s="5" t="s">
        <v>139</v>
      </c>
      <c r="AI185" s="5">
        <v>181</v>
      </c>
      <c r="AJ185" s="5" t="s">
        <v>128</v>
      </c>
      <c r="AK185" s="5">
        <v>1589891</v>
      </c>
      <c r="AL185" s="5" t="s">
        <v>140</v>
      </c>
      <c r="AM185" s="5" t="s">
        <v>709</v>
      </c>
      <c r="AN185" s="6">
        <v>46.8994395</v>
      </c>
      <c r="AO185" s="5" t="s">
        <v>142</v>
      </c>
      <c r="AP185" s="5">
        <v>0</v>
      </c>
      <c r="AQ185" s="5">
        <v>20642</v>
      </c>
      <c r="AR185" s="3">
        <v>45326</v>
      </c>
      <c r="AS185" s="5">
        <v>180</v>
      </c>
      <c r="AT185" s="5" t="s">
        <v>1511</v>
      </c>
      <c r="AU185" s="5" t="s">
        <v>144</v>
      </c>
      <c r="AV185" s="5">
        <v>0</v>
      </c>
      <c r="AW185" s="5">
        <v>0</v>
      </c>
      <c r="AX185" s="5">
        <v>0</v>
      </c>
      <c r="AY185" s="5">
        <v>0</v>
      </c>
      <c r="AZ185" s="5">
        <v>0</v>
      </c>
      <c r="BA185" s="5">
        <v>0</v>
      </c>
      <c r="BB185" s="5">
        <v>0</v>
      </c>
      <c r="BC185" s="5">
        <v>0</v>
      </c>
      <c r="BD185" s="5">
        <v>0</v>
      </c>
      <c r="BE185" s="5" t="s">
        <v>145</v>
      </c>
      <c r="BF185" s="5" t="s">
        <v>145</v>
      </c>
      <c r="BG185" s="5">
        <v>0</v>
      </c>
      <c r="BH185" s="5">
        <v>11</v>
      </c>
      <c r="BI185" s="5" t="s">
        <v>123</v>
      </c>
      <c r="BJ185" s="3">
        <v>45316</v>
      </c>
      <c r="BK185" s="3">
        <v>45316</v>
      </c>
      <c r="BL185" s="6">
        <v>11.366666666666699</v>
      </c>
      <c r="BM185" s="5" t="s">
        <v>123</v>
      </c>
      <c r="BN185" s="3">
        <v>50805</v>
      </c>
      <c r="BO185" s="5" t="s">
        <v>1517</v>
      </c>
      <c r="BP185" s="5">
        <v>0</v>
      </c>
      <c r="BQ185" s="5"/>
      <c r="BR185" s="3">
        <v>45308</v>
      </c>
      <c r="BS185" s="5">
        <v>6771406</v>
      </c>
      <c r="BT185" s="5" t="s">
        <v>1518</v>
      </c>
      <c r="BU185" s="7" t="s">
        <v>1519</v>
      </c>
      <c r="BV185" s="7">
        <v>0</v>
      </c>
      <c r="BW185" s="7">
        <v>0</v>
      </c>
      <c r="BX185" s="7">
        <v>720</v>
      </c>
      <c r="BY185" s="7">
        <v>4500</v>
      </c>
      <c r="BZ185" s="5">
        <v>20</v>
      </c>
      <c r="CA185" s="5">
        <v>40</v>
      </c>
      <c r="CB185" s="48">
        <f t="shared" si="11"/>
        <v>3240000</v>
      </c>
      <c r="CC185" s="48">
        <v>3390000</v>
      </c>
      <c r="CD185" s="48">
        <f t="shared" si="12"/>
        <v>2916000</v>
      </c>
      <c r="CE185" s="48">
        <f t="shared" si="13"/>
        <v>2592000</v>
      </c>
      <c r="CF185" s="48" t="s">
        <v>1520</v>
      </c>
      <c r="CG185" s="49" t="s">
        <v>760</v>
      </c>
      <c r="CH185" s="49"/>
      <c r="CI185" s="49" t="s">
        <v>3775</v>
      </c>
      <c r="CJ185" s="50" t="s">
        <v>1512</v>
      </c>
      <c r="CK185" s="50" t="s">
        <v>976</v>
      </c>
      <c r="CL185" s="50">
        <v>495001</v>
      </c>
      <c r="CM185" s="5">
        <v>0</v>
      </c>
      <c r="CN185" s="5" t="s">
        <v>195</v>
      </c>
      <c r="CO185" s="50" t="s">
        <v>166</v>
      </c>
      <c r="CP185" s="50" t="s">
        <v>167</v>
      </c>
      <c r="CQ185" s="51" t="s">
        <v>153</v>
      </c>
      <c r="CR185" s="51" t="s">
        <v>154</v>
      </c>
      <c r="CS185" s="51" t="s">
        <v>90</v>
      </c>
      <c r="CT185" s="51" t="s">
        <v>1521</v>
      </c>
      <c r="CU185" s="51" t="s">
        <v>156</v>
      </c>
      <c r="CV185" s="52" t="s">
        <v>1522</v>
      </c>
      <c r="CW185" s="9">
        <v>200295204910</v>
      </c>
      <c r="CX185" s="9">
        <v>0</v>
      </c>
      <c r="CY185" s="9">
        <v>0</v>
      </c>
      <c r="CZ185" s="9">
        <v>0</v>
      </c>
      <c r="DA185" s="9">
        <v>0</v>
      </c>
      <c r="DB185" s="9">
        <v>0</v>
      </c>
      <c r="DC185" s="9">
        <v>0</v>
      </c>
      <c r="DD185" s="9">
        <v>0</v>
      </c>
      <c r="DE185" s="9">
        <v>0</v>
      </c>
      <c r="DF185" s="9">
        <v>400077104933</v>
      </c>
      <c r="DG185" s="9">
        <v>0</v>
      </c>
      <c r="DH185" s="9">
        <v>0</v>
      </c>
      <c r="DI185" s="9">
        <v>0</v>
      </c>
      <c r="DJ185" s="9">
        <v>0</v>
      </c>
      <c r="DK185" s="9">
        <v>0</v>
      </c>
      <c r="DL185" s="9">
        <v>0</v>
      </c>
      <c r="DM185" s="9">
        <v>0</v>
      </c>
      <c r="DN185" s="9">
        <v>0</v>
      </c>
      <c r="DO185" s="9">
        <v>200078706828</v>
      </c>
      <c r="DP185" s="9">
        <v>0</v>
      </c>
      <c r="DQ185" s="9">
        <v>0</v>
      </c>
      <c r="DR185" s="9">
        <v>0</v>
      </c>
      <c r="DS185" s="9">
        <v>0</v>
      </c>
      <c r="DT185" s="9">
        <v>0</v>
      </c>
      <c r="DU185" s="9">
        <v>0</v>
      </c>
      <c r="DV185" s="9">
        <v>0</v>
      </c>
      <c r="DW185" s="9">
        <v>0</v>
      </c>
    </row>
    <row r="186" spans="1:127" customFormat="1" ht="120" x14ac:dyDescent="0.25">
      <c r="A186">
        <v>185</v>
      </c>
      <c r="B186" s="3">
        <v>45627</v>
      </c>
      <c r="C186" s="4">
        <v>215521311765270</v>
      </c>
      <c r="D186" s="4">
        <v>215521311765270</v>
      </c>
      <c r="E186" s="4" t="s">
        <v>121</v>
      </c>
      <c r="F186" s="5" t="s">
        <v>122</v>
      </c>
      <c r="G186" s="3">
        <v>45480</v>
      </c>
      <c r="H186" s="6">
        <v>5.9</v>
      </c>
      <c r="I186" s="5" t="s">
        <v>123</v>
      </c>
      <c r="J186" s="5">
        <v>7108772</v>
      </c>
      <c r="K186" s="5" t="s">
        <v>124</v>
      </c>
      <c r="L186" s="5" t="s">
        <v>1523</v>
      </c>
      <c r="M186" s="5">
        <v>6691229</v>
      </c>
      <c r="N186" s="5" t="s">
        <v>126</v>
      </c>
      <c r="O186" s="5">
        <v>765</v>
      </c>
      <c r="P186" s="5" t="s">
        <v>127</v>
      </c>
      <c r="Q186" s="5">
        <v>6</v>
      </c>
      <c r="R186" s="5" t="s">
        <v>263</v>
      </c>
      <c r="S186" s="6">
        <v>12.75</v>
      </c>
      <c r="T186" s="5" t="s">
        <v>129</v>
      </c>
      <c r="U186" s="6">
        <v>12.75</v>
      </c>
      <c r="V186" s="5">
        <v>181</v>
      </c>
      <c r="W186" s="5" t="s">
        <v>130</v>
      </c>
      <c r="X186" s="5" t="s">
        <v>1524</v>
      </c>
      <c r="Y186" s="5" t="s">
        <v>132</v>
      </c>
      <c r="Z186" s="5" t="s">
        <v>133</v>
      </c>
      <c r="AA186" s="5" t="s">
        <v>350</v>
      </c>
      <c r="AB186" s="5" t="s">
        <v>135</v>
      </c>
      <c r="AC186" s="5" t="s">
        <v>136</v>
      </c>
      <c r="AD186" s="5">
        <v>854804501334</v>
      </c>
      <c r="AE186" s="5" t="s">
        <v>1012</v>
      </c>
      <c r="AF186" s="5" t="s">
        <v>977</v>
      </c>
      <c r="AG186" s="5">
        <v>175</v>
      </c>
      <c r="AH186" s="5" t="s">
        <v>139</v>
      </c>
      <c r="AI186" s="5">
        <v>181</v>
      </c>
      <c r="AJ186" s="5" t="s">
        <v>266</v>
      </c>
      <c r="AK186" s="5">
        <v>7108772</v>
      </c>
      <c r="AL186" s="5" t="s">
        <v>140</v>
      </c>
      <c r="AM186" s="5" t="s">
        <v>278</v>
      </c>
      <c r="AN186" s="6">
        <v>55.840038999999997</v>
      </c>
      <c r="AO186" s="5" t="s">
        <v>142</v>
      </c>
      <c r="AP186" s="5">
        <v>0</v>
      </c>
      <c r="AQ186" s="5">
        <v>84366</v>
      </c>
      <c r="AR186" s="3">
        <v>45477</v>
      </c>
      <c r="AS186" s="5">
        <v>180</v>
      </c>
      <c r="AT186" s="5" t="s">
        <v>1525</v>
      </c>
      <c r="AU186" s="5" t="s">
        <v>144</v>
      </c>
      <c r="AV186" s="5">
        <v>0</v>
      </c>
      <c r="AW186" s="5">
        <v>0</v>
      </c>
      <c r="AX186" s="5">
        <v>0</v>
      </c>
      <c r="AY186" s="5">
        <v>0</v>
      </c>
      <c r="AZ186" s="5">
        <v>0</v>
      </c>
      <c r="BA186" s="5">
        <v>0</v>
      </c>
      <c r="BB186" s="5">
        <v>0</v>
      </c>
      <c r="BC186" s="5">
        <v>0</v>
      </c>
      <c r="BD186" s="5">
        <v>0</v>
      </c>
      <c r="BE186" s="5" t="s">
        <v>145</v>
      </c>
      <c r="BF186" s="5" t="s">
        <v>145</v>
      </c>
      <c r="BG186" s="5">
        <v>0</v>
      </c>
      <c r="BH186" s="5">
        <v>6</v>
      </c>
      <c r="BI186" s="5" t="s">
        <v>123</v>
      </c>
      <c r="BJ186" s="3">
        <v>45473</v>
      </c>
      <c r="BK186" s="3">
        <v>45473</v>
      </c>
      <c r="BL186" s="6">
        <v>6.1333333333333302</v>
      </c>
      <c r="BM186" s="5" t="s">
        <v>123</v>
      </c>
      <c r="BN186" s="3">
        <v>50955</v>
      </c>
      <c r="BO186" s="5" t="s">
        <v>315</v>
      </c>
      <c r="BP186" s="5">
        <v>0</v>
      </c>
      <c r="BQ186" s="5">
        <v>2</v>
      </c>
      <c r="BR186" s="3">
        <v>45462</v>
      </c>
      <c r="BS186" s="5">
        <v>7371293</v>
      </c>
      <c r="BT186" s="5" t="s">
        <v>1526</v>
      </c>
      <c r="BU186" s="7" t="s">
        <v>1527</v>
      </c>
      <c r="BV186" s="7">
        <v>104</v>
      </c>
      <c r="BW186" s="7">
        <v>83000</v>
      </c>
      <c r="BX186" s="7">
        <v>2277</v>
      </c>
      <c r="BY186" s="7">
        <v>1800</v>
      </c>
      <c r="BZ186" s="5">
        <v>4</v>
      </c>
      <c r="CA186" s="5">
        <v>56</v>
      </c>
      <c r="CB186" s="6">
        <f t="shared" si="11"/>
        <v>12730600</v>
      </c>
      <c r="CC186" s="6">
        <v>12730600</v>
      </c>
      <c r="CD186" s="6">
        <f t="shared" si="12"/>
        <v>11457540</v>
      </c>
      <c r="CE186" s="6">
        <f t="shared" si="13"/>
        <v>10184480</v>
      </c>
      <c r="CF186" s="6" t="s">
        <v>1528</v>
      </c>
      <c r="CG186" s="8"/>
      <c r="CH186" s="8">
        <f>J186/CB186</f>
        <v>0.55840038961242988</v>
      </c>
      <c r="CI186" s="8" t="s">
        <v>3775</v>
      </c>
      <c r="CJ186" s="5" t="s">
        <v>1529</v>
      </c>
      <c r="CK186" s="5" t="s">
        <v>1012</v>
      </c>
      <c r="CL186" s="5">
        <v>530043</v>
      </c>
      <c r="CM186" s="5">
        <v>0</v>
      </c>
      <c r="CN186" s="5" t="s">
        <v>151</v>
      </c>
      <c r="CO186" s="5" t="s">
        <v>166</v>
      </c>
      <c r="CP186" s="5" t="s">
        <v>167</v>
      </c>
      <c r="CQ186" s="9" t="s">
        <v>153</v>
      </c>
      <c r="CR186" s="9" t="s">
        <v>154</v>
      </c>
      <c r="CS186" s="9" t="s">
        <v>90</v>
      </c>
      <c r="CT186" s="9" t="s">
        <v>1530</v>
      </c>
      <c r="CU186" s="9" t="s">
        <v>156</v>
      </c>
      <c r="CV186" s="10" t="s">
        <v>1531</v>
      </c>
      <c r="CW186" s="9">
        <v>200312876584</v>
      </c>
      <c r="CX186" s="9">
        <v>0</v>
      </c>
      <c r="CY186" s="9">
        <v>0</v>
      </c>
      <c r="CZ186" s="9">
        <v>0</v>
      </c>
      <c r="DA186" s="9">
        <v>0</v>
      </c>
      <c r="DB186" s="9">
        <v>0</v>
      </c>
      <c r="DC186" s="9">
        <v>0</v>
      </c>
      <c r="DD186" s="9">
        <v>0</v>
      </c>
      <c r="DE186" s="9">
        <v>0</v>
      </c>
      <c r="DF186" s="9">
        <v>400081692735</v>
      </c>
      <c r="DG186" s="9">
        <v>0</v>
      </c>
      <c r="DH186" s="9">
        <v>0</v>
      </c>
      <c r="DI186" s="9">
        <v>0</v>
      </c>
      <c r="DJ186" s="9">
        <v>0</v>
      </c>
      <c r="DK186" s="9">
        <v>0</v>
      </c>
      <c r="DL186" s="9">
        <v>0</v>
      </c>
      <c r="DM186" s="9">
        <v>0</v>
      </c>
      <c r="DN186" s="9">
        <v>0</v>
      </c>
      <c r="DO186" s="9">
        <v>200083462894</v>
      </c>
      <c r="DP186" s="9">
        <v>0</v>
      </c>
      <c r="DQ186" s="9">
        <v>0</v>
      </c>
      <c r="DR186" s="9">
        <v>0</v>
      </c>
      <c r="DS186" s="9">
        <v>0</v>
      </c>
      <c r="DT186" s="9">
        <v>0</v>
      </c>
      <c r="DU186" s="9">
        <v>0</v>
      </c>
      <c r="DV186" s="9">
        <v>0</v>
      </c>
      <c r="DW186" s="9">
        <v>0</v>
      </c>
    </row>
    <row r="187" spans="1:127" ht="105" x14ac:dyDescent="0.25">
      <c r="A187" s="44">
        <v>186</v>
      </c>
      <c r="B187" s="45">
        <v>45627</v>
      </c>
      <c r="C187" s="46">
        <v>215521311611545</v>
      </c>
      <c r="D187" s="4">
        <v>215521311611545</v>
      </c>
      <c r="E187" s="4" t="s">
        <v>121</v>
      </c>
      <c r="F187" s="5" t="s">
        <v>178</v>
      </c>
      <c r="G187" s="3">
        <v>45382</v>
      </c>
      <c r="H187" s="6">
        <v>9.1666666666666696</v>
      </c>
      <c r="I187" s="5" t="s">
        <v>123</v>
      </c>
      <c r="J187" s="47">
        <v>7078995</v>
      </c>
      <c r="K187" s="5" t="s">
        <v>124</v>
      </c>
      <c r="L187" s="5" t="s">
        <v>1532</v>
      </c>
      <c r="M187" s="5">
        <v>6937370</v>
      </c>
      <c r="N187" s="5" t="s">
        <v>126</v>
      </c>
      <c r="O187" s="5">
        <v>778</v>
      </c>
      <c r="P187" s="5" t="s">
        <v>127</v>
      </c>
      <c r="Q187" s="5">
        <v>11</v>
      </c>
      <c r="R187" s="5" t="s">
        <v>263</v>
      </c>
      <c r="S187" s="6">
        <v>12.5</v>
      </c>
      <c r="T187" s="5" t="s">
        <v>129</v>
      </c>
      <c r="U187" s="6">
        <v>12.5</v>
      </c>
      <c r="V187" s="5">
        <v>181</v>
      </c>
      <c r="W187" s="5" t="s">
        <v>130</v>
      </c>
      <c r="X187" s="5" t="s">
        <v>1533</v>
      </c>
      <c r="Y187" s="5" t="s">
        <v>132</v>
      </c>
      <c r="Z187" s="5" t="s">
        <v>133</v>
      </c>
      <c r="AA187" s="5" t="s">
        <v>1534</v>
      </c>
      <c r="AB187" s="5" t="s">
        <v>135</v>
      </c>
      <c r="AC187" s="5" t="s">
        <v>136</v>
      </c>
      <c r="AD187" s="5">
        <v>854803272201</v>
      </c>
      <c r="AE187" s="5" t="s">
        <v>1012</v>
      </c>
      <c r="AF187" s="5" t="s">
        <v>977</v>
      </c>
      <c r="AG187" s="5">
        <v>170</v>
      </c>
      <c r="AH187" s="5" t="s">
        <v>139</v>
      </c>
      <c r="AI187" s="5">
        <v>181</v>
      </c>
      <c r="AJ187" s="5" t="s">
        <v>266</v>
      </c>
      <c r="AK187" s="5">
        <v>7078995</v>
      </c>
      <c r="AL187" s="5" t="s">
        <v>140</v>
      </c>
      <c r="AM187" s="5" t="s">
        <v>278</v>
      </c>
      <c r="AN187" s="6">
        <v>60.511988700000003</v>
      </c>
      <c r="AO187" s="5" t="s">
        <v>142</v>
      </c>
      <c r="AP187" s="5">
        <v>0</v>
      </c>
      <c r="AQ187" s="5">
        <v>87251</v>
      </c>
      <c r="AR187" s="3">
        <v>45326</v>
      </c>
      <c r="AS187" s="5">
        <v>180</v>
      </c>
      <c r="AT187" s="5" t="s">
        <v>1525</v>
      </c>
      <c r="AU187" s="5" t="s">
        <v>144</v>
      </c>
      <c r="AV187" s="5">
        <v>0</v>
      </c>
      <c r="AW187" s="5">
        <v>0</v>
      </c>
      <c r="AX187" s="5">
        <v>0</v>
      </c>
      <c r="AY187" s="5">
        <v>0</v>
      </c>
      <c r="AZ187" s="5">
        <v>0</v>
      </c>
      <c r="BA187" s="5">
        <v>0</v>
      </c>
      <c r="BB187" s="5">
        <v>0</v>
      </c>
      <c r="BC187" s="5">
        <v>0</v>
      </c>
      <c r="BD187" s="5">
        <v>0</v>
      </c>
      <c r="BE187" s="5" t="s">
        <v>145</v>
      </c>
      <c r="BF187" s="5" t="s">
        <v>145</v>
      </c>
      <c r="BG187" s="5">
        <v>0</v>
      </c>
      <c r="BH187" s="5">
        <v>11</v>
      </c>
      <c r="BI187" s="5" t="s">
        <v>123</v>
      </c>
      <c r="BJ187" s="3">
        <v>45321</v>
      </c>
      <c r="BK187" s="3">
        <v>45321</v>
      </c>
      <c r="BL187" s="6">
        <v>11.2</v>
      </c>
      <c r="BM187" s="5" t="s">
        <v>123</v>
      </c>
      <c r="BN187" s="3">
        <v>50805</v>
      </c>
      <c r="BO187" s="5" t="s">
        <v>315</v>
      </c>
      <c r="BP187" s="5">
        <v>0</v>
      </c>
      <c r="BQ187" s="5"/>
      <c r="BR187" s="3">
        <v>45297</v>
      </c>
      <c r="BS187" s="5" t="s">
        <v>1535</v>
      </c>
      <c r="BT187" s="5" t="s">
        <v>1536</v>
      </c>
      <c r="BU187" s="7" t="s">
        <v>1537</v>
      </c>
      <c r="BV187" s="7">
        <v>387</v>
      </c>
      <c r="BW187" s="7">
        <v>15000</v>
      </c>
      <c r="BX187" s="7">
        <v>3825</v>
      </c>
      <c r="BY187" s="7">
        <v>1400</v>
      </c>
      <c r="BZ187" s="5">
        <v>6</v>
      </c>
      <c r="CA187" s="5">
        <v>54</v>
      </c>
      <c r="CB187" s="48">
        <f>(BV187*BW187)+(BX187*BY187)+156000</f>
        <v>11316000</v>
      </c>
      <c r="CC187" s="48">
        <v>11698500</v>
      </c>
      <c r="CD187" s="48">
        <f t="shared" si="12"/>
        <v>10184400</v>
      </c>
      <c r="CE187" s="48">
        <f t="shared" si="13"/>
        <v>9052800</v>
      </c>
      <c r="CF187" s="48" t="s">
        <v>1538</v>
      </c>
      <c r="CG187" s="49" t="s">
        <v>1539</v>
      </c>
      <c r="CH187" s="49"/>
      <c r="CI187" s="49" t="s">
        <v>3775</v>
      </c>
      <c r="CJ187" s="50" t="s">
        <v>1540</v>
      </c>
      <c r="CK187" s="50" t="s">
        <v>1012</v>
      </c>
      <c r="CL187" s="50">
        <v>535214</v>
      </c>
      <c r="CM187" s="5">
        <v>0</v>
      </c>
      <c r="CN187" s="5" t="s">
        <v>195</v>
      </c>
      <c r="CO187" s="50" t="s">
        <v>829</v>
      </c>
      <c r="CP187" s="50" t="s">
        <v>829</v>
      </c>
      <c r="CQ187" s="51" t="s">
        <v>153</v>
      </c>
      <c r="CR187" s="51" t="s">
        <v>154</v>
      </c>
      <c r="CS187" s="51" t="s">
        <v>90</v>
      </c>
      <c r="CT187" s="51" t="s">
        <v>1541</v>
      </c>
      <c r="CU187" s="51" t="s">
        <v>156</v>
      </c>
      <c r="CV187" s="52" t="s">
        <v>1542</v>
      </c>
      <c r="CW187" s="9">
        <v>200302668391</v>
      </c>
      <c r="CX187" s="9">
        <v>0</v>
      </c>
      <c r="CY187" s="9">
        <v>0</v>
      </c>
      <c r="CZ187" s="9">
        <v>0</v>
      </c>
      <c r="DA187" s="9">
        <v>0</v>
      </c>
      <c r="DB187" s="9">
        <v>0</v>
      </c>
      <c r="DC187" s="9">
        <v>0</v>
      </c>
      <c r="DD187" s="9">
        <v>0</v>
      </c>
      <c r="DE187" s="9">
        <v>0</v>
      </c>
      <c r="DF187" s="9">
        <v>400078966343</v>
      </c>
      <c r="DG187" s="9">
        <v>0</v>
      </c>
      <c r="DH187" s="9">
        <v>0</v>
      </c>
      <c r="DI187" s="9">
        <v>0</v>
      </c>
      <c r="DJ187" s="9">
        <v>0</v>
      </c>
      <c r="DK187" s="9">
        <v>0</v>
      </c>
      <c r="DL187" s="9">
        <v>0</v>
      </c>
      <c r="DM187" s="9">
        <v>0</v>
      </c>
      <c r="DN187" s="9">
        <v>0</v>
      </c>
      <c r="DO187" s="9">
        <v>200080648414</v>
      </c>
      <c r="DP187" s="9">
        <v>0</v>
      </c>
      <c r="DQ187" s="9">
        <v>0</v>
      </c>
      <c r="DR187" s="9">
        <v>0</v>
      </c>
      <c r="DS187" s="9">
        <v>0</v>
      </c>
      <c r="DT187" s="9">
        <v>0</v>
      </c>
      <c r="DU187" s="9">
        <v>0</v>
      </c>
      <c r="DV187" s="9">
        <v>0</v>
      </c>
      <c r="DW187" s="9">
        <v>0</v>
      </c>
    </row>
    <row r="188" spans="1:127" hidden="1" x14ac:dyDescent="0.25">
      <c r="A188" s="44">
        <v>187</v>
      </c>
      <c r="B188" s="45">
        <v>45627</v>
      </c>
      <c r="C188" s="46">
        <v>172901311585178</v>
      </c>
      <c r="D188" s="4">
        <v>172901311585178</v>
      </c>
      <c r="E188" s="4" t="s">
        <v>121</v>
      </c>
      <c r="F188" s="5" t="s">
        <v>122</v>
      </c>
      <c r="G188" s="3">
        <v>45308</v>
      </c>
      <c r="H188" s="6">
        <v>11.633333333333301</v>
      </c>
      <c r="I188" s="5" t="s">
        <v>123</v>
      </c>
      <c r="J188" s="47">
        <v>30026500</v>
      </c>
      <c r="K188" s="5" t="s">
        <v>124</v>
      </c>
      <c r="L188" s="5" t="s">
        <v>1543</v>
      </c>
      <c r="M188" s="5">
        <v>29195544</v>
      </c>
      <c r="N188" s="5" t="s">
        <v>126</v>
      </c>
      <c r="O188" s="5">
        <v>818</v>
      </c>
      <c r="P188" s="5" t="s">
        <v>127</v>
      </c>
      <c r="Q188" s="5">
        <v>11</v>
      </c>
      <c r="R188" s="5" t="s">
        <v>263</v>
      </c>
      <c r="S188" s="6">
        <v>10</v>
      </c>
      <c r="T188" s="5" t="s">
        <v>129</v>
      </c>
      <c r="U188" s="6">
        <v>10</v>
      </c>
      <c r="V188" s="5">
        <v>180</v>
      </c>
      <c r="W188" s="5" t="s">
        <v>130</v>
      </c>
      <c r="X188" s="5" t="s">
        <v>1544</v>
      </c>
      <c r="Y188" s="5" t="s">
        <v>132</v>
      </c>
      <c r="Z188" s="5" t="s">
        <v>133</v>
      </c>
      <c r="AA188" s="5" t="s">
        <v>804</v>
      </c>
      <c r="AB188" s="5" t="s">
        <v>135</v>
      </c>
      <c r="AC188" s="5" t="s">
        <v>136</v>
      </c>
      <c r="AD188" s="5">
        <v>854803011959</v>
      </c>
      <c r="AE188" s="5" t="s">
        <v>674</v>
      </c>
      <c r="AF188" s="5" t="s">
        <v>675</v>
      </c>
      <c r="AG188" s="5">
        <v>169</v>
      </c>
      <c r="AH188" s="5" t="s">
        <v>139</v>
      </c>
      <c r="AI188" s="5">
        <v>180</v>
      </c>
      <c r="AJ188" s="5" t="s">
        <v>266</v>
      </c>
      <c r="AK188" s="5">
        <v>30026500</v>
      </c>
      <c r="AL188" s="5" t="s">
        <v>140</v>
      </c>
      <c r="AM188" s="5" t="s">
        <v>141</v>
      </c>
      <c r="AN188" s="6">
        <v>37.0697531</v>
      </c>
      <c r="AO188" s="5" t="s">
        <v>142</v>
      </c>
      <c r="AP188" s="5">
        <v>0</v>
      </c>
      <c r="AQ188" s="5">
        <v>322667</v>
      </c>
      <c r="AR188" s="3">
        <v>45326</v>
      </c>
      <c r="AS188" s="5">
        <v>180</v>
      </c>
      <c r="AT188" s="5" t="s">
        <v>1480</v>
      </c>
      <c r="AU188" s="5" t="s">
        <v>144</v>
      </c>
      <c r="AV188" s="5">
        <v>0</v>
      </c>
      <c r="AW188" s="5">
        <v>0</v>
      </c>
      <c r="AX188" s="5">
        <v>0</v>
      </c>
      <c r="AY188" s="5">
        <v>0</v>
      </c>
      <c r="AZ188" s="5">
        <v>0</v>
      </c>
      <c r="BA188" s="5">
        <v>0</v>
      </c>
      <c r="BB188" s="5">
        <v>0</v>
      </c>
      <c r="BC188" s="5">
        <v>0</v>
      </c>
      <c r="BD188" s="5">
        <v>0</v>
      </c>
      <c r="BE188" s="5" t="s">
        <v>145</v>
      </c>
      <c r="BF188" s="5" t="s">
        <v>145</v>
      </c>
      <c r="BG188" s="5">
        <v>0</v>
      </c>
      <c r="BH188" s="5">
        <v>11</v>
      </c>
      <c r="BI188" s="5" t="s">
        <v>123</v>
      </c>
      <c r="BJ188" s="3">
        <v>45295</v>
      </c>
      <c r="BK188" s="3">
        <v>45295</v>
      </c>
      <c r="BL188" s="6">
        <v>12.0666666666667</v>
      </c>
      <c r="BM188" s="5" t="s">
        <v>123</v>
      </c>
      <c r="BN188" s="3">
        <v>50774</v>
      </c>
      <c r="BO188" s="5" t="s">
        <v>146</v>
      </c>
      <c r="BP188" s="5">
        <v>1500000</v>
      </c>
      <c r="BQ188" s="5"/>
      <c r="BR188" s="3"/>
      <c r="BS188" s="5"/>
      <c r="BT188" s="5" t="s">
        <v>145</v>
      </c>
      <c r="BU188" s="7"/>
      <c r="BV188" s="7"/>
      <c r="BW188" s="7"/>
      <c r="BX188" s="7"/>
      <c r="BY188" s="7"/>
      <c r="BZ188" s="5"/>
      <c r="CA188" s="5"/>
      <c r="CB188" s="48">
        <f t="shared" si="11"/>
        <v>0</v>
      </c>
      <c r="CC188" s="48">
        <v>81000000</v>
      </c>
      <c r="CD188" s="48">
        <f t="shared" si="12"/>
        <v>0</v>
      </c>
      <c r="CE188" s="48">
        <f t="shared" si="13"/>
        <v>0</v>
      </c>
      <c r="CF188" s="48"/>
      <c r="CG188" s="49" t="s">
        <v>891</v>
      </c>
      <c r="CH188" s="49"/>
      <c r="CI188" s="49" t="s">
        <v>3776</v>
      </c>
      <c r="CJ188" s="50" t="s">
        <v>680</v>
      </c>
      <c r="CK188" s="50" t="s">
        <v>674</v>
      </c>
      <c r="CL188" s="50">
        <v>400056</v>
      </c>
      <c r="CM188" s="5">
        <v>0</v>
      </c>
      <c r="CN188" s="5" t="s">
        <v>195</v>
      </c>
      <c r="CO188" s="50" t="s">
        <v>492</v>
      </c>
      <c r="CP188" s="50" t="s">
        <v>492</v>
      </c>
      <c r="CQ188" s="51" t="s">
        <v>185</v>
      </c>
      <c r="CR188" s="51" t="s">
        <v>154</v>
      </c>
      <c r="CS188" s="51" t="s">
        <v>90</v>
      </c>
      <c r="CT188" s="51" t="s">
        <v>1545</v>
      </c>
      <c r="CU188" s="51" t="s">
        <v>156</v>
      </c>
      <c r="CV188" s="52" t="s">
        <v>1546</v>
      </c>
      <c r="CW188" s="9">
        <v>200293722963</v>
      </c>
      <c r="CX188" s="9">
        <v>0</v>
      </c>
      <c r="CY188" s="9">
        <v>0</v>
      </c>
      <c r="CZ188" s="9">
        <v>0</v>
      </c>
      <c r="DA188" s="9">
        <v>0</v>
      </c>
      <c r="DB188" s="9">
        <v>0</v>
      </c>
      <c r="DC188" s="9">
        <v>0</v>
      </c>
      <c r="DD188" s="9">
        <v>0</v>
      </c>
      <c r="DE188" s="9">
        <v>0</v>
      </c>
      <c r="DF188" s="9">
        <v>400076806279</v>
      </c>
      <c r="DG188" s="9">
        <v>0</v>
      </c>
      <c r="DH188" s="9">
        <v>0</v>
      </c>
      <c r="DI188" s="9">
        <v>0</v>
      </c>
      <c r="DJ188" s="9">
        <v>0</v>
      </c>
      <c r="DK188" s="9">
        <v>0</v>
      </c>
      <c r="DL188" s="9">
        <v>0</v>
      </c>
      <c r="DM188" s="9">
        <v>0</v>
      </c>
      <c r="DN188" s="9">
        <v>0</v>
      </c>
      <c r="DO188" s="9">
        <v>200078394175</v>
      </c>
      <c r="DP188" s="9">
        <v>0</v>
      </c>
      <c r="DQ188" s="9">
        <v>0</v>
      </c>
      <c r="DR188" s="9">
        <v>0</v>
      </c>
      <c r="DS188" s="9">
        <v>0</v>
      </c>
      <c r="DT188" s="9">
        <v>0</v>
      </c>
      <c r="DU188" s="9">
        <v>0</v>
      </c>
      <c r="DV188" s="9">
        <v>0</v>
      </c>
      <c r="DW188" s="9">
        <v>0</v>
      </c>
    </row>
    <row r="189" spans="1:127" ht="150" x14ac:dyDescent="0.25">
      <c r="A189" s="44">
        <v>188</v>
      </c>
      <c r="B189" s="45">
        <v>45627</v>
      </c>
      <c r="C189" s="46">
        <v>172901311602028</v>
      </c>
      <c r="D189" s="4">
        <v>172901311602028</v>
      </c>
      <c r="E189" s="4" t="s">
        <v>121</v>
      </c>
      <c r="F189" s="5" t="s">
        <v>122</v>
      </c>
      <c r="G189" s="3">
        <v>45320</v>
      </c>
      <c r="H189" s="6">
        <v>11.233333333333301</v>
      </c>
      <c r="I189" s="5" t="s">
        <v>123</v>
      </c>
      <c r="J189" s="47">
        <v>4755500</v>
      </c>
      <c r="K189" s="5" t="s">
        <v>124</v>
      </c>
      <c r="L189" s="5" t="s">
        <v>1547</v>
      </c>
      <c r="M189" s="5">
        <v>4655906</v>
      </c>
      <c r="N189" s="5" t="s">
        <v>126</v>
      </c>
      <c r="O189" s="5">
        <v>749</v>
      </c>
      <c r="P189" s="5" t="s">
        <v>127</v>
      </c>
      <c r="Q189" s="5">
        <v>11</v>
      </c>
      <c r="R189" s="5" t="s">
        <v>263</v>
      </c>
      <c r="S189" s="6">
        <v>12</v>
      </c>
      <c r="T189" s="5" t="s">
        <v>129</v>
      </c>
      <c r="U189" s="6">
        <v>12</v>
      </c>
      <c r="V189" s="5">
        <v>181</v>
      </c>
      <c r="W189" s="5" t="s">
        <v>130</v>
      </c>
      <c r="X189" s="5" t="s">
        <v>1548</v>
      </c>
      <c r="Y189" s="5" t="s">
        <v>132</v>
      </c>
      <c r="Z189" s="5" t="s">
        <v>133</v>
      </c>
      <c r="AA189" s="5" t="s">
        <v>200</v>
      </c>
      <c r="AB189" s="5" t="s">
        <v>135</v>
      </c>
      <c r="AC189" s="5" t="s">
        <v>136</v>
      </c>
      <c r="AD189" s="5">
        <v>854803364445</v>
      </c>
      <c r="AE189" s="5" t="s">
        <v>674</v>
      </c>
      <c r="AF189" s="5" t="s">
        <v>675</v>
      </c>
      <c r="AG189" s="5">
        <v>170</v>
      </c>
      <c r="AH189" s="5" t="s">
        <v>139</v>
      </c>
      <c r="AI189" s="5">
        <v>181</v>
      </c>
      <c r="AJ189" s="5" t="s">
        <v>266</v>
      </c>
      <c r="AK189" s="5">
        <v>4755500</v>
      </c>
      <c r="AL189" s="5" t="s">
        <v>140</v>
      </c>
      <c r="AM189" s="5" t="s">
        <v>278</v>
      </c>
      <c r="AN189" s="6">
        <v>59.795045899999998</v>
      </c>
      <c r="AO189" s="5" t="s">
        <v>142</v>
      </c>
      <c r="AP189" s="5">
        <v>0</v>
      </c>
      <c r="AQ189" s="5">
        <v>57074</v>
      </c>
      <c r="AR189" s="3">
        <v>45326</v>
      </c>
      <c r="AS189" s="5">
        <v>180</v>
      </c>
      <c r="AT189" s="5" t="s">
        <v>1480</v>
      </c>
      <c r="AU189" s="5" t="s">
        <v>144</v>
      </c>
      <c r="AV189" s="5">
        <v>0</v>
      </c>
      <c r="AW189" s="5">
        <v>0</v>
      </c>
      <c r="AX189" s="5">
        <v>0</v>
      </c>
      <c r="AY189" s="5">
        <v>0</v>
      </c>
      <c r="AZ189" s="5">
        <v>0</v>
      </c>
      <c r="BA189" s="5">
        <v>0</v>
      </c>
      <c r="BB189" s="5">
        <v>0</v>
      </c>
      <c r="BC189" s="5">
        <v>0</v>
      </c>
      <c r="BD189" s="5">
        <v>0</v>
      </c>
      <c r="BE189" s="5" t="s">
        <v>145</v>
      </c>
      <c r="BF189" s="5" t="s">
        <v>145</v>
      </c>
      <c r="BG189" s="5">
        <v>0</v>
      </c>
      <c r="BH189" s="5">
        <v>11</v>
      </c>
      <c r="BI189" s="5" t="s">
        <v>123</v>
      </c>
      <c r="BJ189" s="3">
        <v>45313</v>
      </c>
      <c r="BK189" s="3">
        <v>45313</v>
      </c>
      <c r="BL189" s="6">
        <v>11.466666666666701</v>
      </c>
      <c r="BM189" s="5" t="s">
        <v>123</v>
      </c>
      <c r="BN189" s="3">
        <v>50805</v>
      </c>
      <c r="BO189" s="5" t="s">
        <v>315</v>
      </c>
      <c r="BP189" s="5">
        <v>8499999.9996000007</v>
      </c>
      <c r="BQ189" s="5"/>
      <c r="BR189" s="3">
        <v>45290</v>
      </c>
      <c r="BS189" s="5"/>
      <c r="BT189" s="5" t="s">
        <v>1482</v>
      </c>
      <c r="BU189" s="7" t="s">
        <v>1549</v>
      </c>
      <c r="BV189" s="7">
        <v>0</v>
      </c>
      <c r="BW189" s="7">
        <v>0</v>
      </c>
      <c r="BX189" s="7">
        <v>623</v>
      </c>
      <c r="BY189" s="7">
        <v>5000</v>
      </c>
      <c r="BZ189" s="5">
        <v>15</v>
      </c>
      <c r="CA189" s="5">
        <v>45</v>
      </c>
      <c r="CB189" s="48">
        <f t="shared" si="11"/>
        <v>3115000</v>
      </c>
      <c r="CC189" s="48">
        <v>2145000</v>
      </c>
      <c r="CD189" s="48">
        <f t="shared" si="12"/>
        <v>2803500</v>
      </c>
      <c r="CE189" s="48">
        <f t="shared" si="13"/>
        <v>2492000</v>
      </c>
      <c r="CF189" s="48"/>
      <c r="CG189" s="49" t="s">
        <v>1550</v>
      </c>
      <c r="CH189" s="49"/>
      <c r="CI189" s="49" t="s">
        <v>3775</v>
      </c>
      <c r="CJ189" s="50" t="s">
        <v>689</v>
      </c>
      <c r="CK189" s="50" t="s">
        <v>674</v>
      </c>
      <c r="CL189" s="50">
        <v>421302</v>
      </c>
      <c r="CM189" s="5">
        <v>0</v>
      </c>
      <c r="CN189" s="5" t="s">
        <v>195</v>
      </c>
      <c r="CO189" s="50" t="s">
        <v>283</v>
      </c>
      <c r="CP189" s="50" t="s">
        <v>283</v>
      </c>
      <c r="CQ189" s="51" t="s">
        <v>153</v>
      </c>
      <c r="CR189" s="51" t="s">
        <v>154</v>
      </c>
      <c r="CS189" s="51" t="s">
        <v>90</v>
      </c>
      <c r="CT189" s="51" t="s">
        <v>1551</v>
      </c>
      <c r="CU189" s="51" t="s">
        <v>156</v>
      </c>
      <c r="CV189" s="52" t="s">
        <v>1552</v>
      </c>
      <c r="CW189" s="9">
        <v>200294935722</v>
      </c>
      <c r="CX189" s="9">
        <v>200294935931</v>
      </c>
      <c r="CY189" s="9">
        <v>200294936209</v>
      </c>
      <c r="CZ189" s="9">
        <v>0</v>
      </c>
      <c r="DA189" s="9">
        <v>0</v>
      </c>
      <c r="DB189" s="9">
        <v>0</v>
      </c>
      <c r="DC189" s="9">
        <v>0</v>
      </c>
      <c r="DD189" s="9">
        <v>0</v>
      </c>
      <c r="DE189" s="9">
        <v>0</v>
      </c>
      <c r="DF189" s="9">
        <v>400077055888</v>
      </c>
      <c r="DG189" s="9">
        <v>400077055918</v>
      </c>
      <c r="DH189" s="9">
        <v>400077055956</v>
      </c>
      <c r="DI189" s="9">
        <v>0</v>
      </c>
      <c r="DJ189" s="9">
        <v>0</v>
      </c>
      <c r="DK189" s="9">
        <v>0</v>
      </c>
      <c r="DL189" s="9">
        <v>0</v>
      </c>
      <c r="DM189" s="9">
        <v>0</v>
      </c>
      <c r="DN189" s="9">
        <v>0</v>
      </c>
      <c r="DO189" s="9">
        <v>200078655231</v>
      </c>
      <c r="DP189" s="9">
        <v>200078655262</v>
      </c>
      <c r="DQ189" s="9">
        <v>200078655301</v>
      </c>
      <c r="DR189" s="9">
        <v>0</v>
      </c>
      <c r="DS189" s="9">
        <v>0</v>
      </c>
      <c r="DT189" s="9">
        <v>0</v>
      </c>
      <c r="DU189" s="9">
        <v>0</v>
      </c>
      <c r="DV189" s="9">
        <v>0</v>
      </c>
      <c r="DW189" s="9">
        <v>0</v>
      </c>
    </row>
    <row r="190" spans="1:127" ht="150" x14ac:dyDescent="0.25">
      <c r="A190" s="44">
        <v>189</v>
      </c>
      <c r="B190" s="45">
        <v>45627</v>
      </c>
      <c r="C190" s="46">
        <v>172901311602028</v>
      </c>
      <c r="D190" s="4">
        <v>172901311602028</v>
      </c>
      <c r="E190" s="4" t="s">
        <v>121</v>
      </c>
      <c r="F190" s="5" t="s">
        <v>122</v>
      </c>
      <c r="G190" s="3">
        <v>45320</v>
      </c>
      <c r="H190" s="75">
        <v>11.233333333333301</v>
      </c>
      <c r="I190" s="5" t="s">
        <v>123</v>
      </c>
      <c r="J190" s="83">
        <v>4755500</v>
      </c>
      <c r="K190" s="5" t="s">
        <v>124</v>
      </c>
      <c r="L190" s="5" t="s">
        <v>1547</v>
      </c>
      <c r="M190" s="5">
        <v>4655906</v>
      </c>
      <c r="N190" s="5" t="s">
        <v>126</v>
      </c>
      <c r="O190" s="5">
        <v>749</v>
      </c>
      <c r="P190" s="5" t="s">
        <v>127</v>
      </c>
      <c r="Q190" s="5">
        <v>11</v>
      </c>
      <c r="R190" s="5" t="s">
        <v>263</v>
      </c>
      <c r="S190" s="75">
        <v>12</v>
      </c>
      <c r="T190" s="5" t="s">
        <v>129</v>
      </c>
      <c r="U190" s="75">
        <v>12</v>
      </c>
      <c r="V190" s="5">
        <v>181</v>
      </c>
      <c r="W190" s="5" t="s">
        <v>130</v>
      </c>
      <c r="X190" s="5" t="s">
        <v>1548</v>
      </c>
      <c r="Y190" s="5"/>
      <c r="Z190" s="5"/>
      <c r="AA190" s="5"/>
      <c r="AB190" s="5"/>
      <c r="AC190" s="5"/>
      <c r="AD190" s="5"/>
      <c r="AE190" s="5"/>
      <c r="AF190" s="5"/>
      <c r="AG190" s="5"/>
      <c r="AH190" s="5"/>
      <c r="AI190" s="5"/>
      <c r="AJ190" s="5"/>
      <c r="AK190" s="5"/>
      <c r="AL190" s="5"/>
      <c r="AM190" s="5"/>
      <c r="AN190" s="75"/>
      <c r="AO190" s="5"/>
      <c r="AP190" s="5"/>
      <c r="AQ190" s="5"/>
      <c r="AR190" s="3"/>
      <c r="AS190" s="5"/>
      <c r="AT190" s="5"/>
      <c r="AU190" s="5"/>
      <c r="AV190" s="5"/>
      <c r="AW190" s="5"/>
      <c r="AX190" s="5"/>
      <c r="AY190" s="5"/>
      <c r="AZ190" s="5"/>
      <c r="BA190" s="5"/>
      <c r="BB190" s="5"/>
      <c r="BC190" s="5"/>
      <c r="BD190" s="5"/>
      <c r="BE190" s="5"/>
      <c r="BF190" s="5"/>
      <c r="BG190" s="5"/>
      <c r="BH190" s="5"/>
      <c r="BI190" s="5"/>
      <c r="BJ190" s="3"/>
      <c r="BK190" s="3"/>
      <c r="BL190" s="75"/>
      <c r="BM190" s="5"/>
      <c r="BN190" s="3"/>
      <c r="BO190" s="5"/>
      <c r="BP190" s="5"/>
      <c r="BQ190" s="5"/>
      <c r="BR190" s="3">
        <v>45289</v>
      </c>
      <c r="BS190" s="5"/>
      <c r="BT190" s="5" t="s">
        <v>1482</v>
      </c>
      <c r="BU190" s="7" t="s">
        <v>1553</v>
      </c>
      <c r="BV190" s="7">
        <v>0</v>
      </c>
      <c r="BW190" s="7">
        <v>0</v>
      </c>
      <c r="BX190" s="7">
        <v>360</v>
      </c>
      <c r="BY190" s="7">
        <v>6600</v>
      </c>
      <c r="BZ190" s="5">
        <v>17</v>
      </c>
      <c r="CA190" s="5">
        <v>33</v>
      </c>
      <c r="CB190" s="84">
        <f t="shared" si="11"/>
        <v>2376000</v>
      </c>
      <c r="CC190" s="84"/>
      <c r="CD190" s="84">
        <f t="shared" si="12"/>
        <v>2138400</v>
      </c>
      <c r="CE190" s="84">
        <f t="shared" si="13"/>
        <v>1900800</v>
      </c>
      <c r="CF190" s="84"/>
      <c r="CG190" s="77" t="s">
        <v>1554</v>
      </c>
      <c r="CH190" s="77"/>
      <c r="CI190" s="77" t="s">
        <v>3775</v>
      </c>
      <c r="CJ190" s="50"/>
      <c r="CK190" s="50"/>
      <c r="CL190" s="50"/>
      <c r="CM190" s="5"/>
      <c r="CN190" s="5"/>
      <c r="CO190" s="50"/>
      <c r="CP190" s="50"/>
      <c r="CQ190" s="51"/>
      <c r="CR190" s="51"/>
      <c r="CS190" s="51"/>
      <c r="CT190" s="51"/>
      <c r="CU190" s="51"/>
      <c r="CV190" s="52"/>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row>
    <row r="191" spans="1:127" ht="165" x14ac:dyDescent="0.25">
      <c r="A191" s="44">
        <v>190</v>
      </c>
      <c r="B191" s="45">
        <v>45627</v>
      </c>
      <c r="C191" s="46">
        <v>172901311602028</v>
      </c>
      <c r="D191" s="4">
        <v>172901311602028</v>
      </c>
      <c r="E191" s="4" t="s">
        <v>121</v>
      </c>
      <c r="F191" s="5" t="s">
        <v>122</v>
      </c>
      <c r="G191" s="3">
        <v>45320</v>
      </c>
      <c r="H191" s="75">
        <v>11.233333333333301</v>
      </c>
      <c r="I191" s="5" t="s">
        <v>123</v>
      </c>
      <c r="J191" s="83">
        <v>4755500</v>
      </c>
      <c r="K191" s="5" t="s">
        <v>124</v>
      </c>
      <c r="L191" s="5" t="s">
        <v>1547</v>
      </c>
      <c r="M191" s="5">
        <v>4655906</v>
      </c>
      <c r="N191" s="5" t="s">
        <v>126</v>
      </c>
      <c r="O191" s="5">
        <v>749</v>
      </c>
      <c r="P191" s="5" t="s">
        <v>127</v>
      </c>
      <c r="Q191" s="5">
        <v>11</v>
      </c>
      <c r="R191" s="5" t="s">
        <v>263</v>
      </c>
      <c r="S191" s="75">
        <v>12</v>
      </c>
      <c r="T191" s="5" t="s">
        <v>129</v>
      </c>
      <c r="U191" s="75">
        <v>12</v>
      </c>
      <c r="V191" s="5">
        <v>181</v>
      </c>
      <c r="W191" s="5" t="s">
        <v>130</v>
      </c>
      <c r="X191" s="5" t="s">
        <v>1548</v>
      </c>
      <c r="Y191" s="5"/>
      <c r="Z191" s="5"/>
      <c r="AA191" s="5"/>
      <c r="AB191" s="5"/>
      <c r="AC191" s="5"/>
      <c r="AD191" s="5"/>
      <c r="AE191" s="5"/>
      <c r="AF191" s="5"/>
      <c r="AG191" s="5"/>
      <c r="AH191" s="5"/>
      <c r="AI191" s="5"/>
      <c r="AJ191" s="5"/>
      <c r="AK191" s="5"/>
      <c r="AL191" s="5"/>
      <c r="AM191" s="5"/>
      <c r="AN191" s="75"/>
      <c r="AO191" s="5"/>
      <c r="AP191" s="5"/>
      <c r="AQ191" s="5"/>
      <c r="AR191" s="3"/>
      <c r="AS191" s="5"/>
      <c r="AT191" s="5"/>
      <c r="AU191" s="5"/>
      <c r="AV191" s="5"/>
      <c r="AW191" s="5"/>
      <c r="AX191" s="5"/>
      <c r="AY191" s="5"/>
      <c r="AZ191" s="5"/>
      <c r="BA191" s="5"/>
      <c r="BB191" s="5"/>
      <c r="BC191" s="5"/>
      <c r="BD191" s="5"/>
      <c r="BE191" s="5"/>
      <c r="BF191" s="5"/>
      <c r="BG191" s="5"/>
      <c r="BH191" s="5"/>
      <c r="BI191" s="5"/>
      <c r="BJ191" s="3"/>
      <c r="BK191" s="3"/>
      <c r="BL191" s="75"/>
      <c r="BM191" s="5"/>
      <c r="BN191" s="3"/>
      <c r="BO191" s="5"/>
      <c r="BP191" s="5"/>
      <c r="BQ191" s="5"/>
      <c r="BR191" s="3">
        <v>45289</v>
      </c>
      <c r="BS191" s="5"/>
      <c r="BT191" s="5" t="s">
        <v>1482</v>
      </c>
      <c r="BU191" s="7" t="s">
        <v>1555</v>
      </c>
      <c r="BV191" s="7">
        <v>0</v>
      </c>
      <c r="BW191" s="7">
        <v>0</v>
      </c>
      <c r="BX191" s="7">
        <v>520</v>
      </c>
      <c r="BY191" s="7">
        <v>6600</v>
      </c>
      <c r="BZ191" s="5">
        <v>17</v>
      </c>
      <c r="CA191" s="5">
        <v>33</v>
      </c>
      <c r="CB191" s="84">
        <f t="shared" si="11"/>
        <v>3432000</v>
      </c>
      <c r="CC191" s="84"/>
      <c r="CD191" s="84">
        <f t="shared" si="12"/>
        <v>3088800</v>
      </c>
      <c r="CE191" s="84">
        <f t="shared" si="13"/>
        <v>2745600</v>
      </c>
      <c r="CF191" s="84"/>
      <c r="CG191" s="77" t="s">
        <v>1554</v>
      </c>
      <c r="CH191" s="77"/>
      <c r="CI191" s="77" t="s">
        <v>3775</v>
      </c>
      <c r="CJ191" s="50"/>
      <c r="CK191" s="50"/>
      <c r="CL191" s="50"/>
      <c r="CM191" s="5"/>
      <c r="CN191" s="5"/>
      <c r="CO191" s="50"/>
      <c r="CP191" s="50"/>
      <c r="CQ191" s="51"/>
      <c r="CR191" s="51"/>
      <c r="CS191" s="51"/>
      <c r="CT191" s="51"/>
      <c r="CU191" s="51"/>
      <c r="CV191" s="52"/>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row>
    <row r="192" spans="1:127" ht="150" x14ac:dyDescent="0.25">
      <c r="A192" s="44">
        <v>191</v>
      </c>
      <c r="B192" s="45">
        <v>45627</v>
      </c>
      <c r="C192" s="46">
        <v>172901311602028</v>
      </c>
      <c r="D192" s="4">
        <v>172901311602028</v>
      </c>
      <c r="E192" s="4" t="s">
        <v>121</v>
      </c>
      <c r="F192" s="5" t="s">
        <v>122</v>
      </c>
      <c r="G192" s="3">
        <v>45320</v>
      </c>
      <c r="H192" s="75">
        <v>11.233333333333301</v>
      </c>
      <c r="I192" s="5" t="s">
        <v>123</v>
      </c>
      <c r="J192" s="83">
        <v>4755500</v>
      </c>
      <c r="K192" s="5" t="s">
        <v>124</v>
      </c>
      <c r="L192" s="5" t="s">
        <v>1547</v>
      </c>
      <c r="M192" s="5">
        <v>4655906</v>
      </c>
      <c r="N192" s="5" t="s">
        <v>126</v>
      </c>
      <c r="O192" s="5">
        <v>749</v>
      </c>
      <c r="P192" s="5" t="s">
        <v>127</v>
      </c>
      <c r="Q192" s="5">
        <v>11</v>
      </c>
      <c r="R192" s="5" t="s">
        <v>263</v>
      </c>
      <c r="S192" s="75">
        <v>12</v>
      </c>
      <c r="T192" s="5" t="s">
        <v>129</v>
      </c>
      <c r="U192" s="75">
        <v>12</v>
      </c>
      <c r="V192" s="5">
        <v>181</v>
      </c>
      <c r="W192" s="5" t="s">
        <v>130</v>
      </c>
      <c r="X192" s="5" t="s">
        <v>1548</v>
      </c>
      <c r="Y192" s="5"/>
      <c r="Z192" s="5"/>
      <c r="AA192" s="5"/>
      <c r="AB192" s="5"/>
      <c r="AC192" s="5"/>
      <c r="AD192" s="5"/>
      <c r="AE192" s="5"/>
      <c r="AF192" s="5"/>
      <c r="AG192" s="5"/>
      <c r="AH192" s="5"/>
      <c r="AI192" s="5"/>
      <c r="AJ192" s="5"/>
      <c r="AK192" s="5"/>
      <c r="AL192" s="5"/>
      <c r="AM192" s="5"/>
      <c r="AN192" s="75"/>
      <c r="AO192" s="5"/>
      <c r="AP192" s="5"/>
      <c r="AQ192" s="5"/>
      <c r="AR192" s="3"/>
      <c r="AS192" s="5"/>
      <c r="AT192" s="5"/>
      <c r="AU192" s="5"/>
      <c r="AV192" s="5"/>
      <c r="AW192" s="5"/>
      <c r="AX192" s="5"/>
      <c r="AY192" s="5"/>
      <c r="AZ192" s="5"/>
      <c r="BA192" s="5"/>
      <c r="BB192" s="5"/>
      <c r="BC192" s="5"/>
      <c r="BD192" s="5"/>
      <c r="BE192" s="5"/>
      <c r="BF192" s="5"/>
      <c r="BG192" s="5"/>
      <c r="BH192" s="5"/>
      <c r="BI192" s="5"/>
      <c r="BJ192" s="3"/>
      <c r="BK192" s="3"/>
      <c r="BL192" s="75"/>
      <c r="BM192" s="5"/>
      <c r="BN192" s="3"/>
      <c r="BO192" s="5"/>
      <c r="BP192" s="5"/>
      <c r="BQ192" s="5"/>
      <c r="BR192" s="3"/>
      <c r="BS192" s="5"/>
      <c r="BT192" s="5"/>
      <c r="BU192" s="7" t="s">
        <v>1556</v>
      </c>
      <c r="BV192" s="7">
        <v>0</v>
      </c>
      <c r="BW192" s="7">
        <v>0</v>
      </c>
      <c r="BX192" s="7">
        <v>325</v>
      </c>
      <c r="BY192" s="7">
        <v>6600</v>
      </c>
      <c r="BZ192" s="5">
        <v>7</v>
      </c>
      <c r="CA192" s="5">
        <v>43</v>
      </c>
      <c r="CB192" s="84">
        <f t="shared" si="11"/>
        <v>2145000</v>
      </c>
      <c r="CC192" s="84"/>
      <c r="CD192" s="84">
        <f t="shared" si="12"/>
        <v>1930500</v>
      </c>
      <c r="CE192" s="84">
        <f t="shared" si="13"/>
        <v>1716000</v>
      </c>
      <c r="CF192" s="84"/>
      <c r="CG192" s="77" t="s">
        <v>1554</v>
      </c>
      <c r="CH192" s="77"/>
      <c r="CI192" s="77" t="s">
        <v>3775</v>
      </c>
      <c r="CJ192" s="50"/>
      <c r="CK192" s="50"/>
      <c r="CL192" s="50"/>
      <c r="CM192" s="5"/>
      <c r="CN192" s="5"/>
      <c r="CO192" s="50"/>
      <c r="CP192" s="50"/>
      <c r="CQ192" s="51"/>
      <c r="CR192" s="51"/>
      <c r="CS192" s="51"/>
      <c r="CT192" s="51"/>
      <c r="CU192" s="51"/>
      <c r="CV192" s="52"/>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row>
    <row r="193" spans="1:127" ht="75" x14ac:dyDescent="0.25">
      <c r="A193" s="44">
        <v>192</v>
      </c>
      <c r="B193" s="45">
        <v>45627</v>
      </c>
      <c r="C193" s="46">
        <v>172901311615083</v>
      </c>
      <c r="D193" s="4">
        <v>172901311615083</v>
      </c>
      <c r="E193" s="4" t="s">
        <v>121</v>
      </c>
      <c r="F193" s="5" t="s">
        <v>178</v>
      </c>
      <c r="G193" s="3">
        <v>45390</v>
      </c>
      <c r="H193" s="75">
        <v>8.9</v>
      </c>
      <c r="I193" s="5" t="s">
        <v>123</v>
      </c>
      <c r="J193" s="83">
        <v>16226500</v>
      </c>
      <c r="K193" s="5" t="s">
        <v>124</v>
      </c>
      <c r="L193" s="5" t="s">
        <v>1557</v>
      </c>
      <c r="M193" s="5">
        <v>15911114</v>
      </c>
      <c r="N193" s="5" t="s">
        <v>126</v>
      </c>
      <c r="O193" s="5">
        <v>770</v>
      </c>
      <c r="P193" s="5" t="s">
        <v>127</v>
      </c>
      <c r="Q193" s="5">
        <v>11</v>
      </c>
      <c r="R193" s="5" t="s">
        <v>263</v>
      </c>
      <c r="S193" s="75">
        <v>10.25</v>
      </c>
      <c r="T193" s="5" t="s">
        <v>129</v>
      </c>
      <c r="U193" s="75">
        <v>10.25</v>
      </c>
      <c r="V193" s="5">
        <v>180</v>
      </c>
      <c r="W193" s="5" t="s">
        <v>130</v>
      </c>
      <c r="X193" s="5" t="s">
        <v>1558</v>
      </c>
      <c r="Y193" s="5" t="s">
        <v>132</v>
      </c>
      <c r="Z193" s="5" t="s">
        <v>133</v>
      </c>
      <c r="AA193" s="5" t="s">
        <v>524</v>
      </c>
      <c r="AB193" s="5" t="s">
        <v>135</v>
      </c>
      <c r="AC193" s="5" t="s">
        <v>136</v>
      </c>
      <c r="AD193" s="5">
        <v>854803502563</v>
      </c>
      <c r="AE193" s="5" t="s">
        <v>674</v>
      </c>
      <c r="AF193" s="5" t="s">
        <v>675</v>
      </c>
      <c r="AG193" s="5">
        <v>172</v>
      </c>
      <c r="AH193" s="5" t="s">
        <v>139</v>
      </c>
      <c r="AI193" s="5">
        <v>183</v>
      </c>
      <c r="AJ193" s="5" t="s">
        <v>266</v>
      </c>
      <c r="AK193" s="5">
        <v>16226500</v>
      </c>
      <c r="AL193" s="5" t="s">
        <v>140</v>
      </c>
      <c r="AM193" s="5" t="s">
        <v>141</v>
      </c>
      <c r="AN193" s="75">
        <v>64.854116700000006</v>
      </c>
      <c r="AO193" s="5" t="s">
        <v>142</v>
      </c>
      <c r="AP193" s="5">
        <v>0</v>
      </c>
      <c r="AQ193" s="5">
        <v>176861</v>
      </c>
      <c r="AR193" s="3">
        <v>45326</v>
      </c>
      <c r="AS193" s="5">
        <v>180</v>
      </c>
      <c r="AT193" s="5" t="s">
        <v>1480</v>
      </c>
      <c r="AU193" s="5" t="s">
        <v>144</v>
      </c>
      <c r="AV193" s="5">
        <v>0</v>
      </c>
      <c r="AW193" s="5">
        <v>0</v>
      </c>
      <c r="AX193" s="5">
        <v>0</v>
      </c>
      <c r="AY193" s="5">
        <v>0</v>
      </c>
      <c r="AZ193" s="5">
        <v>0</v>
      </c>
      <c r="BA193" s="5">
        <v>0</v>
      </c>
      <c r="BB193" s="5">
        <v>0</v>
      </c>
      <c r="BC193" s="5">
        <v>0</v>
      </c>
      <c r="BD193" s="5">
        <v>0</v>
      </c>
      <c r="BE193" s="5" t="s">
        <v>145</v>
      </c>
      <c r="BF193" s="5" t="s">
        <v>145</v>
      </c>
      <c r="BG193" s="5">
        <v>0</v>
      </c>
      <c r="BH193" s="5">
        <v>11</v>
      </c>
      <c r="BI193" s="5" t="s">
        <v>123</v>
      </c>
      <c r="BJ193" s="3">
        <v>45322</v>
      </c>
      <c r="BK193" s="3">
        <v>45382</v>
      </c>
      <c r="BL193" s="75">
        <v>9.1666666666666696</v>
      </c>
      <c r="BM193" s="5" t="s">
        <v>123</v>
      </c>
      <c r="BN193" s="3">
        <v>50864</v>
      </c>
      <c r="BO193" s="5" t="s">
        <v>146</v>
      </c>
      <c r="BP193" s="5">
        <v>9800000.0003999993</v>
      </c>
      <c r="BQ193" s="5">
        <v>2</v>
      </c>
      <c r="BR193" s="3">
        <v>45258</v>
      </c>
      <c r="BS193" s="5"/>
      <c r="BT193" s="5" t="s">
        <v>700</v>
      </c>
      <c r="BU193" s="7" t="s">
        <v>1559</v>
      </c>
      <c r="BV193" s="7">
        <v>0</v>
      </c>
      <c r="BW193" s="7">
        <v>0</v>
      </c>
      <c r="BX193" s="7">
        <v>720</v>
      </c>
      <c r="BY193" s="7">
        <v>34750</v>
      </c>
      <c r="BZ193" s="5">
        <v>20</v>
      </c>
      <c r="CA193" s="5">
        <v>30</v>
      </c>
      <c r="CB193" s="84">
        <f t="shared" si="11"/>
        <v>25020000</v>
      </c>
      <c r="CC193" s="84">
        <v>25020000</v>
      </c>
      <c r="CD193" s="84">
        <f t="shared" si="12"/>
        <v>22518000</v>
      </c>
      <c r="CE193" s="84">
        <f t="shared" si="13"/>
        <v>20016000</v>
      </c>
      <c r="CF193" s="84"/>
      <c r="CG193" s="77" t="s">
        <v>1560</v>
      </c>
      <c r="CH193" s="77"/>
      <c r="CI193" s="77" t="s">
        <v>3775</v>
      </c>
      <c r="CJ193" s="50" t="s">
        <v>1485</v>
      </c>
      <c r="CK193" s="50" t="s">
        <v>674</v>
      </c>
      <c r="CL193" s="50">
        <v>410210</v>
      </c>
      <c r="CM193" s="5">
        <v>0</v>
      </c>
      <c r="CN193" s="5" t="s">
        <v>298</v>
      </c>
      <c r="CO193" s="50" t="s">
        <v>152</v>
      </c>
      <c r="CP193" s="50" t="s">
        <v>152</v>
      </c>
      <c r="CQ193" s="51" t="s">
        <v>153</v>
      </c>
      <c r="CR193" s="51" t="s">
        <v>154</v>
      </c>
      <c r="CS193" s="51" t="s">
        <v>90</v>
      </c>
      <c r="CT193" s="51" t="s">
        <v>1561</v>
      </c>
      <c r="CU193" s="51" t="s">
        <v>156</v>
      </c>
      <c r="CV193" s="52" t="s">
        <v>1562</v>
      </c>
      <c r="CW193" s="9">
        <v>200303499765</v>
      </c>
      <c r="CX193" s="9">
        <v>0</v>
      </c>
      <c r="CY193" s="9">
        <v>0</v>
      </c>
      <c r="CZ193" s="9">
        <v>0</v>
      </c>
      <c r="DA193" s="9">
        <v>0</v>
      </c>
      <c r="DB193" s="9">
        <v>0</v>
      </c>
      <c r="DC193" s="9">
        <v>0</v>
      </c>
      <c r="DD193" s="9">
        <v>0</v>
      </c>
      <c r="DE193" s="9">
        <v>0</v>
      </c>
      <c r="DF193" s="9">
        <v>400079205004</v>
      </c>
      <c r="DG193" s="9">
        <v>0</v>
      </c>
      <c r="DH193" s="9">
        <v>0</v>
      </c>
      <c r="DI193" s="9">
        <v>0</v>
      </c>
      <c r="DJ193" s="9">
        <v>0</v>
      </c>
      <c r="DK193" s="9">
        <v>0</v>
      </c>
      <c r="DL193" s="9">
        <v>0</v>
      </c>
      <c r="DM193" s="9">
        <v>0</v>
      </c>
      <c r="DN193" s="9">
        <v>0</v>
      </c>
      <c r="DO193" s="9">
        <v>200080896116</v>
      </c>
      <c r="DP193" s="9">
        <v>0</v>
      </c>
      <c r="DQ193" s="9">
        <v>0</v>
      </c>
      <c r="DR193" s="9">
        <v>0</v>
      </c>
      <c r="DS193" s="9">
        <v>0</v>
      </c>
      <c r="DT193" s="9">
        <v>0</v>
      </c>
      <c r="DU193" s="9">
        <v>0</v>
      </c>
      <c r="DV193" s="9">
        <v>0</v>
      </c>
      <c r="DW193" s="9">
        <v>0</v>
      </c>
    </row>
    <row r="194" spans="1:127" ht="120" x14ac:dyDescent="0.25">
      <c r="A194" s="44">
        <v>193</v>
      </c>
      <c r="B194" s="45">
        <v>45627</v>
      </c>
      <c r="C194" s="46">
        <v>172901311649063</v>
      </c>
      <c r="D194" s="4">
        <v>172901311649063</v>
      </c>
      <c r="E194" s="4" t="s">
        <v>121</v>
      </c>
      <c r="F194" s="5" t="s">
        <v>122</v>
      </c>
      <c r="G194" s="3">
        <v>45357</v>
      </c>
      <c r="H194" s="75">
        <v>10</v>
      </c>
      <c r="I194" s="5" t="s">
        <v>123</v>
      </c>
      <c r="J194" s="83">
        <v>8700000</v>
      </c>
      <c r="K194" s="5" t="s">
        <v>124</v>
      </c>
      <c r="L194" s="5" t="s">
        <v>1563</v>
      </c>
      <c r="M194" s="5">
        <v>8513151</v>
      </c>
      <c r="N194" s="5" t="s">
        <v>126</v>
      </c>
      <c r="O194" s="5">
        <v>763</v>
      </c>
      <c r="P194" s="5" t="s">
        <v>127</v>
      </c>
      <c r="Q194" s="5">
        <v>10</v>
      </c>
      <c r="R194" s="5" t="s">
        <v>263</v>
      </c>
      <c r="S194" s="75">
        <v>10.5</v>
      </c>
      <c r="T194" s="5" t="s">
        <v>129</v>
      </c>
      <c r="U194" s="75">
        <v>10.5</v>
      </c>
      <c r="V194" s="5">
        <v>181</v>
      </c>
      <c r="W194" s="5" t="s">
        <v>130</v>
      </c>
      <c r="X194" s="5" t="s">
        <v>1564</v>
      </c>
      <c r="Y194" s="5" t="s">
        <v>132</v>
      </c>
      <c r="Z194" s="5" t="s">
        <v>133</v>
      </c>
      <c r="AA194" s="5" t="s">
        <v>290</v>
      </c>
      <c r="AB194" s="5" t="s">
        <v>135</v>
      </c>
      <c r="AC194" s="5" t="s">
        <v>136</v>
      </c>
      <c r="AD194" s="5">
        <v>854803734212</v>
      </c>
      <c r="AE194" s="5" t="s">
        <v>674</v>
      </c>
      <c r="AF194" s="5" t="s">
        <v>675</v>
      </c>
      <c r="AG194" s="5">
        <v>171</v>
      </c>
      <c r="AH194" s="5" t="s">
        <v>139</v>
      </c>
      <c r="AI194" s="5">
        <v>181</v>
      </c>
      <c r="AJ194" s="5" t="s">
        <v>1042</v>
      </c>
      <c r="AK194" s="5">
        <v>8700000</v>
      </c>
      <c r="AL194" s="5" t="s">
        <v>140</v>
      </c>
      <c r="AM194" s="5" t="s">
        <v>141</v>
      </c>
      <c r="AN194" s="75">
        <v>51.918601199999998</v>
      </c>
      <c r="AO194" s="5" t="s">
        <v>142</v>
      </c>
      <c r="AP194" s="5">
        <v>0</v>
      </c>
      <c r="AQ194" s="5">
        <v>96170</v>
      </c>
      <c r="AR194" s="3">
        <v>45355</v>
      </c>
      <c r="AS194" s="5">
        <v>180</v>
      </c>
      <c r="AT194" s="5" t="s">
        <v>1565</v>
      </c>
      <c r="AU194" s="5" t="s">
        <v>144</v>
      </c>
      <c r="AV194" s="5">
        <v>0</v>
      </c>
      <c r="AW194" s="5">
        <v>0</v>
      </c>
      <c r="AX194" s="5">
        <v>0</v>
      </c>
      <c r="AY194" s="5">
        <v>0</v>
      </c>
      <c r="AZ194" s="5">
        <v>0</v>
      </c>
      <c r="BA194" s="5">
        <v>0</v>
      </c>
      <c r="BB194" s="5">
        <v>0</v>
      </c>
      <c r="BC194" s="5">
        <v>0</v>
      </c>
      <c r="BD194" s="5">
        <v>0</v>
      </c>
      <c r="BE194" s="5" t="s">
        <v>145</v>
      </c>
      <c r="BF194" s="5" t="s">
        <v>145</v>
      </c>
      <c r="BG194" s="5">
        <v>0</v>
      </c>
      <c r="BH194" s="5">
        <v>10</v>
      </c>
      <c r="BI194" s="5" t="s">
        <v>123</v>
      </c>
      <c r="BJ194" s="3">
        <v>45351</v>
      </c>
      <c r="BK194" s="3">
        <v>45351</v>
      </c>
      <c r="BL194" s="75">
        <v>10.199999999999999</v>
      </c>
      <c r="BM194" s="5" t="s">
        <v>123</v>
      </c>
      <c r="BN194" s="3">
        <v>50833</v>
      </c>
      <c r="BO194" s="5" t="s">
        <v>146</v>
      </c>
      <c r="BP194" s="5">
        <v>0</v>
      </c>
      <c r="BQ194" s="5">
        <v>2</v>
      </c>
      <c r="BR194" s="3">
        <v>45349</v>
      </c>
      <c r="BS194" s="5" t="s">
        <v>898</v>
      </c>
      <c r="BT194" s="5" t="s">
        <v>899</v>
      </c>
      <c r="BU194" s="7" t="s">
        <v>1566</v>
      </c>
      <c r="BV194" s="7">
        <v>0</v>
      </c>
      <c r="BW194" s="7">
        <v>0</v>
      </c>
      <c r="BX194" s="7">
        <v>1387</v>
      </c>
      <c r="BY194" s="7">
        <v>4850</v>
      </c>
      <c r="BZ194" s="5">
        <v>1.5</v>
      </c>
      <c r="CA194" s="5">
        <v>58.5</v>
      </c>
      <c r="CB194" s="84">
        <f t="shared" si="11"/>
        <v>6726950</v>
      </c>
      <c r="CC194" s="84">
        <v>5170000</v>
      </c>
      <c r="CD194" s="84">
        <f t="shared" si="12"/>
        <v>6054255</v>
      </c>
      <c r="CE194" s="84">
        <f t="shared" si="13"/>
        <v>5381560</v>
      </c>
      <c r="CF194" s="84"/>
      <c r="CG194" s="77" t="s">
        <v>1567</v>
      </c>
      <c r="CH194" s="77"/>
      <c r="CI194" s="77" t="s">
        <v>3775</v>
      </c>
      <c r="CJ194" s="50" t="s">
        <v>892</v>
      </c>
      <c r="CK194" s="50" t="s">
        <v>674</v>
      </c>
      <c r="CL194" s="50">
        <v>422010</v>
      </c>
      <c r="CM194" s="5">
        <v>0</v>
      </c>
      <c r="CN194" s="5" t="s">
        <v>195</v>
      </c>
      <c r="CO194" s="50" t="s">
        <v>492</v>
      </c>
      <c r="CP194" s="50" t="s">
        <v>492</v>
      </c>
      <c r="CQ194" s="51" t="s">
        <v>185</v>
      </c>
      <c r="CR194" s="51" t="s">
        <v>154</v>
      </c>
      <c r="CS194" s="51" t="s">
        <v>90</v>
      </c>
      <c r="CT194" s="51" t="s">
        <v>1568</v>
      </c>
      <c r="CU194" s="51" t="s">
        <v>991</v>
      </c>
      <c r="CV194" s="52" t="s">
        <v>1569</v>
      </c>
      <c r="CW194" s="9">
        <v>200299511340</v>
      </c>
      <c r="CX194" s="9">
        <v>200299511406</v>
      </c>
      <c r="CY194" s="9">
        <v>200299511469</v>
      </c>
      <c r="CZ194" s="9">
        <v>0</v>
      </c>
      <c r="DA194" s="9">
        <v>0</v>
      </c>
      <c r="DB194" s="9">
        <v>0</v>
      </c>
      <c r="DC194" s="9">
        <v>0</v>
      </c>
      <c r="DD194" s="9">
        <v>0</v>
      </c>
      <c r="DE194" s="9">
        <v>0</v>
      </c>
      <c r="DF194" s="9">
        <v>400078257219</v>
      </c>
      <c r="DG194" s="9">
        <v>400078257261</v>
      </c>
      <c r="DH194" s="9">
        <v>400078257294</v>
      </c>
      <c r="DI194" s="9">
        <v>0</v>
      </c>
      <c r="DJ194" s="9">
        <v>0</v>
      </c>
      <c r="DK194" s="9">
        <v>0</v>
      </c>
      <c r="DL194" s="9">
        <v>0</v>
      </c>
      <c r="DM194" s="9">
        <v>0</v>
      </c>
      <c r="DN194" s="9">
        <v>0</v>
      </c>
      <c r="DO194" s="9">
        <v>200079908703</v>
      </c>
      <c r="DP194" s="9">
        <v>200079908746</v>
      </c>
      <c r="DQ194" s="9">
        <v>200079908779</v>
      </c>
      <c r="DR194" s="9">
        <v>0</v>
      </c>
      <c r="DS194" s="9">
        <v>0</v>
      </c>
      <c r="DT194" s="9">
        <v>0</v>
      </c>
      <c r="DU194" s="9">
        <v>0</v>
      </c>
      <c r="DV194" s="9">
        <v>0</v>
      </c>
      <c r="DW194" s="9">
        <v>0</v>
      </c>
    </row>
    <row r="195" spans="1:127" ht="120" x14ac:dyDescent="0.25">
      <c r="A195" s="44">
        <v>194</v>
      </c>
      <c r="B195" s="45">
        <v>45627</v>
      </c>
      <c r="C195" s="46">
        <v>172901311649063</v>
      </c>
      <c r="D195" s="4"/>
      <c r="E195" s="4"/>
      <c r="F195" s="5"/>
      <c r="G195" s="3"/>
      <c r="H195" s="75"/>
      <c r="I195" s="5"/>
      <c r="J195" s="83">
        <v>8700000</v>
      </c>
      <c r="K195" s="5"/>
      <c r="L195" s="5"/>
      <c r="M195" s="5"/>
      <c r="N195" s="5"/>
      <c r="O195" s="5"/>
      <c r="P195" s="5"/>
      <c r="Q195" s="5"/>
      <c r="R195" s="5"/>
      <c r="S195" s="75"/>
      <c r="T195" s="5"/>
      <c r="U195" s="75"/>
      <c r="V195" s="5"/>
      <c r="W195" s="5"/>
      <c r="X195" s="5"/>
      <c r="Y195" s="5"/>
      <c r="Z195" s="5"/>
      <c r="AA195" s="5"/>
      <c r="AB195" s="5"/>
      <c r="AC195" s="5"/>
      <c r="AD195" s="5"/>
      <c r="AE195" s="5"/>
      <c r="AF195" s="5"/>
      <c r="AG195" s="5"/>
      <c r="AH195" s="5"/>
      <c r="AI195" s="5"/>
      <c r="AJ195" s="5"/>
      <c r="AK195" s="5"/>
      <c r="AL195" s="5"/>
      <c r="AM195" s="5"/>
      <c r="AN195" s="75"/>
      <c r="AO195" s="5"/>
      <c r="AP195" s="5"/>
      <c r="AQ195" s="5"/>
      <c r="AR195" s="3"/>
      <c r="AS195" s="5"/>
      <c r="AT195" s="5"/>
      <c r="AU195" s="5"/>
      <c r="AV195" s="5"/>
      <c r="AW195" s="5"/>
      <c r="AX195" s="5"/>
      <c r="AY195" s="5"/>
      <c r="AZ195" s="5"/>
      <c r="BA195" s="5"/>
      <c r="BB195" s="5"/>
      <c r="BC195" s="5"/>
      <c r="BD195" s="5"/>
      <c r="BE195" s="5"/>
      <c r="BF195" s="5"/>
      <c r="BG195" s="5"/>
      <c r="BH195" s="5"/>
      <c r="BI195" s="5"/>
      <c r="BJ195" s="3"/>
      <c r="BK195" s="3"/>
      <c r="BL195" s="75"/>
      <c r="BM195" s="5"/>
      <c r="BN195" s="3"/>
      <c r="BO195" s="5"/>
      <c r="BP195" s="5"/>
      <c r="BQ195" s="5">
        <v>2</v>
      </c>
      <c r="BR195" s="3">
        <v>45349</v>
      </c>
      <c r="BS195" s="5" t="s">
        <v>898</v>
      </c>
      <c r="BT195" s="5" t="s">
        <v>899</v>
      </c>
      <c r="BU195" s="7" t="s">
        <v>1570</v>
      </c>
      <c r="BV195" s="7">
        <v>0</v>
      </c>
      <c r="BW195" s="7">
        <v>0</v>
      </c>
      <c r="BX195" s="7">
        <v>1034</v>
      </c>
      <c r="BY195" s="7">
        <v>4850</v>
      </c>
      <c r="BZ195" s="5">
        <v>1.5</v>
      </c>
      <c r="CA195" s="5">
        <v>58.5</v>
      </c>
      <c r="CB195" s="84">
        <f t="shared" si="11"/>
        <v>5014900</v>
      </c>
      <c r="CC195" s="84"/>
      <c r="CD195" s="84">
        <f t="shared" si="12"/>
        <v>4513410</v>
      </c>
      <c r="CE195" s="84">
        <f t="shared" si="13"/>
        <v>4011920</v>
      </c>
      <c r="CF195" s="84"/>
      <c r="CG195" s="77" t="s">
        <v>1571</v>
      </c>
      <c r="CH195" s="77"/>
      <c r="CI195" s="77" t="s">
        <v>3775</v>
      </c>
      <c r="CJ195" s="50"/>
      <c r="CK195" s="50"/>
      <c r="CL195" s="50"/>
      <c r="CM195" s="5"/>
      <c r="CN195" s="5"/>
      <c r="CO195" s="50"/>
      <c r="CP195" s="50"/>
      <c r="CQ195" s="51"/>
      <c r="CR195" s="51"/>
      <c r="CS195" s="51"/>
      <c r="CT195" s="51"/>
      <c r="CU195" s="51"/>
      <c r="CV195" s="52"/>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row>
    <row r="196" spans="1:127" ht="120" x14ac:dyDescent="0.25">
      <c r="A196" s="44">
        <v>195</v>
      </c>
      <c r="B196" s="45">
        <v>45627</v>
      </c>
      <c r="C196" s="46">
        <v>172901311649063</v>
      </c>
      <c r="D196" s="4"/>
      <c r="E196" s="4"/>
      <c r="F196" s="5"/>
      <c r="G196" s="3"/>
      <c r="H196" s="75"/>
      <c r="I196" s="5"/>
      <c r="J196" s="83">
        <v>8700000</v>
      </c>
      <c r="K196" s="5"/>
      <c r="L196" s="5"/>
      <c r="M196" s="5"/>
      <c r="N196" s="5"/>
      <c r="O196" s="5"/>
      <c r="P196" s="5"/>
      <c r="Q196" s="5"/>
      <c r="R196" s="5"/>
      <c r="S196" s="75"/>
      <c r="T196" s="5"/>
      <c r="U196" s="75"/>
      <c r="V196" s="5"/>
      <c r="W196" s="5"/>
      <c r="X196" s="5"/>
      <c r="Y196" s="5"/>
      <c r="Z196" s="5"/>
      <c r="AA196" s="5"/>
      <c r="AB196" s="5"/>
      <c r="AC196" s="5"/>
      <c r="AD196" s="5"/>
      <c r="AE196" s="5"/>
      <c r="AF196" s="5"/>
      <c r="AG196" s="5"/>
      <c r="AH196" s="5"/>
      <c r="AI196" s="5"/>
      <c r="AJ196" s="5"/>
      <c r="AK196" s="5"/>
      <c r="AL196" s="5"/>
      <c r="AM196" s="5"/>
      <c r="AN196" s="75"/>
      <c r="AO196" s="5"/>
      <c r="AP196" s="5"/>
      <c r="AQ196" s="5"/>
      <c r="AR196" s="3"/>
      <c r="AS196" s="5"/>
      <c r="AT196" s="5"/>
      <c r="AU196" s="5"/>
      <c r="AV196" s="5"/>
      <c r="AW196" s="5"/>
      <c r="AX196" s="5"/>
      <c r="AY196" s="5"/>
      <c r="AZ196" s="5"/>
      <c r="BA196" s="5"/>
      <c r="BB196" s="5"/>
      <c r="BC196" s="5"/>
      <c r="BD196" s="5"/>
      <c r="BE196" s="5"/>
      <c r="BF196" s="5"/>
      <c r="BG196" s="5"/>
      <c r="BH196" s="5"/>
      <c r="BI196" s="5"/>
      <c r="BJ196" s="3"/>
      <c r="BK196" s="3"/>
      <c r="BL196" s="75"/>
      <c r="BM196" s="5"/>
      <c r="BN196" s="3"/>
      <c r="BO196" s="5"/>
      <c r="BP196" s="5"/>
      <c r="BQ196" s="5">
        <v>2</v>
      </c>
      <c r="BR196" s="3">
        <v>45349</v>
      </c>
      <c r="BS196" s="5" t="s">
        <v>898</v>
      </c>
      <c r="BT196" s="5" t="s">
        <v>899</v>
      </c>
      <c r="BU196" s="7" t="s">
        <v>1572</v>
      </c>
      <c r="BV196" s="7">
        <v>0</v>
      </c>
      <c r="BW196" s="7">
        <v>0</v>
      </c>
      <c r="BX196" s="7">
        <v>1034</v>
      </c>
      <c r="BY196" s="7">
        <v>4850</v>
      </c>
      <c r="BZ196" s="5">
        <v>1.5</v>
      </c>
      <c r="CA196" s="5">
        <v>58.5</v>
      </c>
      <c r="CB196" s="84">
        <f t="shared" si="11"/>
        <v>5014900</v>
      </c>
      <c r="CC196" s="84"/>
      <c r="CD196" s="84">
        <f t="shared" si="12"/>
        <v>4513410</v>
      </c>
      <c r="CE196" s="84">
        <f t="shared" si="13"/>
        <v>4011920</v>
      </c>
      <c r="CF196" s="84"/>
      <c r="CG196" s="77" t="s">
        <v>1571</v>
      </c>
      <c r="CH196" s="77"/>
      <c r="CI196" s="77" t="s">
        <v>3775</v>
      </c>
      <c r="CJ196" s="50"/>
      <c r="CK196" s="50"/>
      <c r="CL196" s="50"/>
      <c r="CM196" s="5"/>
      <c r="CN196" s="5"/>
      <c r="CO196" s="50"/>
      <c r="CP196" s="50"/>
      <c r="CQ196" s="51"/>
      <c r="CR196" s="51"/>
      <c r="CS196" s="51"/>
      <c r="CT196" s="51"/>
      <c r="CU196" s="51"/>
      <c r="CV196" s="52"/>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row>
    <row r="197" spans="1:127" ht="120" x14ac:dyDescent="0.25">
      <c r="A197" s="44">
        <v>196</v>
      </c>
      <c r="B197" s="45">
        <v>45627</v>
      </c>
      <c r="C197" s="46">
        <v>172901311649524</v>
      </c>
      <c r="D197" s="4">
        <v>172901311649524</v>
      </c>
      <c r="E197" s="4" t="s">
        <v>121</v>
      </c>
      <c r="F197" s="5" t="s">
        <v>178</v>
      </c>
      <c r="G197" s="3">
        <v>45430</v>
      </c>
      <c r="H197" s="6">
        <v>7.56666666666667</v>
      </c>
      <c r="I197" s="5" t="s">
        <v>123</v>
      </c>
      <c r="J197" s="47">
        <v>15000000</v>
      </c>
      <c r="K197" s="5" t="s">
        <v>124</v>
      </c>
      <c r="L197" s="5" t="s">
        <v>1573</v>
      </c>
      <c r="M197" s="5">
        <v>14670592</v>
      </c>
      <c r="N197" s="5" t="s">
        <v>126</v>
      </c>
      <c r="O197" s="5">
        <v>760</v>
      </c>
      <c r="P197" s="5" t="s">
        <v>127</v>
      </c>
      <c r="Q197" s="5">
        <v>10</v>
      </c>
      <c r="R197" s="5" t="s">
        <v>263</v>
      </c>
      <c r="S197" s="6">
        <v>10.25</v>
      </c>
      <c r="T197" s="5" t="s">
        <v>129</v>
      </c>
      <c r="U197" s="6">
        <v>10.25</v>
      </c>
      <c r="V197" s="5">
        <v>181</v>
      </c>
      <c r="W197" s="5" t="s">
        <v>130</v>
      </c>
      <c r="X197" s="5" t="s">
        <v>1574</v>
      </c>
      <c r="Y197" s="5" t="s">
        <v>132</v>
      </c>
      <c r="Z197" s="5" t="s">
        <v>133</v>
      </c>
      <c r="AA197" s="5" t="s">
        <v>1575</v>
      </c>
      <c r="AB197" s="5" t="s">
        <v>135</v>
      </c>
      <c r="AC197" s="5" t="s">
        <v>136</v>
      </c>
      <c r="AD197" s="5">
        <v>854803646951</v>
      </c>
      <c r="AE197" s="5" t="s">
        <v>674</v>
      </c>
      <c r="AF197" s="5" t="s">
        <v>675</v>
      </c>
      <c r="AG197" s="5">
        <v>171</v>
      </c>
      <c r="AH197" s="5" t="s">
        <v>139</v>
      </c>
      <c r="AI197" s="5">
        <v>181</v>
      </c>
      <c r="AJ197" s="5" t="s">
        <v>266</v>
      </c>
      <c r="AK197" s="5">
        <v>15000000</v>
      </c>
      <c r="AL197" s="5" t="s">
        <v>140</v>
      </c>
      <c r="AM197" s="5" t="s">
        <v>141</v>
      </c>
      <c r="AN197" s="6">
        <v>63.366002000000002</v>
      </c>
      <c r="AO197" s="5" t="s">
        <v>142</v>
      </c>
      <c r="AP197" s="5">
        <v>0</v>
      </c>
      <c r="AQ197" s="5">
        <v>163493</v>
      </c>
      <c r="AR197" s="3">
        <v>45355</v>
      </c>
      <c r="AS197" s="5">
        <v>180</v>
      </c>
      <c r="AT197" s="5" t="s">
        <v>1565</v>
      </c>
      <c r="AU197" s="5" t="s">
        <v>144</v>
      </c>
      <c r="AV197" s="5">
        <v>0</v>
      </c>
      <c r="AW197" s="5">
        <v>0</v>
      </c>
      <c r="AX197" s="5">
        <v>0</v>
      </c>
      <c r="AY197" s="5">
        <v>0</v>
      </c>
      <c r="AZ197" s="5">
        <v>0</v>
      </c>
      <c r="BA197" s="5">
        <v>0</v>
      </c>
      <c r="BB197" s="5">
        <v>0</v>
      </c>
      <c r="BC197" s="5">
        <v>0</v>
      </c>
      <c r="BD197" s="5">
        <v>0</v>
      </c>
      <c r="BE197" s="5" t="s">
        <v>145</v>
      </c>
      <c r="BF197" s="5" t="s">
        <v>145</v>
      </c>
      <c r="BG197" s="5">
        <v>0</v>
      </c>
      <c r="BH197" s="5">
        <v>10</v>
      </c>
      <c r="BI197" s="5" t="s">
        <v>123</v>
      </c>
      <c r="BJ197" s="3">
        <v>45351</v>
      </c>
      <c r="BK197" s="3">
        <v>45351</v>
      </c>
      <c r="BL197" s="6">
        <v>10.199999999999999</v>
      </c>
      <c r="BM197" s="5" t="s">
        <v>123</v>
      </c>
      <c r="BN197" s="3">
        <v>50833</v>
      </c>
      <c r="BO197" s="5" t="s">
        <v>146</v>
      </c>
      <c r="BP197" s="5">
        <v>1500000</v>
      </c>
      <c r="BQ197" s="5">
        <v>2</v>
      </c>
      <c r="BR197" s="3">
        <v>45344</v>
      </c>
      <c r="BS197" s="5" t="s">
        <v>422</v>
      </c>
      <c r="BT197" s="5" t="s">
        <v>686</v>
      </c>
      <c r="BU197" s="7" t="s">
        <v>1576</v>
      </c>
      <c r="BV197" s="7">
        <v>0</v>
      </c>
      <c r="BW197" s="7">
        <v>0</v>
      </c>
      <c r="BX197" s="7">
        <v>1076</v>
      </c>
      <c r="BY197" s="7">
        <v>22000</v>
      </c>
      <c r="BZ197" s="5">
        <v>8</v>
      </c>
      <c r="CA197" s="5">
        <v>52</v>
      </c>
      <c r="CB197" s="48">
        <f t="shared" si="11"/>
        <v>23672000</v>
      </c>
      <c r="CC197" s="48">
        <v>24210000</v>
      </c>
      <c r="CD197" s="48">
        <f t="shared" si="12"/>
        <v>21304800</v>
      </c>
      <c r="CE197" s="48">
        <f t="shared" si="13"/>
        <v>18937600</v>
      </c>
      <c r="CF197" s="48"/>
      <c r="CG197" s="49" t="s">
        <v>1577</v>
      </c>
      <c r="CH197" s="49"/>
      <c r="CI197" s="49" t="s">
        <v>3775</v>
      </c>
      <c r="CJ197" s="50" t="s">
        <v>680</v>
      </c>
      <c r="CK197" s="50" t="s">
        <v>674</v>
      </c>
      <c r="CL197" s="50">
        <v>400095</v>
      </c>
      <c r="CM197" s="5">
        <v>0</v>
      </c>
      <c r="CN197" s="5" t="s">
        <v>298</v>
      </c>
      <c r="CO197" s="50" t="s">
        <v>152</v>
      </c>
      <c r="CP197" s="50" t="s">
        <v>152</v>
      </c>
      <c r="CQ197" s="51" t="s">
        <v>185</v>
      </c>
      <c r="CR197" s="51" t="s">
        <v>154</v>
      </c>
      <c r="CS197" s="51" t="s">
        <v>90</v>
      </c>
      <c r="CT197" s="51" t="s">
        <v>1578</v>
      </c>
      <c r="CU197" s="51" t="s">
        <v>187</v>
      </c>
      <c r="CV197" s="52" t="s">
        <v>1579</v>
      </c>
      <c r="CW197" s="9">
        <v>200307213710</v>
      </c>
      <c r="CX197" s="9">
        <v>0</v>
      </c>
      <c r="CY197" s="9">
        <v>0</v>
      </c>
      <c r="CZ197" s="9">
        <v>0</v>
      </c>
      <c r="DA197" s="9">
        <v>0</v>
      </c>
      <c r="DB197" s="9">
        <v>0</v>
      </c>
      <c r="DC197" s="9">
        <v>0</v>
      </c>
      <c r="DD197" s="9">
        <v>0</v>
      </c>
      <c r="DE197" s="9">
        <v>0</v>
      </c>
      <c r="DF197" s="9">
        <v>400080140957</v>
      </c>
      <c r="DG197" s="9">
        <v>0</v>
      </c>
      <c r="DH197" s="9">
        <v>0</v>
      </c>
      <c r="DI197" s="9">
        <v>0</v>
      </c>
      <c r="DJ197" s="9">
        <v>0</v>
      </c>
      <c r="DK197" s="9">
        <v>0</v>
      </c>
      <c r="DL197" s="9">
        <v>0</v>
      </c>
      <c r="DM197" s="9">
        <v>0</v>
      </c>
      <c r="DN197" s="9">
        <v>0</v>
      </c>
      <c r="DO197" s="9">
        <v>200081867759</v>
      </c>
      <c r="DP197" s="9">
        <v>0</v>
      </c>
      <c r="DQ197" s="9">
        <v>0</v>
      </c>
      <c r="DR197" s="9">
        <v>0</v>
      </c>
      <c r="DS197" s="9">
        <v>0</v>
      </c>
      <c r="DT197" s="9">
        <v>0</v>
      </c>
      <c r="DU197" s="9">
        <v>0</v>
      </c>
      <c r="DV197" s="9">
        <v>0</v>
      </c>
      <c r="DW197" s="9">
        <v>0</v>
      </c>
    </row>
    <row r="198" spans="1:127" ht="120" x14ac:dyDescent="0.25">
      <c r="A198" s="44">
        <v>197</v>
      </c>
      <c r="B198" s="45">
        <v>45627</v>
      </c>
      <c r="C198" s="46">
        <v>172901311683123</v>
      </c>
      <c r="D198" s="4">
        <v>172901311683123</v>
      </c>
      <c r="E198" s="4" t="s">
        <v>121</v>
      </c>
      <c r="F198" s="5" t="s">
        <v>178</v>
      </c>
      <c r="G198" s="3">
        <v>45420</v>
      </c>
      <c r="H198" s="6">
        <v>7.9</v>
      </c>
      <c r="I198" s="5" t="s">
        <v>123</v>
      </c>
      <c r="J198" s="47">
        <v>10000000</v>
      </c>
      <c r="K198" s="5" t="s">
        <v>124</v>
      </c>
      <c r="L198" s="5" t="s">
        <v>1580</v>
      </c>
      <c r="M198" s="5">
        <v>9809935</v>
      </c>
      <c r="N198" s="5" t="s">
        <v>126</v>
      </c>
      <c r="O198" s="5">
        <v>788</v>
      </c>
      <c r="P198" s="5" t="s">
        <v>127</v>
      </c>
      <c r="Q198" s="5">
        <v>9</v>
      </c>
      <c r="R198" s="5" t="s">
        <v>263</v>
      </c>
      <c r="S198" s="6">
        <v>10.5</v>
      </c>
      <c r="T198" s="5" t="s">
        <v>129</v>
      </c>
      <c r="U198" s="6">
        <v>10.5</v>
      </c>
      <c r="V198" s="5">
        <v>181</v>
      </c>
      <c r="W198" s="5" t="s">
        <v>130</v>
      </c>
      <c r="X198" s="5" t="s">
        <v>1581</v>
      </c>
      <c r="Y198" s="5" t="s">
        <v>132</v>
      </c>
      <c r="Z198" s="5" t="s">
        <v>133</v>
      </c>
      <c r="AA198" s="5" t="s">
        <v>313</v>
      </c>
      <c r="AB198" s="5" t="s">
        <v>135</v>
      </c>
      <c r="AC198" s="5" t="s">
        <v>136</v>
      </c>
      <c r="AD198" s="5">
        <v>854803980747</v>
      </c>
      <c r="AE198" s="5" t="s">
        <v>674</v>
      </c>
      <c r="AF198" s="5" t="s">
        <v>675</v>
      </c>
      <c r="AG198" s="5">
        <v>172</v>
      </c>
      <c r="AH198" s="5" t="s">
        <v>139</v>
      </c>
      <c r="AI198" s="5">
        <v>181</v>
      </c>
      <c r="AJ198" s="5" t="s">
        <v>1042</v>
      </c>
      <c r="AK198" s="5">
        <v>10000000</v>
      </c>
      <c r="AL198" s="5" t="s">
        <v>140</v>
      </c>
      <c r="AM198" s="5" t="s">
        <v>141</v>
      </c>
      <c r="AN198" s="6">
        <v>27.6606044</v>
      </c>
      <c r="AO198" s="5" t="s">
        <v>142</v>
      </c>
      <c r="AP198" s="5">
        <v>0</v>
      </c>
      <c r="AQ198" s="5">
        <v>110540</v>
      </c>
      <c r="AR198" s="3">
        <v>45386</v>
      </c>
      <c r="AS198" s="5">
        <v>180</v>
      </c>
      <c r="AT198" s="5" t="s">
        <v>1565</v>
      </c>
      <c r="AU198" s="5" t="s">
        <v>144</v>
      </c>
      <c r="AV198" s="5">
        <v>0</v>
      </c>
      <c r="AW198" s="5">
        <v>0</v>
      </c>
      <c r="AX198" s="5">
        <v>0</v>
      </c>
      <c r="AY198" s="5">
        <v>0</v>
      </c>
      <c r="AZ198" s="5">
        <v>0</v>
      </c>
      <c r="BA198" s="5">
        <v>0</v>
      </c>
      <c r="BB198" s="5">
        <v>0</v>
      </c>
      <c r="BC198" s="5">
        <v>0</v>
      </c>
      <c r="BD198" s="5">
        <v>0</v>
      </c>
      <c r="BE198" s="5" t="s">
        <v>145</v>
      </c>
      <c r="BF198" s="5" t="s">
        <v>145</v>
      </c>
      <c r="BG198" s="5">
        <v>0</v>
      </c>
      <c r="BH198" s="5">
        <v>9</v>
      </c>
      <c r="BI198" s="5" t="s">
        <v>123</v>
      </c>
      <c r="BJ198" s="3">
        <v>45382</v>
      </c>
      <c r="BK198" s="3">
        <v>45382</v>
      </c>
      <c r="BL198" s="6">
        <v>9.1666666666666696</v>
      </c>
      <c r="BM198" s="5" t="s">
        <v>123</v>
      </c>
      <c r="BN198" s="3">
        <v>50864</v>
      </c>
      <c r="BO198" s="5" t="s">
        <v>146</v>
      </c>
      <c r="BP198" s="5">
        <v>1500000</v>
      </c>
      <c r="BQ198" s="5"/>
      <c r="BR198" s="3">
        <v>45374</v>
      </c>
      <c r="BS198" s="5" t="s">
        <v>422</v>
      </c>
      <c r="BT198" s="5" t="s">
        <v>686</v>
      </c>
      <c r="BU198" s="7" t="s">
        <v>1582</v>
      </c>
      <c r="BV198" s="7">
        <v>0</v>
      </c>
      <c r="BW198" s="7">
        <v>0</v>
      </c>
      <c r="BX198" s="7">
        <v>2100</v>
      </c>
      <c r="BY198" s="7">
        <v>14000</v>
      </c>
      <c r="BZ198" s="5">
        <v>30</v>
      </c>
      <c r="CA198" s="5">
        <v>30</v>
      </c>
      <c r="CB198" s="48">
        <f t="shared" si="11"/>
        <v>29400000</v>
      </c>
      <c r="CC198" s="48">
        <v>6863500</v>
      </c>
      <c r="CD198" s="48">
        <f t="shared" si="12"/>
        <v>26460000</v>
      </c>
      <c r="CE198" s="48">
        <f t="shared" si="13"/>
        <v>23520000</v>
      </c>
      <c r="CF198" s="48"/>
      <c r="CG198" s="49" t="s">
        <v>1583</v>
      </c>
      <c r="CH198" s="49"/>
      <c r="CI198" s="49" t="s">
        <v>3775</v>
      </c>
      <c r="CJ198" s="50" t="s">
        <v>1584</v>
      </c>
      <c r="CK198" s="50" t="s">
        <v>674</v>
      </c>
      <c r="CL198" s="50">
        <v>401501</v>
      </c>
      <c r="CM198" s="5">
        <v>0</v>
      </c>
      <c r="CN198" s="5" t="s">
        <v>195</v>
      </c>
      <c r="CO198" s="50" t="s">
        <v>152</v>
      </c>
      <c r="CP198" s="50" t="s">
        <v>152</v>
      </c>
      <c r="CQ198" s="51" t="s">
        <v>185</v>
      </c>
      <c r="CR198" s="51" t="s">
        <v>154</v>
      </c>
      <c r="CS198" s="51" t="s">
        <v>90</v>
      </c>
      <c r="CT198" s="51" t="s">
        <v>1585</v>
      </c>
      <c r="CU198" s="51" t="s">
        <v>187</v>
      </c>
      <c r="CV198" s="52" t="s">
        <v>1586</v>
      </c>
      <c r="CW198" s="9">
        <v>200306128044</v>
      </c>
      <c r="CX198" s="9">
        <v>200306128098</v>
      </c>
      <c r="CY198" s="9">
        <v>0</v>
      </c>
      <c r="CZ198" s="9">
        <v>0</v>
      </c>
      <c r="DA198" s="9">
        <v>0</v>
      </c>
      <c r="DB198" s="9">
        <v>0</v>
      </c>
      <c r="DC198" s="9">
        <v>0</v>
      </c>
      <c r="DD198" s="9">
        <v>0</v>
      </c>
      <c r="DE198" s="9">
        <v>0</v>
      </c>
      <c r="DF198" s="9">
        <v>400079834662</v>
      </c>
      <c r="DG198" s="9">
        <v>400079834672</v>
      </c>
      <c r="DH198" s="9">
        <v>0</v>
      </c>
      <c r="DI198" s="9">
        <v>0</v>
      </c>
      <c r="DJ198" s="9">
        <v>0</v>
      </c>
      <c r="DK198" s="9">
        <v>0</v>
      </c>
      <c r="DL198" s="9">
        <v>0</v>
      </c>
      <c r="DM198" s="9">
        <v>0</v>
      </c>
      <c r="DN198" s="9">
        <v>0</v>
      </c>
      <c r="DO198" s="9">
        <v>200081551236</v>
      </c>
      <c r="DP198" s="9">
        <v>200081551246</v>
      </c>
      <c r="DQ198" s="9">
        <v>0</v>
      </c>
      <c r="DR198" s="9">
        <v>0</v>
      </c>
      <c r="DS198" s="9">
        <v>0</v>
      </c>
      <c r="DT198" s="9">
        <v>0</v>
      </c>
      <c r="DU198" s="9">
        <v>0</v>
      </c>
      <c r="DV198" s="9">
        <v>0</v>
      </c>
      <c r="DW198" s="9">
        <v>0</v>
      </c>
    </row>
    <row r="199" spans="1:127" ht="75" x14ac:dyDescent="0.25">
      <c r="A199" s="44">
        <v>198</v>
      </c>
      <c r="B199" s="45">
        <v>45627</v>
      </c>
      <c r="C199" s="46">
        <v>172901311683123</v>
      </c>
      <c r="D199" s="4"/>
      <c r="E199" s="4"/>
      <c r="F199" s="5"/>
      <c r="G199" s="3"/>
      <c r="H199" s="75"/>
      <c r="I199" s="5"/>
      <c r="J199" s="83">
        <v>10000000</v>
      </c>
      <c r="K199" s="5"/>
      <c r="L199" s="5"/>
      <c r="M199" s="5"/>
      <c r="N199" s="5"/>
      <c r="O199" s="5"/>
      <c r="P199" s="5"/>
      <c r="Q199" s="5"/>
      <c r="R199" s="5"/>
      <c r="S199" s="75"/>
      <c r="T199" s="5"/>
      <c r="U199" s="75"/>
      <c r="V199" s="5"/>
      <c r="W199" s="5"/>
      <c r="X199" s="5"/>
      <c r="Y199" s="5"/>
      <c r="Z199" s="5"/>
      <c r="AA199" s="5"/>
      <c r="AB199" s="5"/>
      <c r="AC199" s="5"/>
      <c r="AD199" s="5"/>
      <c r="AE199" s="5"/>
      <c r="AF199" s="5"/>
      <c r="AG199" s="5"/>
      <c r="AH199" s="5"/>
      <c r="AI199" s="5"/>
      <c r="AJ199" s="5"/>
      <c r="AK199" s="5"/>
      <c r="AL199" s="5"/>
      <c r="AM199" s="5"/>
      <c r="AN199" s="75"/>
      <c r="AO199" s="5"/>
      <c r="AP199" s="5"/>
      <c r="AQ199" s="5"/>
      <c r="AR199" s="3"/>
      <c r="AS199" s="5"/>
      <c r="AT199" s="5"/>
      <c r="AU199" s="5"/>
      <c r="AV199" s="5"/>
      <c r="AW199" s="5"/>
      <c r="AX199" s="5"/>
      <c r="AY199" s="5"/>
      <c r="AZ199" s="5"/>
      <c r="BA199" s="5"/>
      <c r="BB199" s="5"/>
      <c r="BC199" s="5"/>
      <c r="BD199" s="5"/>
      <c r="BE199" s="5"/>
      <c r="BF199" s="5"/>
      <c r="BG199" s="5"/>
      <c r="BH199" s="5"/>
      <c r="BI199" s="5"/>
      <c r="BJ199" s="3"/>
      <c r="BK199" s="3"/>
      <c r="BL199" s="75"/>
      <c r="BM199" s="5"/>
      <c r="BN199" s="3"/>
      <c r="BO199" s="5"/>
      <c r="BP199" s="5"/>
      <c r="BQ199" s="5"/>
      <c r="BR199" s="3">
        <v>45375</v>
      </c>
      <c r="BS199" s="5" t="s">
        <v>422</v>
      </c>
      <c r="BT199" s="5" t="s">
        <v>686</v>
      </c>
      <c r="BU199" s="7" t="s">
        <v>1587</v>
      </c>
      <c r="BV199" s="7">
        <v>3391</v>
      </c>
      <c r="BW199" s="7">
        <v>1500</v>
      </c>
      <c r="BX199" s="7">
        <v>833</v>
      </c>
      <c r="BY199" s="7">
        <v>2000</v>
      </c>
      <c r="BZ199" s="5">
        <v>0</v>
      </c>
      <c r="CA199" s="5">
        <v>60</v>
      </c>
      <c r="CB199" s="84">
        <f t="shared" si="11"/>
        <v>6752500</v>
      </c>
      <c r="CC199" s="84"/>
      <c r="CD199" s="84">
        <f t="shared" si="12"/>
        <v>6077250</v>
      </c>
      <c r="CE199" s="84">
        <f t="shared" si="13"/>
        <v>5402000</v>
      </c>
      <c r="CF199" s="84"/>
      <c r="CG199" s="77" t="s">
        <v>1588</v>
      </c>
      <c r="CH199" s="77"/>
      <c r="CI199" s="77" t="s">
        <v>3775</v>
      </c>
      <c r="CJ199" s="50"/>
      <c r="CK199" s="50"/>
      <c r="CL199" s="50"/>
      <c r="CM199" s="5"/>
      <c r="CN199" s="5"/>
      <c r="CO199" s="50"/>
      <c r="CP199" s="50"/>
      <c r="CQ199" s="51"/>
      <c r="CR199" s="51"/>
      <c r="CS199" s="51"/>
      <c r="CT199" s="51"/>
      <c r="CU199" s="51"/>
      <c r="CV199" s="52"/>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row>
    <row r="200" spans="1:127" ht="75" x14ac:dyDescent="0.25">
      <c r="A200" s="44">
        <v>199</v>
      </c>
      <c r="B200" s="45">
        <v>45627</v>
      </c>
      <c r="C200" s="46">
        <v>215420911757147</v>
      </c>
      <c r="D200" s="4">
        <v>215420911757147</v>
      </c>
      <c r="E200" s="4" t="s">
        <v>121</v>
      </c>
      <c r="F200" s="5" t="s">
        <v>178</v>
      </c>
      <c r="G200" s="3">
        <v>45495</v>
      </c>
      <c r="H200" s="6">
        <v>5.4</v>
      </c>
      <c r="I200" s="5" t="s">
        <v>123</v>
      </c>
      <c r="J200" s="47">
        <v>4046150</v>
      </c>
      <c r="K200" s="5" t="s">
        <v>124</v>
      </c>
      <c r="L200" s="5" t="s">
        <v>1589</v>
      </c>
      <c r="M200" s="5">
        <v>3982573</v>
      </c>
      <c r="N200" s="5" t="s">
        <v>126</v>
      </c>
      <c r="O200" s="5">
        <v>734</v>
      </c>
      <c r="P200" s="5" t="s">
        <v>127</v>
      </c>
      <c r="Q200" s="5">
        <v>6</v>
      </c>
      <c r="R200" s="5" t="s">
        <v>263</v>
      </c>
      <c r="S200" s="6">
        <v>14</v>
      </c>
      <c r="T200" s="5" t="s">
        <v>129</v>
      </c>
      <c r="U200" s="6">
        <v>14</v>
      </c>
      <c r="V200" s="5">
        <v>120</v>
      </c>
      <c r="W200" s="5" t="s">
        <v>130</v>
      </c>
      <c r="X200" s="5" t="s">
        <v>1590</v>
      </c>
      <c r="Y200" s="5" t="s">
        <v>132</v>
      </c>
      <c r="Z200" s="5" t="s">
        <v>133</v>
      </c>
      <c r="AA200" s="5" t="s">
        <v>134</v>
      </c>
      <c r="AB200" s="5" t="s">
        <v>135</v>
      </c>
      <c r="AC200" s="5" t="s">
        <v>136</v>
      </c>
      <c r="AD200" s="5">
        <v>854804234711</v>
      </c>
      <c r="AE200" s="5" t="s">
        <v>1012</v>
      </c>
      <c r="AF200" s="5" t="s">
        <v>138</v>
      </c>
      <c r="AG200" s="5">
        <v>116</v>
      </c>
      <c r="AH200" s="5" t="s">
        <v>139</v>
      </c>
      <c r="AI200" s="5">
        <v>122</v>
      </c>
      <c r="AJ200" s="5" t="s">
        <v>266</v>
      </c>
      <c r="AK200" s="5">
        <v>4046150</v>
      </c>
      <c r="AL200" s="5" t="s">
        <v>140</v>
      </c>
      <c r="AM200" s="5" t="s">
        <v>141</v>
      </c>
      <c r="AN200" s="6">
        <v>58.690890600000003</v>
      </c>
      <c r="AO200" s="5" t="s">
        <v>142</v>
      </c>
      <c r="AP200" s="5">
        <v>0</v>
      </c>
      <c r="AQ200" s="5">
        <v>62824</v>
      </c>
      <c r="AR200" s="3">
        <v>45477</v>
      </c>
      <c r="AS200" s="5">
        <v>120</v>
      </c>
      <c r="AT200" s="5" t="s">
        <v>1591</v>
      </c>
      <c r="AU200" s="5" t="s">
        <v>144</v>
      </c>
      <c r="AV200" s="5">
        <v>0</v>
      </c>
      <c r="AW200" s="5">
        <v>0</v>
      </c>
      <c r="AX200" s="5">
        <v>0</v>
      </c>
      <c r="AY200" s="5">
        <v>0</v>
      </c>
      <c r="AZ200" s="5">
        <v>0</v>
      </c>
      <c r="BA200" s="5">
        <v>0</v>
      </c>
      <c r="BB200" s="5">
        <v>0</v>
      </c>
      <c r="BC200" s="5">
        <v>0</v>
      </c>
      <c r="BD200" s="5">
        <v>0</v>
      </c>
      <c r="BE200" s="5" t="s">
        <v>145</v>
      </c>
      <c r="BF200" s="5" t="s">
        <v>145</v>
      </c>
      <c r="BG200" s="5">
        <v>0</v>
      </c>
      <c r="BH200" s="5">
        <v>6</v>
      </c>
      <c r="BI200" s="5" t="s">
        <v>123</v>
      </c>
      <c r="BJ200" s="3">
        <v>45468</v>
      </c>
      <c r="BK200" s="3">
        <v>45491</v>
      </c>
      <c r="BL200" s="6">
        <v>5.5333333333333297</v>
      </c>
      <c r="BM200" s="5" t="s">
        <v>123</v>
      </c>
      <c r="BN200" s="3">
        <v>49160</v>
      </c>
      <c r="BO200" s="5" t="s">
        <v>585</v>
      </c>
      <c r="BP200" s="5">
        <v>0</v>
      </c>
      <c r="BQ200" s="5"/>
      <c r="BR200" s="3">
        <v>45427</v>
      </c>
      <c r="BS200" s="5" t="s">
        <v>1592</v>
      </c>
      <c r="BT200" s="5" t="s">
        <v>1536</v>
      </c>
      <c r="BU200" s="7" t="s">
        <v>1593</v>
      </c>
      <c r="BV200" s="7">
        <v>61</v>
      </c>
      <c r="BW200" s="7">
        <v>90000</v>
      </c>
      <c r="BX200" s="7">
        <v>1080</v>
      </c>
      <c r="BY200" s="7">
        <v>1300</v>
      </c>
      <c r="BZ200" s="5">
        <v>8</v>
      </c>
      <c r="CA200" s="5">
        <v>52</v>
      </c>
      <c r="CB200" s="48">
        <f t="shared" si="11"/>
        <v>6894000</v>
      </c>
      <c r="CC200" s="48">
        <v>6894000</v>
      </c>
      <c r="CD200" s="48">
        <f t="shared" si="12"/>
        <v>6204600</v>
      </c>
      <c r="CE200" s="48">
        <f t="shared" si="13"/>
        <v>5515200</v>
      </c>
      <c r="CF200" s="48" t="s">
        <v>1594</v>
      </c>
      <c r="CG200" s="49" t="s">
        <v>1595</v>
      </c>
      <c r="CH200" s="49"/>
      <c r="CI200" s="49" t="s">
        <v>3775</v>
      </c>
      <c r="CJ200" s="50" t="s">
        <v>1596</v>
      </c>
      <c r="CK200" s="50" t="s">
        <v>1012</v>
      </c>
      <c r="CL200" s="50">
        <v>534301</v>
      </c>
      <c r="CM200" s="5">
        <v>0</v>
      </c>
      <c r="CN200" s="5" t="s">
        <v>298</v>
      </c>
      <c r="CO200" s="50" t="s">
        <v>566</v>
      </c>
      <c r="CP200" s="50" t="s">
        <v>566</v>
      </c>
      <c r="CQ200" s="51" t="s">
        <v>153</v>
      </c>
      <c r="CR200" s="51" t="s">
        <v>154</v>
      </c>
      <c r="CS200" s="51" t="s">
        <v>90</v>
      </c>
      <c r="CT200" s="51" t="s">
        <v>1597</v>
      </c>
      <c r="CU200" s="51" t="s">
        <v>156</v>
      </c>
      <c r="CV200" s="52" t="s">
        <v>1598</v>
      </c>
      <c r="CW200" s="9">
        <v>200314414251</v>
      </c>
      <c r="CX200" s="9">
        <v>0</v>
      </c>
      <c r="CY200" s="9">
        <v>0</v>
      </c>
      <c r="CZ200" s="9">
        <v>0</v>
      </c>
      <c r="DA200" s="9">
        <v>0</v>
      </c>
      <c r="DB200" s="9">
        <v>0</v>
      </c>
      <c r="DC200" s="9">
        <v>0</v>
      </c>
      <c r="DD200" s="9">
        <v>0</v>
      </c>
      <c r="DE200" s="9">
        <v>0</v>
      </c>
      <c r="DF200" s="9">
        <v>400082096291</v>
      </c>
      <c r="DG200" s="9">
        <v>0</v>
      </c>
      <c r="DH200" s="9">
        <v>0</v>
      </c>
      <c r="DI200" s="9">
        <v>0</v>
      </c>
      <c r="DJ200" s="9">
        <v>0</v>
      </c>
      <c r="DK200" s="9">
        <v>0</v>
      </c>
      <c r="DL200" s="9">
        <v>0</v>
      </c>
      <c r="DM200" s="9">
        <v>0</v>
      </c>
      <c r="DN200" s="9">
        <v>0</v>
      </c>
      <c r="DO200" s="9">
        <v>200083877074</v>
      </c>
      <c r="DP200" s="9">
        <v>0</v>
      </c>
      <c r="DQ200" s="9">
        <v>0</v>
      </c>
      <c r="DR200" s="9">
        <v>0</v>
      </c>
      <c r="DS200" s="9">
        <v>0</v>
      </c>
      <c r="DT200" s="9">
        <v>0</v>
      </c>
      <c r="DU200" s="9">
        <v>0</v>
      </c>
      <c r="DV200" s="9">
        <v>0</v>
      </c>
      <c r="DW200" s="9">
        <v>0</v>
      </c>
    </row>
    <row r="201" spans="1:127" ht="60" x14ac:dyDescent="0.25">
      <c r="A201" s="44">
        <v>200</v>
      </c>
      <c r="B201" s="45">
        <v>45627</v>
      </c>
      <c r="C201" s="46">
        <v>215121311311800</v>
      </c>
      <c r="D201" s="4">
        <v>215121311311800</v>
      </c>
      <c r="E201" s="4" t="s">
        <v>121</v>
      </c>
      <c r="F201" s="5" t="s">
        <v>232</v>
      </c>
      <c r="G201" s="3">
        <v>44950</v>
      </c>
      <c r="H201" s="6">
        <v>23.566666666666698</v>
      </c>
      <c r="I201" s="5" t="s">
        <v>123</v>
      </c>
      <c r="J201" s="47">
        <v>3049583</v>
      </c>
      <c r="K201" s="5" t="s">
        <v>124</v>
      </c>
      <c r="L201" s="5" t="s">
        <v>1599</v>
      </c>
      <c r="M201" s="5">
        <v>2935038</v>
      </c>
      <c r="N201" s="5" t="s">
        <v>126</v>
      </c>
      <c r="O201" s="5">
        <v>742</v>
      </c>
      <c r="P201" s="5" t="s">
        <v>127</v>
      </c>
      <c r="Q201" s="5">
        <v>23</v>
      </c>
      <c r="R201" s="5" t="s">
        <v>128</v>
      </c>
      <c r="S201" s="6">
        <v>14.65</v>
      </c>
      <c r="T201" s="5" t="s">
        <v>129</v>
      </c>
      <c r="U201" s="6">
        <v>14.25</v>
      </c>
      <c r="V201" s="5">
        <v>181</v>
      </c>
      <c r="W201" s="5" t="s">
        <v>130</v>
      </c>
      <c r="X201" s="5" t="s">
        <v>1600</v>
      </c>
      <c r="Y201" s="5" t="s">
        <v>132</v>
      </c>
      <c r="Z201" s="5" t="s">
        <v>133</v>
      </c>
      <c r="AA201" s="5" t="s">
        <v>398</v>
      </c>
      <c r="AB201" s="5" t="s">
        <v>135</v>
      </c>
      <c r="AC201" s="5" t="s">
        <v>136</v>
      </c>
      <c r="AD201" s="5">
        <v>807184245</v>
      </c>
      <c r="AE201" s="5" t="s">
        <v>1012</v>
      </c>
      <c r="AF201" s="5" t="s">
        <v>138</v>
      </c>
      <c r="AG201" s="5">
        <v>169</v>
      </c>
      <c r="AH201" s="5" t="s">
        <v>139</v>
      </c>
      <c r="AI201" s="5">
        <v>192</v>
      </c>
      <c r="AJ201" s="5" t="s">
        <v>128</v>
      </c>
      <c r="AK201" s="5">
        <v>3049583</v>
      </c>
      <c r="AL201" s="5" t="s">
        <v>140</v>
      </c>
      <c r="AM201" s="5" t="s">
        <v>161</v>
      </c>
      <c r="AN201" s="6">
        <v>56.5533529</v>
      </c>
      <c r="AO201" s="5" t="s">
        <v>142</v>
      </c>
      <c r="AP201" s="5">
        <v>0</v>
      </c>
      <c r="AQ201" s="5">
        <v>41127</v>
      </c>
      <c r="AR201" s="3">
        <v>44961</v>
      </c>
      <c r="AS201" s="5">
        <v>180</v>
      </c>
      <c r="AT201" s="5" t="s">
        <v>1601</v>
      </c>
      <c r="AU201" s="5" t="s">
        <v>144</v>
      </c>
      <c r="AV201" s="5">
        <v>0</v>
      </c>
      <c r="AW201" s="5">
        <v>0</v>
      </c>
      <c r="AX201" s="5">
        <v>0</v>
      </c>
      <c r="AY201" s="5">
        <v>0</v>
      </c>
      <c r="AZ201" s="5">
        <v>0</v>
      </c>
      <c r="BA201" s="5">
        <v>0</v>
      </c>
      <c r="BB201" s="5">
        <v>0</v>
      </c>
      <c r="BC201" s="5">
        <v>0</v>
      </c>
      <c r="BD201" s="5">
        <v>0</v>
      </c>
      <c r="BE201" s="5" t="s">
        <v>145</v>
      </c>
      <c r="BF201" s="5" t="s">
        <v>145</v>
      </c>
      <c r="BG201" s="5">
        <v>0</v>
      </c>
      <c r="BH201" s="5">
        <v>23</v>
      </c>
      <c r="BI201" s="5" t="s">
        <v>123</v>
      </c>
      <c r="BJ201" s="3">
        <v>44950</v>
      </c>
      <c r="BK201" s="3">
        <v>44950</v>
      </c>
      <c r="BL201" s="6">
        <v>23.566666666666698</v>
      </c>
      <c r="BM201" s="5" t="s">
        <v>123</v>
      </c>
      <c r="BN201" s="3">
        <v>50774</v>
      </c>
      <c r="BO201" s="5" t="s">
        <v>162</v>
      </c>
      <c r="BP201" s="5">
        <v>15000000</v>
      </c>
      <c r="BQ201" s="5"/>
      <c r="BR201" s="3">
        <v>44939</v>
      </c>
      <c r="BS201" s="5">
        <v>5692264</v>
      </c>
      <c r="BT201" s="5" t="s">
        <v>1602</v>
      </c>
      <c r="BU201" s="7" t="s">
        <v>1603</v>
      </c>
      <c r="BV201" s="7">
        <v>484</v>
      </c>
      <c r="BW201" s="7">
        <v>6500</v>
      </c>
      <c r="BX201" s="7">
        <v>1404</v>
      </c>
      <c r="BY201" s="7">
        <v>1800</v>
      </c>
      <c r="BZ201" s="5">
        <v>3</v>
      </c>
      <c r="CA201" s="5">
        <v>57</v>
      </c>
      <c r="CB201" s="48">
        <f t="shared" si="11"/>
        <v>5673200</v>
      </c>
      <c r="CC201" s="48">
        <v>5392400</v>
      </c>
      <c r="CD201" s="48">
        <f t="shared" si="12"/>
        <v>5105880</v>
      </c>
      <c r="CE201" s="48">
        <f t="shared" si="13"/>
        <v>4538560</v>
      </c>
      <c r="CF201" s="48">
        <v>4314000</v>
      </c>
      <c r="CG201" s="49" t="s">
        <v>628</v>
      </c>
      <c r="CH201" s="49"/>
      <c r="CI201" s="49" t="s">
        <v>3775</v>
      </c>
      <c r="CJ201" s="50" t="s">
        <v>1604</v>
      </c>
      <c r="CK201" s="50" t="s">
        <v>1012</v>
      </c>
      <c r="CL201" s="50">
        <v>534452</v>
      </c>
      <c r="CM201" s="5">
        <v>27</v>
      </c>
      <c r="CN201" s="5" t="s">
        <v>298</v>
      </c>
      <c r="CO201" s="50" t="s">
        <v>166</v>
      </c>
      <c r="CP201" s="50" t="s">
        <v>167</v>
      </c>
      <c r="CQ201" s="51" t="s">
        <v>185</v>
      </c>
      <c r="CR201" s="51" t="s">
        <v>154</v>
      </c>
      <c r="CS201" s="51" t="s">
        <v>90</v>
      </c>
      <c r="CT201" s="51" t="s">
        <v>1605</v>
      </c>
      <c r="CU201" s="51" t="s">
        <v>156</v>
      </c>
      <c r="CV201" s="52" t="s">
        <v>1606</v>
      </c>
      <c r="CW201" s="9">
        <v>200258890533</v>
      </c>
      <c r="CX201" s="9">
        <v>0</v>
      </c>
      <c r="CY201" s="9">
        <v>0</v>
      </c>
      <c r="CZ201" s="9">
        <v>0</v>
      </c>
      <c r="DA201" s="9">
        <v>0</v>
      </c>
      <c r="DB201" s="9">
        <v>0</v>
      </c>
      <c r="DC201" s="9">
        <v>0</v>
      </c>
      <c r="DD201" s="9">
        <v>0</v>
      </c>
      <c r="DE201" s="9">
        <v>0</v>
      </c>
      <c r="DF201" s="9">
        <v>400067865377</v>
      </c>
      <c r="DG201" s="9">
        <v>0</v>
      </c>
      <c r="DH201" s="9">
        <v>0</v>
      </c>
      <c r="DI201" s="9">
        <v>0</v>
      </c>
      <c r="DJ201" s="9">
        <v>0</v>
      </c>
      <c r="DK201" s="9">
        <v>0</v>
      </c>
      <c r="DL201" s="9">
        <v>0</v>
      </c>
      <c r="DM201" s="9">
        <v>0</v>
      </c>
      <c r="DN201" s="9">
        <v>0</v>
      </c>
      <c r="DO201" s="9">
        <v>200068937196</v>
      </c>
      <c r="DP201" s="9">
        <v>0</v>
      </c>
      <c r="DQ201" s="9">
        <v>0</v>
      </c>
      <c r="DR201" s="9">
        <v>0</v>
      </c>
      <c r="DS201" s="9">
        <v>0</v>
      </c>
      <c r="DT201" s="9">
        <v>0</v>
      </c>
      <c r="DU201" s="9">
        <v>0</v>
      </c>
      <c r="DV201" s="9">
        <v>0</v>
      </c>
      <c r="DW201" s="9">
        <v>0</v>
      </c>
    </row>
    <row r="202" spans="1:127" ht="210" x14ac:dyDescent="0.25">
      <c r="A202" s="44">
        <v>201</v>
      </c>
      <c r="B202" s="45">
        <v>45627</v>
      </c>
      <c r="C202" s="46">
        <v>215021311577008</v>
      </c>
      <c r="D202" s="4">
        <v>215021311577008</v>
      </c>
      <c r="E202" s="4" t="s">
        <v>121</v>
      </c>
      <c r="F202" s="5" t="s">
        <v>178</v>
      </c>
      <c r="G202" s="3">
        <v>45367</v>
      </c>
      <c r="H202" s="6">
        <v>9.6666666666666696</v>
      </c>
      <c r="I202" s="5" t="s">
        <v>123</v>
      </c>
      <c r="J202" s="47">
        <v>5530308</v>
      </c>
      <c r="K202" s="5" t="s">
        <v>124</v>
      </c>
      <c r="L202" s="5" t="s">
        <v>1607</v>
      </c>
      <c r="M202" s="5">
        <v>5259722</v>
      </c>
      <c r="N202" s="5" t="s">
        <v>126</v>
      </c>
      <c r="O202" s="5">
        <v>732</v>
      </c>
      <c r="P202" s="5" t="s">
        <v>127</v>
      </c>
      <c r="Q202" s="5">
        <v>12</v>
      </c>
      <c r="R202" s="5" t="s">
        <v>263</v>
      </c>
      <c r="S202" s="6">
        <v>12.5</v>
      </c>
      <c r="T202" s="5" t="s">
        <v>129</v>
      </c>
      <c r="U202" s="6">
        <v>12.5</v>
      </c>
      <c r="V202" s="5">
        <v>121</v>
      </c>
      <c r="W202" s="5" t="s">
        <v>130</v>
      </c>
      <c r="X202" s="5" t="s">
        <v>1608</v>
      </c>
      <c r="Y202" s="5" t="s">
        <v>132</v>
      </c>
      <c r="Z202" s="5" t="s">
        <v>133</v>
      </c>
      <c r="AA202" s="5" t="s">
        <v>325</v>
      </c>
      <c r="AB202" s="5" t="s">
        <v>135</v>
      </c>
      <c r="AC202" s="5" t="s">
        <v>136</v>
      </c>
      <c r="AD202" s="5">
        <v>807134750</v>
      </c>
      <c r="AE202" s="5" t="s">
        <v>137</v>
      </c>
      <c r="AF202" s="5" t="s">
        <v>675</v>
      </c>
      <c r="AG202" s="5">
        <v>109</v>
      </c>
      <c r="AH202" s="5" t="s">
        <v>139</v>
      </c>
      <c r="AI202" s="5">
        <v>121</v>
      </c>
      <c r="AJ202" s="5" t="s">
        <v>266</v>
      </c>
      <c r="AK202" s="5">
        <v>5530308</v>
      </c>
      <c r="AL202" s="5" t="s">
        <v>140</v>
      </c>
      <c r="AM202" s="5" t="s">
        <v>141</v>
      </c>
      <c r="AN202" s="6">
        <v>55.274613600000002</v>
      </c>
      <c r="AO202" s="5" t="s">
        <v>142</v>
      </c>
      <c r="AP202" s="5">
        <v>0</v>
      </c>
      <c r="AQ202" s="5">
        <v>80951</v>
      </c>
      <c r="AR202" s="3">
        <v>45295</v>
      </c>
      <c r="AS202" s="5">
        <v>120</v>
      </c>
      <c r="AT202" s="5" t="s">
        <v>1609</v>
      </c>
      <c r="AU202" s="5" t="s">
        <v>144</v>
      </c>
      <c r="AV202" s="5">
        <v>0</v>
      </c>
      <c r="AW202" s="5">
        <v>0</v>
      </c>
      <c r="AX202" s="5">
        <v>0</v>
      </c>
      <c r="AY202" s="5">
        <v>0</v>
      </c>
      <c r="AZ202" s="5">
        <v>0</v>
      </c>
      <c r="BA202" s="5">
        <v>0</v>
      </c>
      <c r="BB202" s="5">
        <v>0</v>
      </c>
      <c r="BC202" s="5">
        <v>0</v>
      </c>
      <c r="BD202" s="5">
        <v>0</v>
      </c>
      <c r="BE202" s="5" t="s">
        <v>145</v>
      </c>
      <c r="BF202" s="5" t="s">
        <v>145</v>
      </c>
      <c r="BG202" s="5">
        <v>0</v>
      </c>
      <c r="BH202" s="5">
        <v>12</v>
      </c>
      <c r="BI202" s="5" t="s">
        <v>123</v>
      </c>
      <c r="BJ202" s="3">
        <v>45288</v>
      </c>
      <c r="BK202" s="3">
        <v>45288</v>
      </c>
      <c r="BL202" s="6">
        <v>12.3</v>
      </c>
      <c r="BM202" s="5" t="s">
        <v>123</v>
      </c>
      <c r="BN202" s="3">
        <v>48948</v>
      </c>
      <c r="BO202" s="5" t="s">
        <v>146</v>
      </c>
      <c r="BP202" s="5">
        <v>0</v>
      </c>
      <c r="BQ202" s="5">
        <v>2</v>
      </c>
      <c r="BR202" s="3">
        <v>45229</v>
      </c>
      <c r="BS202" s="5" t="s">
        <v>1610</v>
      </c>
      <c r="BT202" s="5" t="s">
        <v>1139</v>
      </c>
      <c r="BU202" s="7" t="s">
        <v>1611</v>
      </c>
      <c r="BV202" s="7">
        <v>67</v>
      </c>
      <c r="BW202" s="7">
        <v>31150</v>
      </c>
      <c r="BX202" s="7">
        <v>1154</v>
      </c>
      <c r="BY202" s="7">
        <v>1400</v>
      </c>
      <c r="BZ202" s="5">
        <v>1</v>
      </c>
      <c r="CA202" s="5">
        <v>59</v>
      </c>
      <c r="CB202" s="48">
        <f t="shared" si="11"/>
        <v>3702650</v>
      </c>
      <c r="CC202" s="48">
        <v>6302500</v>
      </c>
      <c r="CD202" s="48">
        <f t="shared" si="12"/>
        <v>3332385</v>
      </c>
      <c r="CE202" s="48">
        <f t="shared" si="13"/>
        <v>2962120</v>
      </c>
      <c r="CF202" s="48"/>
      <c r="CG202" s="49" t="s">
        <v>1612</v>
      </c>
      <c r="CH202" s="49"/>
      <c r="CI202" s="49" t="s">
        <v>3775</v>
      </c>
      <c r="CJ202" s="50" t="s">
        <v>1613</v>
      </c>
      <c r="CK202" s="50" t="s">
        <v>515</v>
      </c>
      <c r="CL202" s="50">
        <v>121101</v>
      </c>
      <c r="CM202" s="5">
        <v>0</v>
      </c>
      <c r="CN202" s="5" t="s">
        <v>195</v>
      </c>
      <c r="CO202" s="50" t="s">
        <v>509</v>
      </c>
      <c r="CP202" s="50" t="s">
        <v>167</v>
      </c>
      <c r="CQ202" s="51" t="s">
        <v>185</v>
      </c>
      <c r="CR202" s="51" t="s">
        <v>154</v>
      </c>
      <c r="CS202" s="51" t="s">
        <v>90</v>
      </c>
      <c r="CT202" s="51" t="s">
        <v>1614</v>
      </c>
      <c r="CU202" s="51" t="s">
        <v>273</v>
      </c>
      <c r="CV202" s="52" t="s">
        <v>1615</v>
      </c>
      <c r="CW202" s="9">
        <v>200300689462</v>
      </c>
      <c r="CX202" s="9">
        <v>200300689589</v>
      </c>
      <c r="CY202" s="9">
        <v>0</v>
      </c>
      <c r="CZ202" s="9">
        <v>0</v>
      </c>
      <c r="DA202" s="9">
        <v>0</v>
      </c>
      <c r="DB202" s="9">
        <v>0</v>
      </c>
      <c r="DC202" s="9">
        <v>0</v>
      </c>
      <c r="DD202" s="9">
        <v>0</v>
      </c>
      <c r="DE202" s="9">
        <v>0</v>
      </c>
      <c r="DF202" s="9">
        <v>400078559249</v>
      </c>
      <c r="DG202" s="9">
        <v>400078559273</v>
      </c>
      <c r="DH202" s="9">
        <v>0</v>
      </c>
      <c r="DI202" s="9">
        <v>0</v>
      </c>
      <c r="DJ202" s="9">
        <v>0</v>
      </c>
      <c r="DK202" s="9">
        <v>0</v>
      </c>
      <c r="DL202" s="9">
        <v>0</v>
      </c>
      <c r="DM202" s="9">
        <v>0</v>
      </c>
      <c r="DN202" s="9">
        <v>0</v>
      </c>
      <c r="DO202" s="9">
        <v>200080220968</v>
      </c>
      <c r="DP202" s="9">
        <v>200080220992</v>
      </c>
      <c r="DQ202" s="9">
        <v>0</v>
      </c>
      <c r="DR202" s="9">
        <v>0</v>
      </c>
      <c r="DS202" s="9">
        <v>0</v>
      </c>
      <c r="DT202" s="9">
        <v>0</v>
      </c>
      <c r="DU202" s="9">
        <v>0</v>
      </c>
      <c r="DV202" s="9">
        <v>0</v>
      </c>
      <c r="DW202" s="9">
        <v>0</v>
      </c>
    </row>
    <row r="203" spans="1:127" s="59" customFormat="1" ht="75" x14ac:dyDescent="0.25">
      <c r="A203" s="59">
        <v>202</v>
      </c>
      <c r="B203" s="60">
        <v>45627</v>
      </c>
      <c r="C203" s="61">
        <v>215021311577008</v>
      </c>
      <c r="D203" s="31">
        <v>215021311577008</v>
      </c>
      <c r="E203" s="31" t="s">
        <v>121</v>
      </c>
      <c r="F203" s="32" t="s">
        <v>178</v>
      </c>
      <c r="G203" s="30">
        <v>45367</v>
      </c>
      <c r="H203" s="33">
        <v>9.6666666666666696</v>
      </c>
      <c r="I203" s="32" t="s">
        <v>123</v>
      </c>
      <c r="J203" s="62">
        <v>5530308</v>
      </c>
      <c r="K203" s="32" t="s">
        <v>124</v>
      </c>
      <c r="L203" s="32" t="s">
        <v>1607</v>
      </c>
      <c r="M203" s="32">
        <v>5259722</v>
      </c>
      <c r="N203" s="32" t="s">
        <v>126</v>
      </c>
      <c r="O203" s="32">
        <v>732</v>
      </c>
      <c r="P203" s="32" t="s">
        <v>127</v>
      </c>
      <c r="Q203" s="32">
        <v>12</v>
      </c>
      <c r="R203" s="32" t="s">
        <v>263</v>
      </c>
      <c r="S203" s="33">
        <v>12.5</v>
      </c>
      <c r="T203" s="32" t="s">
        <v>129</v>
      </c>
      <c r="U203" s="33">
        <v>12.5</v>
      </c>
      <c r="V203" s="32">
        <v>121</v>
      </c>
      <c r="W203" s="32" t="s">
        <v>130</v>
      </c>
      <c r="X203" s="32" t="s">
        <v>1608</v>
      </c>
      <c r="Y203" s="32"/>
      <c r="Z203" s="32"/>
      <c r="AA203" s="32"/>
      <c r="AB203" s="32"/>
      <c r="AC203" s="32"/>
      <c r="AD203" s="32"/>
      <c r="AE203" s="32"/>
      <c r="AF203" s="32"/>
      <c r="AG203" s="32"/>
      <c r="AH203" s="32"/>
      <c r="AI203" s="32"/>
      <c r="AJ203" s="32"/>
      <c r="AK203" s="32"/>
      <c r="AL203" s="32"/>
      <c r="AM203" s="32"/>
      <c r="AN203" s="33"/>
      <c r="AO203" s="32"/>
      <c r="AP203" s="32"/>
      <c r="AQ203" s="32"/>
      <c r="AR203" s="30"/>
      <c r="AS203" s="32"/>
      <c r="AT203" s="32"/>
      <c r="AU203" s="32"/>
      <c r="AV203" s="32"/>
      <c r="AW203" s="32"/>
      <c r="AX203" s="32"/>
      <c r="AY203" s="32"/>
      <c r="AZ203" s="32"/>
      <c r="BA203" s="32"/>
      <c r="BB203" s="32"/>
      <c r="BC203" s="32"/>
      <c r="BD203" s="32"/>
      <c r="BE203" s="32"/>
      <c r="BF203" s="32"/>
      <c r="BG203" s="32"/>
      <c r="BH203" s="32"/>
      <c r="BI203" s="32"/>
      <c r="BJ203" s="30"/>
      <c r="BK203" s="30"/>
      <c r="BL203" s="33"/>
      <c r="BM203" s="32"/>
      <c r="BN203" s="30"/>
      <c r="BO203" s="32"/>
      <c r="BP203" s="32"/>
      <c r="BQ203" s="32">
        <v>2</v>
      </c>
      <c r="BR203" s="30">
        <v>45229</v>
      </c>
      <c r="BS203" s="32" t="s">
        <v>1616</v>
      </c>
      <c r="BT203" s="32" t="s">
        <v>1139</v>
      </c>
      <c r="BU203" s="36" t="s">
        <v>1617</v>
      </c>
      <c r="BV203" s="36">
        <v>250</v>
      </c>
      <c r="BW203" s="36">
        <v>20400</v>
      </c>
      <c r="BX203" s="36">
        <v>1850</v>
      </c>
      <c r="BY203" s="36">
        <v>650</v>
      </c>
      <c r="BZ203" s="32">
        <v>10</v>
      </c>
      <c r="CA203" s="32">
        <v>40</v>
      </c>
      <c r="CB203" s="63">
        <f t="shared" si="11"/>
        <v>6302500</v>
      </c>
      <c r="CC203" s="63"/>
      <c r="CD203" s="63">
        <f t="shared" si="12"/>
        <v>5672250</v>
      </c>
      <c r="CE203" s="63">
        <f t="shared" si="13"/>
        <v>5042000</v>
      </c>
      <c r="CF203" s="63"/>
      <c r="CG203" s="64" t="s">
        <v>1612</v>
      </c>
      <c r="CH203" s="64"/>
      <c r="CI203" s="64" t="s">
        <v>3775</v>
      </c>
      <c r="CJ203" s="65"/>
      <c r="CK203" s="65"/>
      <c r="CL203" s="65"/>
      <c r="CM203" s="32"/>
      <c r="CN203" s="32"/>
      <c r="CO203" s="65"/>
      <c r="CP203" s="65"/>
      <c r="CQ203" s="66"/>
      <c r="CR203" s="66"/>
      <c r="CS203" s="66"/>
      <c r="CT203" s="66"/>
      <c r="CU203" s="66"/>
      <c r="CV203" s="67"/>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row>
    <row r="204" spans="1:127" ht="60" x14ac:dyDescent="0.25">
      <c r="A204" s="44">
        <v>203</v>
      </c>
      <c r="B204" s="45">
        <v>45627</v>
      </c>
      <c r="C204" s="46">
        <v>215020911767728</v>
      </c>
      <c r="D204" s="4">
        <v>215020911767728</v>
      </c>
      <c r="E204" s="4" t="s">
        <v>121</v>
      </c>
      <c r="F204" s="5" t="s">
        <v>122</v>
      </c>
      <c r="G204" s="3">
        <v>45480</v>
      </c>
      <c r="H204" s="6">
        <v>5.9</v>
      </c>
      <c r="I204" s="5" t="s">
        <v>123</v>
      </c>
      <c r="J204" s="47">
        <v>2541359</v>
      </c>
      <c r="K204" s="5" t="s">
        <v>124</v>
      </c>
      <c r="L204" s="5" t="s">
        <v>1618</v>
      </c>
      <c r="M204" s="5">
        <v>2519882</v>
      </c>
      <c r="N204" s="5" t="s">
        <v>126</v>
      </c>
      <c r="O204" s="5">
        <v>792</v>
      </c>
      <c r="P204" s="5" t="s">
        <v>127</v>
      </c>
      <c r="Q204" s="5">
        <v>6</v>
      </c>
      <c r="R204" s="5" t="s">
        <v>263</v>
      </c>
      <c r="S204" s="6">
        <v>14</v>
      </c>
      <c r="T204" s="5" t="s">
        <v>129</v>
      </c>
      <c r="U204" s="6">
        <v>14</v>
      </c>
      <c r="V204" s="5">
        <v>181</v>
      </c>
      <c r="W204" s="5" t="s">
        <v>130</v>
      </c>
      <c r="X204" s="5" t="s">
        <v>1619</v>
      </c>
      <c r="Y204" s="5" t="s">
        <v>132</v>
      </c>
      <c r="Z204" s="5" t="s">
        <v>133</v>
      </c>
      <c r="AA204" s="5" t="s">
        <v>134</v>
      </c>
      <c r="AB204" s="5" t="s">
        <v>135</v>
      </c>
      <c r="AC204" s="5" t="s">
        <v>136</v>
      </c>
      <c r="AD204" s="5">
        <v>854804347151</v>
      </c>
      <c r="AE204" s="5" t="s">
        <v>137</v>
      </c>
      <c r="AF204" s="5" t="s">
        <v>675</v>
      </c>
      <c r="AG204" s="5">
        <v>175</v>
      </c>
      <c r="AH204" s="5" t="s">
        <v>139</v>
      </c>
      <c r="AI204" s="5">
        <v>181</v>
      </c>
      <c r="AJ204" s="5" t="s">
        <v>266</v>
      </c>
      <c r="AK204" s="5">
        <v>2541359</v>
      </c>
      <c r="AL204" s="5" t="s">
        <v>140</v>
      </c>
      <c r="AM204" s="5" t="s">
        <v>161</v>
      </c>
      <c r="AN204" s="6">
        <v>23.5485452</v>
      </c>
      <c r="AO204" s="5" t="s">
        <v>142</v>
      </c>
      <c r="AP204" s="5">
        <v>0</v>
      </c>
      <c r="AQ204" s="5">
        <v>33845</v>
      </c>
      <c r="AR204" s="3">
        <v>45477</v>
      </c>
      <c r="AS204" s="5">
        <v>180</v>
      </c>
      <c r="AT204" s="5" t="s">
        <v>1609</v>
      </c>
      <c r="AU204" s="5" t="s">
        <v>144</v>
      </c>
      <c r="AV204" s="5">
        <v>0</v>
      </c>
      <c r="AW204" s="5">
        <v>0</v>
      </c>
      <c r="AX204" s="5">
        <v>0</v>
      </c>
      <c r="AY204" s="5">
        <v>0</v>
      </c>
      <c r="AZ204" s="5">
        <v>0</v>
      </c>
      <c r="BA204" s="5">
        <v>0</v>
      </c>
      <c r="BB204" s="5">
        <v>0</v>
      </c>
      <c r="BC204" s="5">
        <v>0</v>
      </c>
      <c r="BD204" s="5">
        <v>0</v>
      </c>
      <c r="BE204" s="5" t="s">
        <v>145</v>
      </c>
      <c r="BF204" s="5" t="s">
        <v>145</v>
      </c>
      <c r="BG204" s="5">
        <v>0</v>
      </c>
      <c r="BH204" s="5">
        <v>6</v>
      </c>
      <c r="BI204" s="5" t="s">
        <v>123</v>
      </c>
      <c r="BJ204" s="3">
        <v>45473</v>
      </c>
      <c r="BK204" s="3">
        <v>45473</v>
      </c>
      <c r="BL204" s="6">
        <v>6.1333333333333302</v>
      </c>
      <c r="BM204" s="5" t="s">
        <v>123</v>
      </c>
      <c r="BN204" s="3">
        <v>50955</v>
      </c>
      <c r="BO204" s="5" t="s">
        <v>162</v>
      </c>
      <c r="BP204" s="5">
        <v>0</v>
      </c>
      <c r="BQ204" s="5"/>
      <c r="BR204" s="3">
        <v>45435</v>
      </c>
      <c r="BS204" s="5" t="s">
        <v>1620</v>
      </c>
      <c r="BT204" s="5" t="s">
        <v>1139</v>
      </c>
      <c r="BU204" s="7" t="s">
        <v>1621</v>
      </c>
      <c r="BV204" s="7">
        <v>0</v>
      </c>
      <c r="BW204" s="7">
        <v>0</v>
      </c>
      <c r="BX204" s="7">
        <v>568</v>
      </c>
      <c r="BY204" s="7">
        <v>19000</v>
      </c>
      <c r="BZ204" s="5">
        <v>5</v>
      </c>
      <c r="CA204" s="5">
        <v>55</v>
      </c>
      <c r="CB204" s="48">
        <f t="shared" si="11"/>
        <v>10792000</v>
      </c>
      <c r="CC204" s="48">
        <v>10792000</v>
      </c>
      <c r="CD204" s="48">
        <f t="shared" si="12"/>
        <v>9712800</v>
      </c>
      <c r="CE204" s="48">
        <f t="shared" si="13"/>
        <v>8633600</v>
      </c>
      <c r="CF204" s="48"/>
      <c r="CG204" s="49" t="s">
        <v>1622</v>
      </c>
      <c r="CH204" s="49"/>
      <c r="CI204" s="49" t="s">
        <v>3775</v>
      </c>
      <c r="CJ204" s="50" t="s">
        <v>625</v>
      </c>
      <c r="CK204" s="50" t="s">
        <v>625</v>
      </c>
      <c r="CL204" s="50">
        <v>110077</v>
      </c>
      <c r="CM204" s="5">
        <v>0</v>
      </c>
      <c r="CN204" s="5" t="s">
        <v>165</v>
      </c>
      <c r="CO204" s="50" t="s">
        <v>166</v>
      </c>
      <c r="CP204" s="50" t="s">
        <v>167</v>
      </c>
      <c r="CQ204" s="51" t="s">
        <v>153</v>
      </c>
      <c r="CR204" s="51" t="s">
        <v>154</v>
      </c>
      <c r="CS204" s="51" t="s">
        <v>90</v>
      </c>
      <c r="CT204" s="51" t="s">
        <v>1623</v>
      </c>
      <c r="CU204" s="51" t="s">
        <v>156</v>
      </c>
      <c r="CV204" s="52" t="s">
        <v>1624</v>
      </c>
      <c r="CW204" s="9">
        <v>200312876988</v>
      </c>
      <c r="CX204" s="9">
        <v>0</v>
      </c>
      <c r="CY204" s="9">
        <v>0</v>
      </c>
      <c r="CZ204" s="9">
        <v>0</v>
      </c>
      <c r="DA204" s="9">
        <v>0</v>
      </c>
      <c r="DB204" s="9">
        <v>0</v>
      </c>
      <c r="DC204" s="9">
        <v>0</v>
      </c>
      <c r="DD204" s="9">
        <v>0</v>
      </c>
      <c r="DE204" s="9">
        <v>0</v>
      </c>
      <c r="DF204" s="9">
        <v>400081692991</v>
      </c>
      <c r="DG204" s="9">
        <v>0</v>
      </c>
      <c r="DH204" s="9">
        <v>0</v>
      </c>
      <c r="DI204" s="9">
        <v>0</v>
      </c>
      <c r="DJ204" s="9">
        <v>0</v>
      </c>
      <c r="DK204" s="9">
        <v>0</v>
      </c>
      <c r="DL204" s="9">
        <v>0</v>
      </c>
      <c r="DM204" s="9">
        <v>0</v>
      </c>
      <c r="DN204" s="9">
        <v>0</v>
      </c>
      <c r="DO204" s="9">
        <v>200083463158</v>
      </c>
      <c r="DP204" s="9">
        <v>0</v>
      </c>
      <c r="DQ204" s="9">
        <v>0</v>
      </c>
      <c r="DR204" s="9">
        <v>0</v>
      </c>
      <c r="DS204" s="9">
        <v>0</v>
      </c>
      <c r="DT204" s="9">
        <v>0</v>
      </c>
      <c r="DU204" s="9">
        <v>0</v>
      </c>
      <c r="DV204" s="9">
        <v>0</v>
      </c>
      <c r="DW204" s="9">
        <v>0</v>
      </c>
    </row>
    <row r="205" spans="1:127" ht="75" x14ac:dyDescent="0.25">
      <c r="A205" s="44">
        <v>204</v>
      </c>
      <c r="B205" s="45">
        <v>45627</v>
      </c>
      <c r="C205" s="46">
        <v>215020911765553</v>
      </c>
      <c r="D205" s="4">
        <v>215020911765553</v>
      </c>
      <c r="E205" s="4" t="s">
        <v>121</v>
      </c>
      <c r="F205" s="5" t="s">
        <v>122</v>
      </c>
      <c r="G205" s="3">
        <v>45481</v>
      </c>
      <c r="H205" s="6">
        <v>5.8666666666666698</v>
      </c>
      <c r="I205" s="5" t="s">
        <v>123</v>
      </c>
      <c r="J205" s="47">
        <v>3545595</v>
      </c>
      <c r="K205" s="5" t="s">
        <v>124</v>
      </c>
      <c r="L205" s="5" t="s">
        <v>1625</v>
      </c>
      <c r="M205" s="5">
        <v>3513406</v>
      </c>
      <c r="N205" s="5" t="s">
        <v>126</v>
      </c>
      <c r="O205" s="5">
        <v>748</v>
      </c>
      <c r="P205" s="5" t="s">
        <v>127</v>
      </c>
      <c r="Q205" s="5">
        <v>6</v>
      </c>
      <c r="R205" s="5" t="s">
        <v>128</v>
      </c>
      <c r="S205" s="6">
        <v>13.25</v>
      </c>
      <c r="T205" s="5" t="s">
        <v>129</v>
      </c>
      <c r="U205" s="6">
        <v>13.25</v>
      </c>
      <c r="V205" s="5">
        <v>181</v>
      </c>
      <c r="W205" s="5" t="s">
        <v>130</v>
      </c>
      <c r="X205" s="5" t="s">
        <v>1626</v>
      </c>
      <c r="Y205" s="5" t="s">
        <v>132</v>
      </c>
      <c r="Z205" s="5" t="s">
        <v>133</v>
      </c>
      <c r="AA205" s="5" t="s">
        <v>277</v>
      </c>
      <c r="AB205" s="5" t="s">
        <v>135</v>
      </c>
      <c r="AC205" s="5" t="s">
        <v>136</v>
      </c>
      <c r="AD205" s="5">
        <v>807409303</v>
      </c>
      <c r="AE205" s="5" t="s">
        <v>137</v>
      </c>
      <c r="AF205" s="5" t="s">
        <v>675</v>
      </c>
      <c r="AG205" s="5">
        <v>175</v>
      </c>
      <c r="AH205" s="5" t="s">
        <v>139</v>
      </c>
      <c r="AI205" s="5">
        <v>181</v>
      </c>
      <c r="AJ205" s="5" t="s">
        <v>128</v>
      </c>
      <c r="AK205" s="5">
        <v>3545595</v>
      </c>
      <c r="AL205" s="5" t="s">
        <v>140</v>
      </c>
      <c r="AM205" s="5" t="s">
        <v>161</v>
      </c>
      <c r="AN205" s="6">
        <v>38.724279199999998</v>
      </c>
      <c r="AO205" s="5" t="s">
        <v>142</v>
      </c>
      <c r="AP205" s="5">
        <v>0</v>
      </c>
      <c r="AQ205" s="5">
        <v>45446</v>
      </c>
      <c r="AR205" s="3">
        <v>45477</v>
      </c>
      <c r="AS205" s="5">
        <v>180</v>
      </c>
      <c r="AT205" s="5" t="s">
        <v>1609</v>
      </c>
      <c r="AU205" s="5" t="s">
        <v>144</v>
      </c>
      <c r="AV205" s="5">
        <v>0</v>
      </c>
      <c r="AW205" s="5">
        <v>0</v>
      </c>
      <c r="AX205" s="5">
        <v>0</v>
      </c>
      <c r="AY205" s="5">
        <v>0</v>
      </c>
      <c r="AZ205" s="5">
        <v>0</v>
      </c>
      <c r="BA205" s="5">
        <v>0</v>
      </c>
      <c r="BB205" s="5">
        <v>0</v>
      </c>
      <c r="BC205" s="5">
        <v>0</v>
      </c>
      <c r="BD205" s="5">
        <v>0</v>
      </c>
      <c r="BE205" s="5" t="s">
        <v>145</v>
      </c>
      <c r="BF205" s="5" t="s">
        <v>145</v>
      </c>
      <c r="BG205" s="5">
        <v>0</v>
      </c>
      <c r="BH205" s="5">
        <v>6</v>
      </c>
      <c r="BI205" s="5" t="s">
        <v>123</v>
      </c>
      <c r="BJ205" s="3">
        <v>45473</v>
      </c>
      <c r="BK205" s="3">
        <v>45473</v>
      </c>
      <c r="BL205" s="6">
        <v>6.1333333333333302</v>
      </c>
      <c r="BM205" s="5" t="s">
        <v>123</v>
      </c>
      <c r="BN205" s="3">
        <v>50955</v>
      </c>
      <c r="BO205" s="5" t="s">
        <v>162</v>
      </c>
      <c r="BP205" s="5">
        <v>1390008</v>
      </c>
      <c r="BQ205" s="5"/>
      <c r="BR205" s="3">
        <v>45471</v>
      </c>
      <c r="BS205" s="5" t="s">
        <v>1627</v>
      </c>
      <c r="BT205" s="5" t="s">
        <v>1139</v>
      </c>
      <c r="BU205" s="7" t="s">
        <v>1628</v>
      </c>
      <c r="BV205" s="7">
        <v>125</v>
      </c>
      <c r="BW205" s="7">
        <v>65000</v>
      </c>
      <c r="BX205" s="7">
        <v>1031</v>
      </c>
      <c r="BY205" s="7">
        <v>1000</v>
      </c>
      <c r="BZ205" s="5" t="s">
        <v>1629</v>
      </c>
      <c r="CA205" s="5" t="s">
        <v>1630</v>
      </c>
      <c r="CB205" s="48">
        <f t="shared" si="11"/>
        <v>9156000</v>
      </c>
      <c r="CC205" s="48">
        <v>9156000</v>
      </c>
      <c r="CD205" s="48">
        <f t="shared" si="12"/>
        <v>8240400</v>
      </c>
      <c r="CE205" s="48">
        <f t="shared" si="13"/>
        <v>7324800</v>
      </c>
      <c r="CF205" s="48"/>
      <c r="CG205" s="49" t="s">
        <v>533</v>
      </c>
      <c r="CH205" s="49"/>
      <c r="CI205" s="49" t="s">
        <v>3775</v>
      </c>
      <c r="CJ205" s="50" t="s">
        <v>1631</v>
      </c>
      <c r="CK205" s="50" t="s">
        <v>137</v>
      </c>
      <c r="CL205" s="50">
        <v>201011</v>
      </c>
      <c r="CM205" s="5">
        <v>0</v>
      </c>
      <c r="CN205" s="5" t="s">
        <v>151</v>
      </c>
      <c r="CO205" s="50" t="s">
        <v>166</v>
      </c>
      <c r="CP205" s="50" t="s">
        <v>829</v>
      </c>
      <c r="CQ205" s="51" t="s">
        <v>153</v>
      </c>
      <c r="CR205" s="51" t="s">
        <v>154</v>
      </c>
      <c r="CS205" s="51" t="s">
        <v>90</v>
      </c>
      <c r="CT205" s="51" t="s">
        <v>1632</v>
      </c>
      <c r="CU205" s="51" t="s">
        <v>156</v>
      </c>
      <c r="CV205" s="52" t="s">
        <v>1633</v>
      </c>
      <c r="CW205" s="9">
        <v>200312995211</v>
      </c>
      <c r="CX205" s="9">
        <v>0</v>
      </c>
      <c r="CY205" s="9">
        <v>0</v>
      </c>
      <c r="CZ205" s="9">
        <v>0</v>
      </c>
      <c r="DA205" s="9">
        <v>0</v>
      </c>
      <c r="DB205" s="9">
        <v>0</v>
      </c>
      <c r="DC205" s="9">
        <v>0</v>
      </c>
      <c r="DD205" s="9">
        <v>0</v>
      </c>
      <c r="DE205" s="9">
        <v>0</v>
      </c>
      <c r="DF205" s="9">
        <v>400081730465</v>
      </c>
      <c r="DG205" s="9">
        <v>0</v>
      </c>
      <c r="DH205" s="9">
        <v>0</v>
      </c>
      <c r="DI205" s="9">
        <v>0</v>
      </c>
      <c r="DJ205" s="9">
        <v>0</v>
      </c>
      <c r="DK205" s="9">
        <v>0</v>
      </c>
      <c r="DL205" s="9">
        <v>0</v>
      </c>
      <c r="DM205" s="9">
        <v>0</v>
      </c>
      <c r="DN205" s="9">
        <v>0</v>
      </c>
      <c r="DO205" s="9">
        <v>200083501415</v>
      </c>
      <c r="DP205" s="9">
        <v>0</v>
      </c>
      <c r="DQ205" s="9">
        <v>0</v>
      </c>
      <c r="DR205" s="9">
        <v>0</v>
      </c>
      <c r="DS205" s="9">
        <v>0</v>
      </c>
      <c r="DT205" s="9">
        <v>0</v>
      </c>
      <c r="DU205" s="9">
        <v>0</v>
      </c>
      <c r="DV205" s="9">
        <v>0</v>
      </c>
      <c r="DW205" s="9">
        <v>0</v>
      </c>
    </row>
    <row r="206" spans="1:127" ht="60" x14ac:dyDescent="0.25">
      <c r="A206" s="44">
        <v>205</v>
      </c>
      <c r="B206" s="45">
        <v>45627</v>
      </c>
      <c r="C206" s="46">
        <v>215020911737996</v>
      </c>
      <c r="D206" s="4">
        <v>215020911737996</v>
      </c>
      <c r="E206" s="4" t="s">
        <v>121</v>
      </c>
      <c r="F206" s="5" t="s">
        <v>178</v>
      </c>
      <c r="G206" s="3">
        <v>45456</v>
      </c>
      <c r="H206" s="6">
        <v>6.7</v>
      </c>
      <c r="I206" s="5" t="s">
        <v>123</v>
      </c>
      <c r="J206" s="47">
        <v>5100052</v>
      </c>
      <c r="K206" s="5" t="s">
        <v>124</v>
      </c>
      <c r="L206" s="5" t="s">
        <v>1634</v>
      </c>
      <c r="M206" s="5">
        <v>5037243</v>
      </c>
      <c r="N206" s="5" t="s">
        <v>126</v>
      </c>
      <c r="O206" s="5">
        <v>786</v>
      </c>
      <c r="P206" s="5" t="s">
        <v>127</v>
      </c>
      <c r="Q206" s="5">
        <v>7</v>
      </c>
      <c r="R206" s="5" t="s">
        <v>128</v>
      </c>
      <c r="S206" s="6">
        <v>12</v>
      </c>
      <c r="T206" s="5" t="s">
        <v>129</v>
      </c>
      <c r="U206" s="6">
        <v>12</v>
      </c>
      <c r="V206" s="5">
        <v>181</v>
      </c>
      <c r="W206" s="5" t="s">
        <v>130</v>
      </c>
      <c r="X206" s="5" t="s">
        <v>1635</v>
      </c>
      <c r="Y206" s="5" t="s">
        <v>132</v>
      </c>
      <c r="Z206" s="5" t="s">
        <v>133</v>
      </c>
      <c r="AA206" s="5" t="s">
        <v>181</v>
      </c>
      <c r="AB206" s="5" t="s">
        <v>135</v>
      </c>
      <c r="AC206" s="5" t="s">
        <v>136</v>
      </c>
      <c r="AD206" s="5">
        <v>808538651</v>
      </c>
      <c r="AE206" s="5" t="s">
        <v>137</v>
      </c>
      <c r="AF206" s="5" t="s">
        <v>675</v>
      </c>
      <c r="AG206" s="5">
        <v>174</v>
      </c>
      <c r="AH206" s="5" t="s">
        <v>139</v>
      </c>
      <c r="AI206" s="5">
        <v>181</v>
      </c>
      <c r="AJ206" s="5" t="s">
        <v>128</v>
      </c>
      <c r="AK206" s="5">
        <v>5100052</v>
      </c>
      <c r="AL206" s="5" t="s">
        <v>140</v>
      </c>
      <c r="AM206" s="5" t="s">
        <v>141</v>
      </c>
      <c r="AN206" s="6">
        <v>60.700452300000002</v>
      </c>
      <c r="AO206" s="5" t="s">
        <v>142</v>
      </c>
      <c r="AP206" s="5">
        <v>0</v>
      </c>
      <c r="AQ206" s="5">
        <v>61210</v>
      </c>
      <c r="AR206" s="3">
        <v>45447</v>
      </c>
      <c r="AS206" s="5">
        <v>180</v>
      </c>
      <c r="AT206" s="5" t="s">
        <v>1609</v>
      </c>
      <c r="AU206" s="5" t="s">
        <v>144</v>
      </c>
      <c r="AV206" s="5">
        <v>0</v>
      </c>
      <c r="AW206" s="5">
        <v>0</v>
      </c>
      <c r="AX206" s="5">
        <v>0</v>
      </c>
      <c r="AY206" s="5">
        <v>0</v>
      </c>
      <c r="AZ206" s="5">
        <v>0</v>
      </c>
      <c r="BA206" s="5">
        <v>0</v>
      </c>
      <c r="BB206" s="5">
        <v>0</v>
      </c>
      <c r="BC206" s="5">
        <v>0</v>
      </c>
      <c r="BD206" s="5">
        <v>0</v>
      </c>
      <c r="BE206" s="5" t="s">
        <v>145</v>
      </c>
      <c r="BF206" s="5" t="s">
        <v>145</v>
      </c>
      <c r="BG206" s="5">
        <v>0</v>
      </c>
      <c r="BH206" s="5">
        <v>7</v>
      </c>
      <c r="BI206" s="5" t="s">
        <v>123</v>
      </c>
      <c r="BJ206" s="3">
        <v>45443</v>
      </c>
      <c r="BK206" s="3">
        <v>45443</v>
      </c>
      <c r="BL206" s="6">
        <v>7.1333333333333302</v>
      </c>
      <c r="BM206" s="5" t="s">
        <v>123</v>
      </c>
      <c r="BN206" s="3">
        <v>50925</v>
      </c>
      <c r="BO206" s="5" t="s">
        <v>146</v>
      </c>
      <c r="BP206" s="5">
        <v>2400000</v>
      </c>
      <c r="BQ206" s="5"/>
      <c r="BR206" s="3">
        <v>45432</v>
      </c>
      <c r="BS206" s="5" t="s">
        <v>1636</v>
      </c>
      <c r="BT206" s="5" t="s">
        <v>954</v>
      </c>
      <c r="BU206" s="7" t="s">
        <v>1637</v>
      </c>
      <c r="BV206" s="7">
        <v>100</v>
      </c>
      <c r="BW206" s="7">
        <v>50000</v>
      </c>
      <c r="BX206" s="7">
        <v>2430</v>
      </c>
      <c r="BY206" s="7">
        <v>1400</v>
      </c>
      <c r="BZ206" s="5">
        <v>2</v>
      </c>
      <c r="CA206" s="5">
        <v>58</v>
      </c>
      <c r="CB206" s="48">
        <f t="shared" si="11"/>
        <v>8402000</v>
      </c>
      <c r="CC206" s="48">
        <v>8402000</v>
      </c>
      <c r="CD206" s="48">
        <f t="shared" si="12"/>
        <v>7561800</v>
      </c>
      <c r="CE206" s="48">
        <f t="shared" si="13"/>
        <v>6721600</v>
      </c>
      <c r="CF206" s="48"/>
      <c r="CG206" s="49" t="s">
        <v>533</v>
      </c>
      <c r="CH206" s="49"/>
      <c r="CI206" s="49" t="s">
        <v>3775</v>
      </c>
      <c r="CJ206" s="50" t="s">
        <v>1638</v>
      </c>
      <c r="CK206" s="50" t="s">
        <v>137</v>
      </c>
      <c r="CL206" s="50">
        <v>201301</v>
      </c>
      <c r="CM206" s="5">
        <v>27</v>
      </c>
      <c r="CN206" s="5" t="s">
        <v>151</v>
      </c>
      <c r="CO206" s="50" t="s">
        <v>166</v>
      </c>
      <c r="CP206" s="50" t="s">
        <v>167</v>
      </c>
      <c r="CQ206" s="51" t="s">
        <v>153</v>
      </c>
      <c r="CR206" s="51" t="s">
        <v>154</v>
      </c>
      <c r="CS206" s="51" t="s">
        <v>90</v>
      </c>
      <c r="CT206" s="51" t="s">
        <v>1639</v>
      </c>
      <c r="CU206" s="51" t="s">
        <v>156</v>
      </c>
      <c r="CV206" s="52" t="s">
        <v>1640</v>
      </c>
      <c r="CW206" s="9">
        <v>200310091912</v>
      </c>
      <c r="CX206" s="9">
        <v>0</v>
      </c>
      <c r="CY206" s="9">
        <v>0</v>
      </c>
      <c r="CZ206" s="9">
        <v>0</v>
      </c>
      <c r="DA206" s="9">
        <v>0</v>
      </c>
      <c r="DB206" s="9">
        <v>0</v>
      </c>
      <c r="DC206" s="9">
        <v>0</v>
      </c>
      <c r="DD206" s="9">
        <v>0</v>
      </c>
      <c r="DE206" s="9">
        <v>0</v>
      </c>
      <c r="DF206" s="9">
        <v>400081006596</v>
      </c>
      <c r="DG206" s="9">
        <v>0</v>
      </c>
      <c r="DH206" s="9">
        <v>0</v>
      </c>
      <c r="DI206" s="9">
        <v>0</v>
      </c>
      <c r="DJ206" s="9">
        <v>0</v>
      </c>
      <c r="DK206" s="9">
        <v>0</v>
      </c>
      <c r="DL206" s="9">
        <v>0</v>
      </c>
      <c r="DM206" s="9">
        <v>0</v>
      </c>
      <c r="DN206" s="9">
        <v>0</v>
      </c>
      <c r="DO206" s="9">
        <v>200082755213</v>
      </c>
      <c r="DP206" s="9">
        <v>0</v>
      </c>
      <c r="DQ206" s="9">
        <v>0</v>
      </c>
      <c r="DR206" s="9">
        <v>0</v>
      </c>
      <c r="DS206" s="9">
        <v>0</v>
      </c>
      <c r="DT206" s="9">
        <v>0</v>
      </c>
      <c r="DU206" s="9">
        <v>0</v>
      </c>
      <c r="DV206" s="9">
        <v>0</v>
      </c>
      <c r="DW206" s="9">
        <v>0</v>
      </c>
    </row>
    <row r="207" spans="1:127" ht="75" x14ac:dyDescent="0.25">
      <c r="A207" s="44">
        <v>206</v>
      </c>
      <c r="B207" s="45">
        <v>45627</v>
      </c>
      <c r="C207" s="46">
        <v>215020911735278</v>
      </c>
      <c r="D207" s="4">
        <v>215020911735278</v>
      </c>
      <c r="E207" s="4" t="s">
        <v>121</v>
      </c>
      <c r="F207" s="5" t="s">
        <v>122</v>
      </c>
      <c r="G207" s="3">
        <v>45448</v>
      </c>
      <c r="H207" s="6">
        <v>6.9666666666666703</v>
      </c>
      <c r="I207" s="5" t="s">
        <v>123</v>
      </c>
      <c r="J207" s="47">
        <v>2529400</v>
      </c>
      <c r="K207" s="5" t="s">
        <v>124</v>
      </c>
      <c r="L207" s="5" t="s">
        <v>1641</v>
      </c>
      <c r="M207" s="5">
        <v>2503600</v>
      </c>
      <c r="N207" s="5" t="s">
        <v>126</v>
      </c>
      <c r="O207" s="5">
        <v>676</v>
      </c>
      <c r="P207" s="5" t="s">
        <v>127</v>
      </c>
      <c r="Q207" s="5">
        <v>7</v>
      </c>
      <c r="R207" s="5" t="s">
        <v>128</v>
      </c>
      <c r="S207" s="6">
        <v>14</v>
      </c>
      <c r="T207" s="5" t="s">
        <v>129</v>
      </c>
      <c r="U207" s="6">
        <v>14</v>
      </c>
      <c r="V207" s="5">
        <v>181</v>
      </c>
      <c r="W207" s="5" t="s">
        <v>130</v>
      </c>
      <c r="X207" s="5" t="s">
        <v>1642</v>
      </c>
      <c r="Y207" s="5" t="s">
        <v>132</v>
      </c>
      <c r="Z207" s="5" t="s">
        <v>133</v>
      </c>
      <c r="AA207" s="5" t="s">
        <v>181</v>
      </c>
      <c r="AB207" s="5" t="s">
        <v>135</v>
      </c>
      <c r="AC207" s="5" t="s">
        <v>136</v>
      </c>
      <c r="AD207" s="5">
        <v>854804334597</v>
      </c>
      <c r="AE207" s="5" t="s">
        <v>137</v>
      </c>
      <c r="AF207" s="5" t="s">
        <v>675</v>
      </c>
      <c r="AG207" s="5">
        <v>174</v>
      </c>
      <c r="AH207" s="5" t="s">
        <v>139</v>
      </c>
      <c r="AI207" s="5">
        <v>181</v>
      </c>
      <c r="AJ207" s="5" t="s">
        <v>128</v>
      </c>
      <c r="AK207" s="5">
        <v>2529400</v>
      </c>
      <c r="AL207" s="5" t="s">
        <v>140</v>
      </c>
      <c r="AM207" s="5" t="s">
        <v>161</v>
      </c>
      <c r="AN207" s="6">
        <v>22.407866800000001</v>
      </c>
      <c r="AO207" s="5" t="s">
        <v>142</v>
      </c>
      <c r="AP207" s="5">
        <v>0</v>
      </c>
      <c r="AQ207" s="5">
        <v>33686</v>
      </c>
      <c r="AR207" s="3">
        <v>45447</v>
      </c>
      <c r="AS207" s="5">
        <v>180</v>
      </c>
      <c r="AT207" s="5" t="s">
        <v>1609</v>
      </c>
      <c r="AU207" s="5" t="s">
        <v>144</v>
      </c>
      <c r="AV207" s="5">
        <v>0</v>
      </c>
      <c r="AW207" s="5">
        <v>0</v>
      </c>
      <c r="AX207" s="5">
        <v>0</v>
      </c>
      <c r="AY207" s="5">
        <v>0</v>
      </c>
      <c r="AZ207" s="5">
        <v>0</v>
      </c>
      <c r="BA207" s="5">
        <v>0</v>
      </c>
      <c r="BB207" s="5">
        <v>0</v>
      </c>
      <c r="BC207" s="5">
        <v>0</v>
      </c>
      <c r="BD207" s="5">
        <v>0</v>
      </c>
      <c r="BE207" s="5" t="s">
        <v>145</v>
      </c>
      <c r="BF207" s="5" t="s">
        <v>145</v>
      </c>
      <c r="BG207" s="5">
        <v>0</v>
      </c>
      <c r="BH207" s="5">
        <v>7</v>
      </c>
      <c r="BI207" s="5" t="s">
        <v>123</v>
      </c>
      <c r="BJ207" s="3">
        <v>45442</v>
      </c>
      <c r="BK207" s="3">
        <v>45442</v>
      </c>
      <c r="BL207" s="6">
        <v>7.1666666666666696</v>
      </c>
      <c r="BM207" s="5" t="s">
        <v>123</v>
      </c>
      <c r="BN207" s="3">
        <v>50925</v>
      </c>
      <c r="BO207" s="5" t="s">
        <v>162</v>
      </c>
      <c r="BP207" s="5">
        <v>1458000</v>
      </c>
      <c r="BQ207" s="5"/>
      <c r="BR207" s="3">
        <v>45434</v>
      </c>
      <c r="BS207" s="5">
        <v>7278720</v>
      </c>
      <c r="BT207" s="5" t="s">
        <v>147</v>
      </c>
      <c r="BU207" s="7" t="s">
        <v>1643</v>
      </c>
      <c r="BV207" s="7">
        <v>200</v>
      </c>
      <c r="BW207" s="7">
        <v>37000</v>
      </c>
      <c r="BX207" s="7">
        <v>3240</v>
      </c>
      <c r="BY207" s="7">
        <v>1200</v>
      </c>
      <c r="BZ207" s="5">
        <v>5</v>
      </c>
      <c r="CA207" s="5">
        <v>55</v>
      </c>
      <c r="CB207" s="48">
        <f t="shared" si="11"/>
        <v>11288000</v>
      </c>
      <c r="CC207" s="48">
        <v>11288000</v>
      </c>
      <c r="CD207" s="48">
        <f t="shared" si="12"/>
        <v>10159200</v>
      </c>
      <c r="CE207" s="48">
        <f t="shared" si="13"/>
        <v>9030400</v>
      </c>
      <c r="CF207" s="48"/>
      <c r="CG207" s="49" t="s">
        <v>533</v>
      </c>
      <c r="CH207" s="49"/>
      <c r="CI207" s="49" t="s">
        <v>3775</v>
      </c>
      <c r="CJ207" s="50" t="s">
        <v>1631</v>
      </c>
      <c r="CK207" s="50" t="s">
        <v>137</v>
      </c>
      <c r="CL207" s="50">
        <v>201306</v>
      </c>
      <c r="CM207" s="5">
        <v>0</v>
      </c>
      <c r="CN207" s="5" t="s">
        <v>165</v>
      </c>
      <c r="CO207" s="50" t="s">
        <v>166</v>
      </c>
      <c r="CP207" s="50" t="s">
        <v>167</v>
      </c>
      <c r="CQ207" s="51" t="s">
        <v>153</v>
      </c>
      <c r="CR207" s="51" t="s">
        <v>154</v>
      </c>
      <c r="CS207" s="51" t="s">
        <v>90</v>
      </c>
      <c r="CT207" s="51" t="s">
        <v>1644</v>
      </c>
      <c r="CU207" s="51" t="s">
        <v>156</v>
      </c>
      <c r="CV207" s="52" t="s">
        <v>1645</v>
      </c>
      <c r="CW207" s="9">
        <v>200309424506</v>
      </c>
      <c r="CX207" s="9">
        <v>0</v>
      </c>
      <c r="CY207" s="9">
        <v>0</v>
      </c>
      <c r="CZ207" s="9">
        <v>0</v>
      </c>
      <c r="DA207" s="9">
        <v>0</v>
      </c>
      <c r="DB207" s="9">
        <v>0</v>
      </c>
      <c r="DC207" s="9">
        <v>0</v>
      </c>
      <c r="DD207" s="9">
        <v>0</v>
      </c>
      <c r="DE207" s="9">
        <v>0</v>
      </c>
      <c r="DF207" s="9">
        <v>400080828490</v>
      </c>
      <c r="DG207" s="9">
        <v>0</v>
      </c>
      <c r="DH207" s="9">
        <v>0</v>
      </c>
      <c r="DI207" s="9">
        <v>0</v>
      </c>
      <c r="DJ207" s="9">
        <v>0</v>
      </c>
      <c r="DK207" s="9">
        <v>0</v>
      </c>
      <c r="DL207" s="9">
        <v>0</v>
      </c>
      <c r="DM207" s="9">
        <v>0</v>
      </c>
      <c r="DN207" s="9">
        <v>0</v>
      </c>
      <c r="DO207" s="9">
        <v>200082572001</v>
      </c>
      <c r="DP207" s="9">
        <v>0</v>
      </c>
      <c r="DQ207" s="9">
        <v>0</v>
      </c>
      <c r="DR207" s="9">
        <v>0</v>
      </c>
      <c r="DS207" s="9">
        <v>0</v>
      </c>
      <c r="DT207" s="9">
        <v>0</v>
      </c>
      <c r="DU207" s="9">
        <v>0</v>
      </c>
      <c r="DV207" s="9">
        <v>0</v>
      </c>
      <c r="DW207" s="9">
        <v>0</v>
      </c>
    </row>
    <row r="208" spans="1:127" ht="45" x14ac:dyDescent="0.25">
      <c r="A208" s="44">
        <v>207</v>
      </c>
      <c r="B208" s="45">
        <v>45627</v>
      </c>
      <c r="C208" s="46">
        <v>215020911735268</v>
      </c>
      <c r="D208" s="4">
        <v>215020911735268</v>
      </c>
      <c r="E208" s="4" t="s">
        <v>121</v>
      </c>
      <c r="F208" s="5" t="s">
        <v>178</v>
      </c>
      <c r="G208" s="3">
        <v>45455</v>
      </c>
      <c r="H208" s="6">
        <v>6.7333333333333298</v>
      </c>
      <c r="I208" s="5" t="s">
        <v>123</v>
      </c>
      <c r="J208" s="47">
        <v>5067366</v>
      </c>
      <c r="K208" s="5" t="s">
        <v>124</v>
      </c>
      <c r="L208" s="5" t="s">
        <v>1646</v>
      </c>
      <c r="M208" s="5">
        <v>5007803</v>
      </c>
      <c r="N208" s="5" t="s">
        <v>126</v>
      </c>
      <c r="O208" s="5">
        <v>718</v>
      </c>
      <c r="P208" s="5" t="s">
        <v>127</v>
      </c>
      <c r="Q208" s="5">
        <v>7</v>
      </c>
      <c r="R208" s="5" t="s">
        <v>128</v>
      </c>
      <c r="S208" s="6">
        <v>12.5</v>
      </c>
      <c r="T208" s="5" t="s">
        <v>129</v>
      </c>
      <c r="U208" s="6">
        <v>12.5</v>
      </c>
      <c r="V208" s="5">
        <v>181</v>
      </c>
      <c r="W208" s="5" t="s">
        <v>130</v>
      </c>
      <c r="X208" s="5" t="s">
        <v>1098</v>
      </c>
      <c r="Y208" s="5" t="s">
        <v>132</v>
      </c>
      <c r="Z208" s="5" t="s">
        <v>133</v>
      </c>
      <c r="AA208" s="5" t="s">
        <v>1647</v>
      </c>
      <c r="AB208" s="5" t="s">
        <v>135</v>
      </c>
      <c r="AC208" s="5" t="s">
        <v>136</v>
      </c>
      <c r="AD208" s="5">
        <v>854804245608</v>
      </c>
      <c r="AE208" s="5" t="s">
        <v>137</v>
      </c>
      <c r="AF208" s="5" t="s">
        <v>675</v>
      </c>
      <c r="AG208" s="5">
        <v>174</v>
      </c>
      <c r="AH208" s="5" t="s">
        <v>139</v>
      </c>
      <c r="AI208" s="5">
        <v>181</v>
      </c>
      <c r="AJ208" s="5" t="s">
        <v>128</v>
      </c>
      <c r="AK208" s="5">
        <v>5067366</v>
      </c>
      <c r="AL208" s="5" t="s">
        <v>140</v>
      </c>
      <c r="AM208" s="5" t="s">
        <v>141</v>
      </c>
      <c r="AN208" s="6">
        <v>33.378339599999997</v>
      </c>
      <c r="AO208" s="5" t="s">
        <v>142</v>
      </c>
      <c r="AP208" s="5">
        <v>0</v>
      </c>
      <c r="AQ208" s="5">
        <v>62457</v>
      </c>
      <c r="AR208" s="3">
        <v>45447</v>
      </c>
      <c r="AS208" s="5">
        <v>180</v>
      </c>
      <c r="AT208" s="5" t="s">
        <v>1609</v>
      </c>
      <c r="AU208" s="5" t="s">
        <v>144</v>
      </c>
      <c r="AV208" s="5">
        <v>0</v>
      </c>
      <c r="AW208" s="5">
        <v>0</v>
      </c>
      <c r="AX208" s="5">
        <v>0</v>
      </c>
      <c r="AY208" s="5">
        <v>0</v>
      </c>
      <c r="AZ208" s="5">
        <v>0</v>
      </c>
      <c r="BA208" s="5">
        <v>0</v>
      </c>
      <c r="BB208" s="5">
        <v>0</v>
      </c>
      <c r="BC208" s="5">
        <v>0</v>
      </c>
      <c r="BD208" s="5">
        <v>0</v>
      </c>
      <c r="BE208" s="5" t="s">
        <v>145</v>
      </c>
      <c r="BF208" s="5" t="s">
        <v>145</v>
      </c>
      <c r="BG208" s="5">
        <v>0</v>
      </c>
      <c r="BH208" s="5">
        <v>7</v>
      </c>
      <c r="BI208" s="5" t="s">
        <v>123</v>
      </c>
      <c r="BJ208" s="3">
        <v>45442</v>
      </c>
      <c r="BK208" s="3">
        <v>45442</v>
      </c>
      <c r="BL208" s="6">
        <v>7.1666666666666696</v>
      </c>
      <c r="BM208" s="5" t="s">
        <v>123</v>
      </c>
      <c r="BN208" s="3">
        <v>50925</v>
      </c>
      <c r="BO208" s="5" t="s">
        <v>146</v>
      </c>
      <c r="BP208" s="5">
        <v>3000000</v>
      </c>
      <c r="BQ208" s="5"/>
      <c r="BR208" s="3">
        <v>45423</v>
      </c>
      <c r="BS208" s="5" t="s">
        <v>1648</v>
      </c>
      <c r="BT208" s="5" t="s">
        <v>954</v>
      </c>
      <c r="BU208" s="7" t="s">
        <v>1649</v>
      </c>
      <c r="BV208" s="7">
        <v>69.2</v>
      </c>
      <c r="BW208" s="7">
        <v>200000</v>
      </c>
      <c r="BX208" s="7">
        <v>1118</v>
      </c>
      <c r="BY208" s="7">
        <v>1200</v>
      </c>
      <c r="BZ208" s="5">
        <v>10</v>
      </c>
      <c r="CA208" s="5">
        <v>50</v>
      </c>
      <c r="CB208" s="48">
        <f t="shared" si="11"/>
        <v>15181600</v>
      </c>
      <c r="CC208" s="48">
        <v>15181600</v>
      </c>
      <c r="CD208" s="48">
        <f t="shared" si="12"/>
        <v>13663440</v>
      </c>
      <c r="CE208" s="48">
        <f t="shared" si="13"/>
        <v>12145280</v>
      </c>
      <c r="CF208" s="48"/>
      <c r="CG208" s="49" t="s">
        <v>1650</v>
      </c>
      <c r="CH208" s="49"/>
      <c r="CI208" s="49" t="s">
        <v>3775</v>
      </c>
      <c r="CJ208" s="50" t="s">
        <v>1638</v>
      </c>
      <c r="CK208" s="50" t="s">
        <v>137</v>
      </c>
      <c r="CL208" s="50">
        <v>201301</v>
      </c>
      <c r="CM208" s="5">
        <v>0</v>
      </c>
      <c r="CN208" s="5" t="s">
        <v>151</v>
      </c>
      <c r="CO208" s="50" t="s">
        <v>166</v>
      </c>
      <c r="CP208" s="50" t="s">
        <v>167</v>
      </c>
      <c r="CQ208" s="51" t="s">
        <v>153</v>
      </c>
      <c r="CR208" s="51" t="s">
        <v>154</v>
      </c>
      <c r="CS208" s="51" t="s">
        <v>90</v>
      </c>
      <c r="CT208" s="51" t="s">
        <v>1651</v>
      </c>
      <c r="CU208" s="51" t="s">
        <v>156</v>
      </c>
      <c r="CV208" s="52" t="s">
        <v>1652</v>
      </c>
      <c r="CW208" s="9">
        <v>200310069380</v>
      </c>
      <c r="CX208" s="9">
        <v>0</v>
      </c>
      <c r="CY208" s="9">
        <v>0</v>
      </c>
      <c r="CZ208" s="9">
        <v>0</v>
      </c>
      <c r="DA208" s="9">
        <v>0</v>
      </c>
      <c r="DB208" s="9">
        <v>0</v>
      </c>
      <c r="DC208" s="9">
        <v>0</v>
      </c>
      <c r="DD208" s="9">
        <v>0</v>
      </c>
      <c r="DE208" s="9">
        <v>0</v>
      </c>
      <c r="DF208" s="9">
        <v>400080995753</v>
      </c>
      <c r="DG208" s="9">
        <v>0</v>
      </c>
      <c r="DH208" s="9">
        <v>0</v>
      </c>
      <c r="DI208" s="9">
        <v>0</v>
      </c>
      <c r="DJ208" s="9">
        <v>0</v>
      </c>
      <c r="DK208" s="9">
        <v>0</v>
      </c>
      <c r="DL208" s="9">
        <v>0</v>
      </c>
      <c r="DM208" s="9">
        <v>0</v>
      </c>
      <c r="DN208" s="9">
        <v>0</v>
      </c>
      <c r="DO208" s="9">
        <v>200082744330</v>
      </c>
      <c r="DP208" s="9">
        <v>0</v>
      </c>
      <c r="DQ208" s="9">
        <v>0</v>
      </c>
      <c r="DR208" s="9">
        <v>0</v>
      </c>
      <c r="DS208" s="9">
        <v>0</v>
      </c>
      <c r="DT208" s="9">
        <v>0</v>
      </c>
      <c r="DU208" s="9">
        <v>0</v>
      </c>
      <c r="DV208" s="9">
        <v>0</v>
      </c>
      <c r="DW208" s="9">
        <v>0</v>
      </c>
    </row>
    <row r="209" spans="1:127" ht="60" x14ac:dyDescent="0.25">
      <c r="A209" s="44">
        <v>208</v>
      </c>
      <c r="B209" s="45">
        <v>45627</v>
      </c>
      <c r="C209" s="46">
        <v>215020911721432</v>
      </c>
      <c r="D209" s="4">
        <v>215020911721432</v>
      </c>
      <c r="E209" s="4" t="s">
        <v>121</v>
      </c>
      <c r="F209" s="5" t="s">
        <v>122</v>
      </c>
      <c r="G209" s="3">
        <v>45433</v>
      </c>
      <c r="H209" s="6">
        <v>7.4666666666666703</v>
      </c>
      <c r="I209" s="5" t="s">
        <v>123</v>
      </c>
      <c r="J209" s="47">
        <v>3257327</v>
      </c>
      <c r="K209" s="5" t="s">
        <v>124</v>
      </c>
      <c r="L209" s="5" t="s">
        <v>1653</v>
      </c>
      <c r="M209" s="5">
        <v>3224104</v>
      </c>
      <c r="N209" s="5" t="s">
        <v>126</v>
      </c>
      <c r="O209" s="5">
        <v>702</v>
      </c>
      <c r="P209" s="5" t="s">
        <v>127</v>
      </c>
      <c r="Q209" s="5">
        <v>7</v>
      </c>
      <c r="R209" s="5" t="s">
        <v>128</v>
      </c>
      <c r="S209" s="6">
        <v>14</v>
      </c>
      <c r="T209" s="5" t="s">
        <v>129</v>
      </c>
      <c r="U209" s="6">
        <v>14</v>
      </c>
      <c r="V209" s="5">
        <v>181</v>
      </c>
      <c r="W209" s="5" t="s">
        <v>130</v>
      </c>
      <c r="X209" s="5" t="s">
        <v>1654</v>
      </c>
      <c r="Y209" s="5" t="s">
        <v>132</v>
      </c>
      <c r="Z209" s="5" t="s">
        <v>133</v>
      </c>
      <c r="AA209" s="5" t="s">
        <v>1167</v>
      </c>
      <c r="AB209" s="5" t="s">
        <v>135</v>
      </c>
      <c r="AC209" s="5" t="s">
        <v>136</v>
      </c>
      <c r="AD209" s="5">
        <v>854804221292</v>
      </c>
      <c r="AE209" s="5" t="s">
        <v>137</v>
      </c>
      <c r="AF209" s="5" t="s">
        <v>675</v>
      </c>
      <c r="AG209" s="5">
        <v>174</v>
      </c>
      <c r="AH209" s="5" t="s">
        <v>139</v>
      </c>
      <c r="AI209" s="5">
        <v>181</v>
      </c>
      <c r="AJ209" s="5" t="s">
        <v>128</v>
      </c>
      <c r="AK209" s="5">
        <v>3257327</v>
      </c>
      <c r="AL209" s="5" t="s">
        <v>140</v>
      </c>
      <c r="AM209" s="5" t="s">
        <v>161</v>
      </c>
      <c r="AN209" s="6">
        <v>52.920609200000001</v>
      </c>
      <c r="AO209" s="5" t="s">
        <v>142</v>
      </c>
      <c r="AP209" s="5">
        <v>0</v>
      </c>
      <c r="AQ209" s="5">
        <v>43380</v>
      </c>
      <c r="AR209" s="3">
        <v>45447</v>
      </c>
      <c r="AS209" s="5">
        <v>180</v>
      </c>
      <c r="AT209" s="5" t="s">
        <v>1609</v>
      </c>
      <c r="AU209" s="5" t="s">
        <v>144</v>
      </c>
      <c r="AV209" s="5">
        <v>0</v>
      </c>
      <c r="AW209" s="5">
        <v>0</v>
      </c>
      <c r="AX209" s="5">
        <v>0</v>
      </c>
      <c r="AY209" s="5">
        <v>0</v>
      </c>
      <c r="AZ209" s="5">
        <v>0</v>
      </c>
      <c r="BA209" s="5">
        <v>0</v>
      </c>
      <c r="BB209" s="5">
        <v>0</v>
      </c>
      <c r="BC209" s="5">
        <v>0</v>
      </c>
      <c r="BD209" s="5">
        <v>0</v>
      </c>
      <c r="BE209" s="5" t="s">
        <v>145</v>
      </c>
      <c r="BF209" s="5" t="s">
        <v>145</v>
      </c>
      <c r="BG209" s="5">
        <v>0</v>
      </c>
      <c r="BH209" s="5">
        <v>7</v>
      </c>
      <c r="BI209" s="5" t="s">
        <v>123</v>
      </c>
      <c r="BJ209" s="3">
        <v>45429</v>
      </c>
      <c r="BK209" s="3">
        <v>45429</v>
      </c>
      <c r="BL209" s="6">
        <v>7.6</v>
      </c>
      <c r="BM209" s="5" t="s">
        <v>123</v>
      </c>
      <c r="BN209" s="3">
        <v>50925</v>
      </c>
      <c r="BO209" s="5" t="s">
        <v>162</v>
      </c>
      <c r="BP209" s="5">
        <v>1800000</v>
      </c>
      <c r="BQ209" s="5"/>
      <c r="BR209" s="3">
        <v>45420</v>
      </c>
      <c r="BS209" s="5">
        <v>7220361</v>
      </c>
      <c r="BT209" s="5" t="s">
        <v>147</v>
      </c>
      <c r="BU209" s="7" t="s">
        <v>1655</v>
      </c>
      <c r="BV209" s="7">
        <v>483</v>
      </c>
      <c r="BW209" s="7">
        <v>11000</v>
      </c>
      <c r="BX209" s="7">
        <v>2276</v>
      </c>
      <c r="BY209" s="7">
        <v>370</v>
      </c>
      <c r="BZ209" s="5">
        <v>5</v>
      </c>
      <c r="CA209" s="5">
        <v>45</v>
      </c>
      <c r="CB209" s="48">
        <f t="shared" si="11"/>
        <v>6155120</v>
      </c>
      <c r="CC209" s="48">
        <v>6155120</v>
      </c>
      <c r="CD209" s="48">
        <f t="shared" si="12"/>
        <v>5539608</v>
      </c>
      <c r="CE209" s="48">
        <f t="shared" si="13"/>
        <v>4924096</v>
      </c>
      <c r="CF209" s="48"/>
      <c r="CG209" s="49" t="s">
        <v>533</v>
      </c>
      <c r="CH209" s="49"/>
      <c r="CI209" s="49" t="s">
        <v>3775</v>
      </c>
      <c r="CJ209" s="50" t="s">
        <v>1656</v>
      </c>
      <c r="CK209" s="50" t="s">
        <v>137</v>
      </c>
      <c r="CL209" s="50">
        <v>203205</v>
      </c>
      <c r="CM209" s="5">
        <v>0</v>
      </c>
      <c r="CN209" s="5" t="s">
        <v>165</v>
      </c>
      <c r="CO209" s="50" t="s">
        <v>166</v>
      </c>
      <c r="CP209" s="50" t="s">
        <v>829</v>
      </c>
      <c r="CQ209" s="51" t="s">
        <v>153</v>
      </c>
      <c r="CR209" s="51" t="s">
        <v>154</v>
      </c>
      <c r="CS209" s="51" t="s">
        <v>90</v>
      </c>
      <c r="CT209" s="51" t="s">
        <v>1657</v>
      </c>
      <c r="CU209" s="51" t="s">
        <v>156</v>
      </c>
      <c r="CV209" s="52" t="s">
        <v>1658</v>
      </c>
      <c r="CW209" s="9">
        <v>200307576805</v>
      </c>
      <c r="CX209" s="9">
        <v>0</v>
      </c>
      <c r="CY209" s="9">
        <v>0</v>
      </c>
      <c r="CZ209" s="9">
        <v>0</v>
      </c>
      <c r="DA209" s="9">
        <v>0</v>
      </c>
      <c r="DB209" s="9">
        <v>0</v>
      </c>
      <c r="DC209" s="9">
        <v>0</v>
      </c>
      <c r="DD209" s="9">
        <v>0</v>
      </c>
      <c r="DE209" s="9">
        <v>0</v>
      </c>
      <c r="DF209" s="9">
        <v>400080279087</v>
      </c>
      <c r="DG209" s="9">
        <v>0</v>
      </c>
      <c r="DH209" s="9">
        <v>0</v>
      </c>
      <c r="DI209" s="9">
        <v>0</v>
      </c>
      <c r="DJ209" s="9">
        <v>0</v>
      </c>
      <c r="DK209" s="9">
        <v>0</v>
      </c>
      <c r="DL209" s="9">
        <v>0</v>
      </c>
      <c r="DM209" s="9">
        <v>0</v>
      </c>
      <c r="DN209" s="9">
        <v>0</v>
      </c>
      <c r="DO209" s="9">
        <v>200082009125</v>
      </c>
      <c r="DP209" s="9">
        <v>0</v>
      </c>
      <c r="DQ209" s="9">
        <v>0</v>
      </c>
      <c r="DR209" s="9">
        <v>0</v>
      </c>
      <c r="DS209" s="9">
        <v>0</v>
      </c>
      <c r="DT209" s="9">
        <v>0</v>
      </c>
      <c r="DU209" s="9">
        <v>0</v>
      </c>
      <c r="DV209" s="9">
        <v>0</v>
      </c>
      <c r="DW209" s="9">
        <v>0</v>
      </c>
    </row>
    <row r="210" spans="1:127" ht="60" x14ac:dyDescent="0.25">
      <c r="A210" s="44">
        <v>209</v>
      </c>
      <c r="B210" s="45">
        <v>45627</v>
      </c>
      <c r="C210" s="46">
        <v>215020911684870</v>
      </c>
      <c r="D210" s="4">
        <v>215020911684870</v>
      </c>
      <c r="E210" s="4" t="s">
        <v>121</v>
      </c>
      <c r="F210" s="5" t="s">
        <v>178</v>
      </c>
      <c r="G210" s="3">
        <v>45478</v>
      </c>
      <c r="H210" s="6">
        <v>5.9666666666666703</v>
      </c>
      <c r="I210" s="5" t="s">
        <v>123</v>
      </c>
      <c r="J210" s="47">
        <v>2544740</v>
      </c>
      <c r="K210" s="5" t="s">
        <v>124</v>
      </c>
      <c r="L210" s="5" t="s">
        <v>1659</v>
      </c>
      <c r="M210" s="5">
        <v>2504434</v>
      </c>
      <c r="N210" s="5" t="s">
        <v>126</v>
      </c>
      <c r="O210" s="5">
        <v>697</v>
      </c>
      <c r="P210" s="5" t="s">
        <v>127</v>
      </c>
      <c r="Q210" s="5">
        <v>9</v>
      </c>
      <c r="R210" s="5" t="s">
        <v>128</v>
      </c>
      <c r="S210" s="6">
        <v>12.5</v>
      </c>
      <c r="T210" s="5" t="s">
        <v>129</v>
      </c>
      <c r="U210" s="6">
        <v>12.5</v>
      </c>
      <c r="V210" s="5">
        <v>181</v>
      </c>
      <c r="W210" s="5" t="s">
        <v>130</v>
      </c>
      <c r="X210" s="5" t="s">
        <v>1660</v>
      </c>
      <c r="Y210" s="5" t="s">
        <v>132</v>
      </c>
      <c r="Z210" s="5" t="s">
        <v>133</v>
      </c>
      <c r="AA210" s="5" t="s">
        <v>200</v>
      </c>
      <c r="AB210" s="5" t="s">
        <v>135</v>
      </c>
      <c r="AC210" s="5" t="s">
        <v>136</v>
      </c>
      <c r="AD210" s="5">
        <v>854803438472</v>
      </c>
      <c r="AE210" s="5" t="s">
        <v>137</v>
      </c>
      <c r="AF210" s="5" t="s">
        <v>675</v>
      </c>
      <c r="AG210" s="5">
        <v>172</v>
      </c>
      <c r="AH210" s="5" t="s">
        <v>139</v>
      </c>
      <c r="AI210" s="5">
        <v>181</v>
      </c>
      <c r="AJ210" s="5" t="s">
        <v>128</v>
      </c>
      <c r="AK210" s="5">
        <v>2544740</v>
      </c>
      <c r="AL210" s="5" t="s">
        <v>140</v>
      </c>
      <c r="AM210" s="5" t="s">
        <v>161</v>
      </c>
      <c r="AN210" s="6">
        <v>53.517139899999997</v>
      </c>
      <c r="AO210" s="5" t="s">
        <v>142</v>
      </c>
      <c r="AP210" s="5">
        <v>0</v>
      </c>
      <c r="AQ210" s="5">
        <v>31365</v>
      </c>
      <c r="AR210" s="3">
        <v>45386</v>
      </c>
      <c r="AS210" s="5">
        <v>180</v>
      </c>
      <c r="AT210" s="5" t="s">
        <v>1609</v>
      </c>
      <c r="AU210" s="5" t="s">
        <v>144</v>
      </c>
      <c r="AV210" s="5">
        <v>0</v>
      </c>
      <c r="AW210" s="5">
        <v>0</v>
      </c>
      <c r="AX210" s="5">
        <v>0</v>
      </c>
      <c r="AY210" s="5">
        <v>0</v>
      </c>
      <c r="AZ210" s="5">
        <v>0</v>
      </c>
      <c r="BA210" s="5">
        <v>0</v>
      </c>
      <c r="BB210" s="5">
        <v>0</v>
      </c>
      <c r="BC210" s="5">
        <v>0</v>
      </c>
      <c r="BD210" s="5">
        <v>0</v>
      </c>
      <c r="BE210" s="5" t="s">
        <v>145</v>
      </c>
      <c r="BF210" s="5" t="s">
        <v>145</v>
      </c>
      <c r="BG210" s="5">
        <v>0</v>
      </c>
      <c r="BH210" s="5">
        <v>9</v>
      </c>
      <c r="BI210" s="5" t="s">
        <v>123</v>
      </c>
      <c r="BJ210" s="3">
        <v>45382</v>
      </c>
      <c r="BK210" s="3">
        <v>45382</v>
      </c>
      <c r="BL210" s="6">
        <v>9.1666666666666696</v>
      </c>
      <c r="BM210" s="5" t="s">
        <v>123</v>
      </c>
      <c r="BN210" s="3">
        <v>50864</v>
      </c>
      <c r="BO210" s="5" t="s">
        <v>162</v>
      </c>
      <c r="BP210" s="5">
        <v>1165992</v>
      </c>
      <c r="BQ210" s="5"/>
      <c r="BR210" s="3">
        <v>45371</v>
      </c>
      <c r="BS210" s="5" t="s">
        <v>1661</v>
      </c>
      <c r="BT210" s="5" t="s">
        <v>954</v>
      </c>
      <c r="BU210" s="7" t="s">
        <v>1662</v>
      </c>
      <c r="BV210" s="7">
        <v>50</v>
      </c>
      <c r="BW210" s="7">
        <v>60000</v>
      </c>
      <c r="BX210" s="7">
        <v>1350</v>
      </c>
      <c r="BY210" s="7">
        <v>1300</v>
      </c>
      <c r="BZ210" s="5">
        <v>16</v>
      </c>
      <c r="CA210" s="5">
        <v>46</v>
      </c>
      <c r="CB210" s="48">
        <f t="shared" si="11"/>
        <v>4755000</v>
      </c>
      <c r="CC210" s="48">
        <v>4755000</v>
      </c>
      <c r="CD210" s="48">
        <f t="shared" si="12"/>
        <v>4279500</v>
      </c>
      <c r="CE210" s="48">
        <f t="shared" si="13"/>
        <v>3804000</v>
      </c>
      <c r="CF210" s="48"/>
      <c r="CG210" s="49" t="s">
        <v>533</v>
      </c>
      <c r="CH210" s="49"/>
      <c r="CI210" s="49" t="s">
        <v>3775</v>
      </c>
      <c r="CJ210" s="50" t="s">
        <v>1638</v>
      </c>
      <c r="CK210" s="50" t="s">
        <v>137</v>
      </c>
      <c r="CL210" s="50">
        <v>201301</v>
      </c>
      <c r="CM210" s="5">
        <v>0</v>
      </c>
      <c r="CN210" s="5" t="s">
        <v>195</v>
      </c>
      <c r="CO210" s="50" t="s">
        <v>166</v>
      </c>
      <c r="CP210" s="50" t="s">
        <v>167</v>
      </c>
      <c r="CQ210" s="51" t="s">
        <v>185</v>
      </c>
      <c r="CR210" s="51" t="s">
        <v>154</v>
      </c>
      <c r="CS210" s="51" t="s">
        <v>90</v>
      </c>
      <c r="CT210" s="51" t="s">
        <v>1663</v>
      </c>
      <c r="CU210" s="51" t="s">
        <v>187</v>
      </c>
      <c r="CV210" s="52" t="s">
        <v>1664</v>
      </c>
      <c r="CW210" s="9">
        <v>200312680186</v>
      </c>
      <c r="CX210" s="9">
        <v>0</v>
      </c>
      <c r="CY210" s="9">
        <v>0</v>
      </c>
      <c r="CZ210" s="9">
        <v>0</v>
      </c>
      <c r="DA210" s="9">
        <v>0</v>
      </c>
      <c r="DB210" s="9">
        <v>0</v>
      </c>
      <c r="DC210" s="9">
        <v>0</v>
      </c>
      <c r="DD210" s="9">
        <v>0</v>
      </c>
      <c r="DE210" s="9">
        <v>0</v>
      </c>
      <c r="DF210" s="9">
        <v>400081604923</v>
      </c>
      <c r="DG210" s="9">
        <v>0</v>
      </c>
      <c r="DH210" s="9">
        <v>0</v>
      </c>
      <c r="DI210" s="9">
        <v>0</v>
      </c>
      <c r="DJ210" s="9">
        <v>0</v>
      </c>
      <c r="DK210" s="9">
        <v>0</v>
      </c>
      <c r="DL210" s="9">
        <v>0</v>
      </c>
      <c r="DM210" s="9">
        <v>0</v>
      </c>
      <c r="DN210" s="9">
        <v>0</v>
      </c>
      <c r="DO210" s="9">
        <v>200083373633</v>
      </c>
      <c r="DP210" s="9">
        <v>0</v>
      </c>
      <c r="DQ210" s="9">
        <v>0</v>
      </c>
      <c r="DR210" s="9">
        <v>0</v>
      </c>
      <c r="DS210" s="9">
        <v>0</v>
      </c>
      <c r="DT210" s="9">
        <v>0</v>
      </c>
      <c r="DU210" s="9">
        <v>0</v>
      </c>
      <c r="DV210" s="9">
        <v>0</v>
      </c>
      <c r="DW210" s="9">
        <v>0</v>
      </c>
    </row>
    <row r="211" spans="1:127" ht="60" x14ac:dyDescent="0.25">
      <c r="A211" s="44">
        <v>210</v>
      </c>
      <c r="B211" s="45">
        <v>45627</v>
      </c>
      <c r="C211" s="46">
        <v>215020911614892</v>
      </c>
      <c r="D211" s="4">
        <v>215020911614892</v>
      </c>
      <c r="E211" s="4" t="s">
        <v>121</v>
      </c>
      <c r="F211" s="5" t="s">
        <v>122</v>
      </c>
      <c r="G211" s="3">
        <v>45328</v>
      </c>
      <c r="H211" s="6">
        <v>10.966666666666701</v>
      </c>
      <c r="I211" s="5" t="s">
        <v>123</v>
      </c>
      <c r="J211" s="47">
        <v>1004621</v>
      </c>
      <c r="K211" s="5" t="s">
        <v>124</v>
      </c>
      <c r="L211" s="5" t="s">
        <v>1665</v>
      </c>
      <c r="M211" s="5">
        <v>963731</v>
      </c>
      <c r="N211" s="5" t="s">
        <v>126</v>
      </c>
      <c r="O211" s="5">
        <v>780</v>
      </c>
      <c r="P211" s="5" t="s">
        <v>127</v>
      </c>
      <c r="Q211" s="5">
        <v>11</v>
      </c>
      <c r="R211" s="5" t="s">
        <v>128</v>
      </c>
      <c r="S211" s="6">
        <v>14</v>
      </c>
      <c r="T211" s="5" t="s">
        <v>129</v>
      </c>
      <c r="U211" s="6">
        <v>14</v>
      </c>
      <c r="V211" s="5">
        <v>121</v>
      </c>
      <c r="W211" s="5" t="s">
        <v>130</v>
      </c>
      <c r="X211" s="5" t="s">
        <v>1666</v>
      </c>
      <c r="Y211" s="5" t="s">
        <v>132</v>
      </c>
      <c r="Z211" s="5" t="s">
        <v>133</v>
      </c>
      <c r="AA211" s="5" t="s">
        <v>413</v>
      </c>
      <c r="AB211" s="5" t="s">
        <v>135</v>
      </c>
      <c r="AC211" s="5" t="s">
        <v>136</v>
      </c>
      <c r="AD211" s="5">
        <v>854803463935</v>
      </c>
      <c r="AE211" s="5" t="s">
        <v>137</v>
      </c>
      <c r="AF211" s="5" t="s">
        <v>675</v>
      </c>
      <c r="AG211" s="5">
        <v>110</v>
      </c>
      <c r="AH211" s="5" t="s">
        <v>139</v>
      </c>
      <c r="AI211" s="5">
        <v>121</v>
      </c>
      <c r="AJ211" s="5" t="s">
        <v>128</v>
      </c>
      <c r="AK211" s="5">
        <v>1004621</v>
      </c>
      <c r="AL211" s="5" t="s">
        <v>140</v>
      </c>
      <c r="AM211" s="5" t="s">
        <v>709</v>
      </c>
      <c r="AN211" s="6">
        <v>59.077977099999998</v>
      </c>
      <c r="AO211" s="5" t="s">
        <v>142</v>
      </c>
      <c r="AP211" s="5">
        <v>0</v>
      </c>
      <c r="AQ211" s="5">
        <v>15599</v>
      </c>
      <c r="AR211" s="3">
        <v>45326</v>
      </c>
      <c r="AS211" s="5">
        <v>120</v>
      </c>
      <c r="AT211" s="5" t="s">
        <v>1609</v>
      </c>
      <c r="AU211" s="5" t="s">
        <v>144</v>
      </c>
      <c r="AV211" s="5">
        <v>0</v>
      </c>
      <c r="AW211" s="5">
        <v>0</v>
      </c>
      <c r="AX211" s="5">
        <v>0</v>
      </c>
      <c r="AY211" s="5">
        <v>0</v>
      </c>
      <c r="AZ211" s="5">
        <v>0</v>
      </c>
      <c r="BA211" s="5">
        <v>0</v>
      </c>
      <c r="BB211" s="5">
        <v>0</v>
      </c>
      <c r="BC211" s="5">
        <v>0</v>
      </c>
      <c r="BD211" s="5">
        <v>0</v>
      </c>
      <c r="BE211" s="5" t="s">
        <v>145</v>
      </c>
      <c r="BF211" s="5" t="s">
        <v>145</v>
      </c>
      <c r="BG211" s="5">
        <v>0</v>
      </c>
      <c r="BH211" s="5">
        <v>11</v>
      </c>
      <c r="BI211" s="5" t="s">
        <v>123</v>
      </c>
      <c r="BJ211" s="3">
        <v>45322</v>
      </c>
      <c r="BK211" s="3">
        <v>45322</v>
      </c>
      <c r="BL211" s="6">
        <v>11.1666666666667</v>
      </c>
      <c r="BM211" s="5" t="s">
        <v>123</v>
      </c>
      <c r="BN211" s="3">
        <v>48979</v>
      </c>
      <c r="BO211" s="5" t="s">
        <v>834</v>
      </c>
      <c r="BP211" s="5">
        <v>1200000</v>
      </c>
      <c r="BQ211" s="5"/>
      <c r="BR211" s="3">
        <v>45320</v>
      </c>
      <c r="BS211" s="5">
        <v>6825537</v>
      </c>
      <c r="BT211" s="5" t="s">
        <v>147</v>
      </c>
      <c r="BU211" s="7" t="s">
        <v>1667</v>
      </c>
      <c r="BV211" s="7">
        <v>20</v>
      </c>
      <c r="BW211" s="7">
        <v>65900</v>
      </c>
      <c r="BX211" s="7">
        <v>306</v>
      </c>
      <c r="BY211" s="7">
        <v>1250</v>
      </c>
      <c r="BZ211" s="5">
        <v>6</v>
      </c>
      <c r="CA211" s="5">
        <v>54</v>
      </c>
      <c r="CB211" s="48">
        <f t="shared" si="11"/>
        <v>1700500</v>
      </c>
      <c r="CC211" s="48">
        <v>1700500</v>
      </c>
      <c r="CD211" s="48">
        <f t="shared" si="12"/>
        <v>1530450</v>
      </c>
      <c r="CE211" s="48">
        <f t="shared" si="13"/>
        <v>1360400</v>
      </c>
      <c r="CF211" s="48"/>
      <c r="CG211" s="49" t="s">
        <v>533</v>
      </c>
      <c r="CH211" s="49"/>
      <c r="CI211" s="49" t="s">
        <v>3775</v>
      </c>
      <c r="CJ211" s="50" t="s">
        <v>1613</v>
      </c>
      <c r="CK211" s="50" t="s">
        <v>515</v>
      </c>
      <c r="CL211" s="50">
        <v>121001</v>
      </c>
      <c r="CM211" s="5">
        <v>0</v>
      </c>
      <c r="CN211" s="5" t="s">
        <v>195</v>
      </c>
      <c r="CO211" s="50" t="s">
        <v>166</v>
      </c>
      <c r="CP211" s="50" t="s">
        <v>167</v>
      </c>
      <c r="CQ211" s="51" t="s">
        <v>185</v>
      </c>
      <c r="CR211" s="51" t="s">
        <v>154</v>
      </c>
      <c r="CS211" s="51" t="s">
        <v>90</v>
      </c>
      <c r="CT211" s="51" t="s">
        <v>1668</v>
      </c>
      <c r="CU211" s="51" t="s">
        <v>156</v>
      </c>
      <c r="CV211" s="52" t="s">
        <v>1669</v>
      </c>
      <c r="CW211" s="9">
        <v>200295906255</v>
      </c>
      <c r="CX211" s="9">
        <v>0</v>
      </c>
      <c r="CY211" s="9">
        <v>0</v>
      </c>
      <c r="CZ211" s="9">
        <v>0</v>
      </c>
      <c r="DA211" s="9">
        <v>0</v>
      </c>
      <c r="DB211" s="9">
        <v>0</v>
      </c>
      <c r="DC211" s="9">
        <v>0</v>
      </c>
      <c r="DD211" s="9">
        <v>0</v>
      </c>
      <c r="DE211" s="9">
        <v>0</v>
      </c>
      <c r="DF211" s="9">
        <v>400077283796</v>
      </c>
      <c r="DG211" s="9">
        <v>0</v>
      </c>
      <c r="DH211" s="9">
        <v>0</v>
      </c>
      <c r="DI211" s="9">
        <v>0</v>
      </c>
      <c r="DJ211" s="9">
        <v>0</v>
      </c>
      <c r="DK211" s="9">
        <v>0</v>
      </c>
      <c r="DL211" s="9">
        <v>0</v>
      </c>
      <c r="DM211" s="9">
        <v>0</v>
      </c>
      <c r="DN211" s="9">
        <v>0</v>
      </c>
      <c r="DO211" s="9">
        <v>200078894330</v>
      </c>
      <c r="DP211" s="9">
        <v>0</v>
      </c>
      <c r="DQ211" s="9">
        <v>0</v>
      </c>
      <c r="DR211" s="9">
        <v>0</v>
      </c>
      <c r="DS211" s="9">
        <v>0</v>
      </c>
      <c r="DT211" s="9">
        <v>0</v>
      </c>
      <c r="DU211" s="9">
        <v>0</v>
      </c>
      <c r="DV211" s="9">
        <v>0</v>
      </c>
      <c r="DW211" s="9">
        <v>0</v>
      </c>
    </row>
    <row r="212" spans="1:127" customFormat="1" ht="75" x14ac:dyDescent="0.25">
      <c r="A212">
        <v>211</v>
      </c>
      <c r="B212" s="3">
        <v>45627</v>
      </c>
      <c r="C212" s="4">
        <v>215020911583374</v>
      </c>
      <c r="D212" s="4">
        <v>215020911583374</v>
      </c>
      <c r="E212" s="4" t="s">
        <v>121</v>
      </c>
      <c r="F212" s="5" t="s">
        <v>178</v>
      </c>
      <c r="G212" s="3">
        <v>45406</v>
      </c>
      <c r="H212" s="6">
        <v>8.3666666666666707</v>
      </c>
      <c r="I212" s="5" t="s">
        <v>123</v>
      </c>
      <c r="J212" s="5">
        <v>3076261</v>
      </c>
      <c r="K212" s="5" t="s">
        <v>124</v>
      </c>
      <c r="L212" s="5" t="s">
        <v>1670</v>
      </c>
      <c r="M212" s="5">
        <v>2945319</v>
      </c>
      <c r="N212" s="5" t="s">
        <v>126</v>
      </c>
      <c r="O212" s="5">
        <v>632</v>
      </c>
      <c r="P212" s="5" t="s">
        <v>127</v>
      </c>
      <c r="Q212" s="5">
        <v>12</v>
      </c>
      <c r="R212" s="5" t="s">
        <v>128</v>
      </c>
      <c r="S212" s="6">
        <v>15</v>
      </c>
      <c r="T212" s="5" t="s">
        <v>129</v>
      </c>
      <c r="U212" s="6">
        <v>15</v>
      </c>
      <c r="V212" s="5">
        <v>121</v>
      </c>
      <c r="W212" s="5" t="s">
        <v>130</v>
      </c>
      <c r="X212" s="5" t="s">
        <v>1671</v>
      </c>
      <c r="Y212" s="5" t="s">
        <v>132</v>
      </c>
      <c r="Z212" s="5" t="s">
        <v>133</v>
      </c>
      <c r="AA212" s="5" t="s">
        <v>1672</v>
      </c>
      <c r="AB212" s="5" t="s">
        <v>135</v>
      </c>
      <c r="AC212" s="5" t="s">
        <v>136</v>
      </c>
      <c r="AD212" s="5">
        <v>808367750</v>
      </c>
      <c r="AE212" s="5" t="s">
        <v>137</v>
      </c>
      <c r="AF212" s="5" t="s">
        <v>675</v>
      </c>
      <c r="AG212" s="5">
        <v>109</v>
      </c>
      <c r="AH212" s="5" t="s">
        <v>139</v>
      </c>
      <c r="AI212" s="5">
        <v>121</v>
      </c>
      <c r="AJ212" s="5" t="s">
        <v>128</v>
      </c>
      <c r="AK212" s="5">
        <v>3076261</v>
      </c>
      <c r="AL212" s="5" t="s">
        <v>140</v>
      </c>
      <c r="AM212" s="5" t="s">
        <v>161</v>
      </c>
      <c r="AN212" s="6">
        <v>30.882433800000001</v>
      </c>
      <c r="AO212" s="5" t="s">
        <v>142</v>
      </c>
      <c r="AP212" s="5">
        <v>0</v>
      </c>
      <c r="AQ212" s="5">
        <v>49631</v>
      </c>
      <c r="AR212" s="3">
        <v>45295</v>
      </c>
      <c r="AS212" s="5">
        <v>120</v>
      </c>
      <c r="AT212" s="5" t="s">
        <v>1609</v>
      </c>
      <c r="AU212" s="5" t="s">
        <v>144</v>
      </c>
      <c r="AV212" s="5">
        <v>0</v>
      </c>
      <c r="AW212" s="5">
        <v>0</v>
      </c>
      <c r="AX212" s="5">
        <v>0</v>
      </c>
      <c r="AY212" s="5">
        <v>0</v>
      </c>
      <c r="AZ212" s="5">
        <v>0</v>
      </c>
      <c r="BA212" s="5">
        <v>0</v>
      </c>
      <c r="BB212" s="5">
        <v>0</v>
      </c>
      <c r="BC212" s="5">
        <v>0</v>
      </c>
      <c r="BD212" s="5">
        <v>0</v>
      </c>
      <c r="BE212" s="5" t="s">
        <v>145</v>
      </c>
      <c r="BF212" s="5" t="s">
        <v>145</v>
      </c>
      <c r="BG212" s="5">
        <v>0</v>
      </c>
      <c r="BH212" s="5">
        <v>12</v>
      </c>
      <c r="BI212" s="5" t="s">
        <v>123</v>
      </c>
      <c r="BJ212" s="3">
        <v>45291</v>
      </c>
      <c r="BK212" s="3">
        <v>45291</v>
      </c>
      <c r="BL212" s="6">
        <v>12.2</v>
      </c>
      <c r="BM212" s="5" t="s">
        <v>123</v>
      </c>
      <c r="BN212" s="3">
        <v>48948</v>
      </c>
      <c r="BO212" s="5" t="s">
        <v>162</v>
      </c>
      <c r="BP212" s="5">
        <v>12</v>
      </c>
      <c r="BQ212" s="5"/>
      <c r="BR212" s="3">
        <v>45290</v>
      </c>
      <c r="BS212" s="5" t="s">
        <v>422</v>
      </c>
      <c r="BT212" s="5" t="s">
        <v>147</v>
      </c>
      <c r="BU212" s="7" t="s">
        <v>1673</v>
      </c>
      <c r="BV212" s="7">
        <v>6601</v>
      </c>
      <c r="BW212" s="7">
        <v>1200</v>
      </c>
      <c r="BX212" s="7">
        <v>2720</v>
      </c>
      <c r="BY212" s="7">
        <v>750</v>
      </c>
      <c r="BZ212" s="5">
        <v>5</v>
      </c>
      <c r="CA212" s="5">
        <v>45</v>
      </c>
      <c r="CB212" s="6">
        <f t="shared" si="11"/>
        <v>9961200</v>
      </c>
      <c r="CC212" s="6">
        <v>9961200</v>
      </c>
      <c r="CD212" s="6">
        <f t="shared" si="12"/>
        <v>8965080</v>
      </c>
      <c r="CE212" s="6">
        <f t="shared" si="13"/>
        <v>7968960</v>
      </c>
      <c r="CF212" s="6"/>
      <c r="CG212" s="8"/>
      <c r="CH212" s="8">
        <f>J212/CB212</f>
        <v>0.30882433843312052</v>
      </c>
      <c r="CI212" s="8" t="s">
        <v>3775</v>
      </c>
      <c r="CJ212" s="5" t="s">
        <v>1656</v>
      </c>
      <c r="CK212" s="5" t="s">
        <v>137</v>
      </c>
      <c r="CL212" s="5">
        <v>203203</v>
      </c>
      <c r="CM212" s="5">
        <v>0</v>
      </c>
      <c r="CN212" s="5" t="s">
        <v>195</v>
      </c>
      <c r="CO212" s="5" t="s">
        <v>166</v>
      </c>
      <c r="CP212" s="5" t="s">
        <v>167</v>
      </c>
      <c r="CQ212" s="9" t="s">
        <v>185</v>
      </c>
      <c r="CR212" s="9" t="s">
        <v>154</v>
      </c>
      <c r="CS212" s="9" t="s">
        <v>90</v>
      </c>
      <c r="CT212" s="9" t="s">
        <v>1674</v>
      </c>
      <c r="CU212" s="9" t="s">
        <v>273</v>
      </c>
      <c r="CV212" s="10" t="s">
        <v>1675</v>
      </c>
      <c r="CW212" s="9">
        <v>200304731927</v>
      </c>
      <c r="CX212" s="9">
        <v>0</v>
      </c>
      <c r="CY212" s="9">
        <v>0</v>
      </c>
      <c r="CZ212" s="9">
        <v>0</v>
      </c>
      <c r="DA212" s="9">
        <v>0</v>
      </c>
      <c r="DB212" s="9">
        <v>0</v>
      </c>
      <c r="DC212" s="9">
        <v>0</v>
      </c>
      <c r="DD212" s="9">
        <v>0</v>
      </c>
      <c r="DE212" s="9">
        <v>0</v>
      </c>
      <c r="DF212" s="9">
        <v>400079525693</v>
      </c>
      <c r="DG212" s="9">
        <v>0</v>
      </c>
      <c r="DH212" s="9">
        <v>0</v>
      </c>
      <c r="DI212" s="9">
        <v>0</v>
      </c>
      <c r="DJ212" s="9">
        <v>0</v>
      </c>
      <c r="DK212" s="9">
        <v>0</v>
      </c>
      <c r="DL212" s="9">
        <v>0</v>
      </c>
      <c r="DM212" s="9">
        <v>0</v>
      </c>
      <c r="DN212" s="9">
        <v>0</v>
      </c>
      <c r="DO212" s="9">
        <v>200081229157</v>
      </c>
      <c r="DP212" s="9">
        <v>0</v>
      </c>
      <c r="DQ212" s="9">
        <v>0</v>
      </c>
      <c r="DR212" s="9">
        <v>0</v>
      </c>
      <c r="DS212" s="9">
        <v>0</v>
      </c>
      <c r="DT212" s="9">
        <v>0</v>
      </c>
      <c r="DU212" s="9">
        <v>0</v>
      </c>
      <c r="DV212" s="9">
        <v>0</v>
      </c>
      <c r="DW212" s="9">
        <v>0</v>
      </c>
    </row>
    <row r="213" spans="1:127" ht="60" x14ac:dyDescent="0.25">
      <c r="A213" s="44">
        <v>212</v>
      </c>
      <c r="B213" s="45">
        <v>45627</v>
      </c>
      <c r="C213" s="46">
        <v>215020911582202</v>
      </c>
      <c r="D213" s="4">
        <v>215020911582202</v>
      </c>
      <c r="E213" s="4" t="s">
        <v>121</v>
      </c>
      <c r="F213" s="5" t="s">
        <v>178</v>
      </c>
      <c r="G213" s="3">
        <v>45384</v>
      </c>
      <c r="H213" s="6">
        <v>9.1</v>
      </c>
      <c r="I213" s="5" t="s">
        <v>123</v>
      </c>
      <c r="J213" s="47">
        <v>4072232</v>
      </c>
      <c r="K213" s="5" t="s">
        <v>124</v>
      </c>
      <c r="L213" s="5" t="s">
        <v>1676</v>
      </c>
      <c r="M213" s="5">
        <v>4007027</v>
      </c>
      <c r="N213" s="5" t="s">
        <v>126</v>
      </c>
      <c r="O213" s="5">
        <v>709</v>
      </c>
      <c r="P213" s="5" t="s">
        <v>127</v>
      </c>
      <c r="Q213" s="5">
        <v>12</v>
      </c>
      <c r="R213" s="5" t="s">
        <v>263</v>
      </c>
      <c r="S213" s="6">
        <v>13.5</v>
      </c>
      <c r="T213" s="5" t="s">
        <v>129</v>
      </c>
      <c r="U213" s="6">
        <v>13.5</v>
      </c>
      <c r="V213" s="5">
        <v>180</v>
      </c>
      <c r="W213" s="5" t="s">
        <v>130</v>
      </c>
      <c r="X213" s="5" t="s">
        <v>1677</v>
      </c>
      <c r="Y213" s="5" t="s">
        <v>132</v>
      </c>
      <c r="Z213" s="5" t="s">
        <v>133</v>
      </c>
      <c r="AA213" s="5" t="s">
        <v>134</v>
      </c>
      <c r="AB213" s="5" t="s">
        <v>135</v>
      </c>
      <c r="AC213" s="5" t="s">
        <v>136</v>
      </c>
      <c r="AD213" s="5">
        <v>854802150339</v>
      </c>
      <c r="AE213" s="5" t="s">
        <v>137</v>
      </c>
      <c r="AF213" s="5" t="s">
        <v>675</v>
      </c>
      <c r="AG213" s="5">
        <v>174</v>
      </c>
      <c r="AH213" s="5" t="s">
        <v>139</v>
      </c>
      <c r="AI213" s="5">
        <v>186</v>
      </c>
      <c r="AJ213" s="5" t="s">
        <v>266</v>
      </c>
      <c r="AK213" s="5">
        <v>4072232</v>
      </c>
      <c r="AL213" s="5" t="s">
        <v>140</v>
      </c>
      <c r="AM213" s="5" t="s">
        <v>161</v>
      </c>
      <c r="AN213" s="6">
        <v>40.759003100000001</v>
      </c>
      <c r="AO213" s="5" t="s">
        <v>142</v>
      </c>
      <c r="AP213" s="5">
        <v>0</v>
      </c>
      <c r="AQ213" s="5">
        <v>52631</v>
      </c>
      <c r="AR213" s="3">
        <v>45295</v>
      </c>
      <c r="AS213" s="5">
        <v>180</v>
      </c>
      <c r="AT213" s="5" t="s">
        <v>1609</v>
      </c>
      <c r="AU213" s="5" t="s">
        <v>144</v>
      </c>
      <c r="AV213" s="5">
        <v>0</v>
      </c>
      <c r="AW213" s="5">
        <v>0</v>
      </c>
      <c r="AX213" s="5">
        <v>0</v>
      </c>
      <c r="AY213" s="5">
        <v>0</v>
      </c>
      <c r="AZ213" s="5">
        <v>0</v>
      </c>
      <c r="BA213" s="5">
        <v>0</v>
      </c>
      <c r="BB213" s="5">
        <v>0</v>
      </c>
      <c r="BC213" s="5">
        <v>0</v>
      </c>
      <c r="BD213" s="5">
        <v>0</v>
      </c>
      <c r="BE213" s="5" t="s">
        <v>145</v>
      </c>
      <c r="BF213" s="5" t="s">
        <v>145</v>
      </c>
      <c r="BG213" s="5">
        <v>0</v>
      </c>
      <c r="BH213" s="5">
        <v>12</v>
      </c>
      <c r="BI213" s="5" t="s">
        <v>123</v>
      </c>
      <c r="BJ213" s="3">
        <v>45291</v>
      </c>
      <c r="BK213" s="3">
        <v>45392</v>
      </c>
      <c r="BL213" s="6">
        <v>8.8333333333333304</v>
      </c>
      <c r="BM213" s="5" t="s">
        <v>123</v>
      </c>
      <c r="BN213" s="3">
        <v>50925</v>
      </c>
      <c r="BO213" s="5" t="s">
        <v>162</v>
      </c>
      <c r="BP213" s="5">
        <v>0</v>
      </c>
      <c r="BQ213" s="5"/>
      <c r="BR213" s="3">
        <v>45290</v>
      </c>
      <c r="BS213" s="5" t="s">
        <v>1678</v>
      </c>
      <c r="BT213" s="5" t="s">
        <v>1139</v>
      </c>
      <c r="BU213" s="7" t="s">
        <v>1679</v>
      </c>
      <c r="BV213" s="7">
        <v>450</v>
      </c>
      <c r="BW213" s="7">
        <v>6000</v>
      </c>
      <c r="BX213" s="7">
        <v>7291</v>
      </c>
      <c r="BY213" s="7">
        <v>1000</v>
      </c>
      <c r="BZ213" s="5">
        <v>15</v>
      </c>
      <c r="CA213" s="5">
        <v>45</v>
      </c>
      <c r="CB213" s="48">
        <f t="shared" si="11"/>
        <v>9991000</v>
      </c>
      <c r="CC213" s="48">
        <v>9991000</v>
      </c>
      <c r="CD213" s="48">
        <f t="shared" si="12"/>
        <v>8991900</v>
      </c>
      <c r="CE213" s="48">
        <f t="shared" si="13"/>
        <v>7992800</v>
      </c>
      <c r="CF213" s="48"/>
      <c r="CG213" s="49" t="s">
        <v>533</v>
      </c>
      <c r="CH213" s="49"/>
      <c r="CI213" s="49" t="s">
        <v>3775</v>
      </c>
      <c r="CJ213" s="50" t="s">
        <v>1680</v>
      </c>
      <c r="CK213" s="50" t="s">
        <v>137</v>
      </c>
      <c r="CL213" s="50">
        <v>203207</v>
      </c>
      <c r="CM213" s="5">
        <v>0</v>
      </c>
      <c r="CN213" s="5" t="s">
        <v>195</v>
      </c>
      <c r="CO213" s="50" t="s">
        <v>166</v>
      </c>
      <c r="CP213" s="50" t="s">
        <v>167</v>
      </c>
      <c r="CQ213" s="51" t="s">
        <v>185</v>
      </c>
      <c r="CR213" s="51" t="s">
        <v>154</v>
      </c>
      <c r="CS213" s="51" t="s">
        <v>90</v>
      </c>
      <c r="CT213" s="51" t="s">
        <v>1681</v>
      </c>
      <c r="CU213" s="51" t="s">
        <v>273</v>
      </c>
      <c r="CV213" s="52" t="s">
        <v>1682</v>
      </c>
      <c r="CW213" s="9">
        <v>200302787802</v>
      </c>
      <c r="CX213" s="9">
        <v>0</v>
      </c>
      <c r="CY213" s="9">
        <v>0</v>
      </c>
      <c r="CZ213" s="9">
        <v>0</v>
      </c>
      <c r="DA213" s="9">
        <v>0</v>
      </c>
      <c r="DB213" s="9">
        <v>0</v>
      </c>
      <c r="DC213" s="9">
        <v>0</v>
      </c>
      <c r="DD213" s="9">
        <v>0</v>
      </c>
      <c r="DE213" s="9">
        <v>0</v>
      </c>
      <c r="DF213" s="9">
        <v>400078993964</v>
      </c>
      <c r="DG213" s="9">
        <v>0</v>
      </c>
      <c r="DH213" s="9">
        <v>0</v>
      </c>
      <c r="DI213" s="9">
        <v>0</v>
      </c>
      <c r="DJ213" s="9">
        <v>0</v>
      </c>
      <c r="DK213" s="9">
        <v>0</v>
      </c>
      <c r="DL213" s="9">
        <v>0</v>
      </c>
      <c r="DM213" s="9">
        <v>0</v>
      </c>
      <c r="DN213" s="9">
        <v>0</v>
      </c>
      <c r="DO213" s="9">
        <v>200080676809</v>
      </c>
      <c r="DP213" s="9">
        <v>0</v>
      </c>
      <c r="DQ213" s="9">
        <v>0</v>
      </c>
      <c r="DR213" s="9">
        <v>0</v>
      </c>
      <c r="DS213" s="9">
        <v>0</v>
      </c>
      <c r="DT213" s="9">
        <v>0</v>
      </c>
      <c r="DU213" s="9">
        <v>0</v>
      </c>
      <c r="DV213" s="9">
        <v>0</v>
      </c>
      <c r="DW213" s="9">
        <v>0</v>
      </c>
    </row>
    <row r="214" spans="1:127" ht="90" x14ac:dyDescent="0.25">
      <c r="A214" s="44">
        <v>213</v>
      </c>
      <c r="B214" s="45">
        <v>45627</v>
      </c>
      <c r="C214" s="46">
        <v>215020911455609</v>
      </c>
      <c r="D214" s="4">
        <v>215020911455609</v>
      </c>
      <c r="E214" s="4" t="s">
        <v>121</v>
      </c>
      <c r="F214" s="5" t="s">
        <v>178</v>
      </c>
      <c r="G214" s="3">
        <v>45239</v>
      </c>
      <c r="H214" s="6">
        <v>13.9333333333333</v>
      </c>
      <c r="I214" s="5" t="s">
        <v>123</v>
      </c>
      <c r="J214" s="47">
        <v>1660427</v>
      </c>
      <c r="K214" s="5" t="s">
        <v>124</v>
      </c>
      <c r="L214" s="5" t="s">
        <v>1683</v>
      </c>
      <c r="M214" s="5">
        <v>1560407</v>
      </c>
      <c r="N214" s="5" t="s">
        <v>126</v>
      </c>
      <c r="O214" s="5">
        <v>691</v>
      </c>
      <c r="P214" s="5" t="s">
        <v>127</v>
      </c>
      <c r="Q214" s="5">
        <v>16</v>
      </c>
      <c r="R214" s="5" t="s">
        <v>128</v>
      </c>
      <c r="S214" s="6">
        <v>14.4</v>
      </c>
      <c r="T214" s="5" t="s">
        <v>129</v>
      </c>
      <c r="U214" s="6">
        <v>14</v>
      </c>
      <c r="V214" s="5">
        <v>121</v>
      </c>
      <c r="W214" s="5" t="s">
        <v>130</v>
      </c>
      <c r="X214" s="5" t="s">
        <v>1684</v>
      </c>
      <c r="Y214" s="5" t="s">
        <v>132</v>
      </c>
      <c r="Z214" s="5" t="s">
        <v>133</v>
      </c>
      <c r="AA214" s="5" t="s">
        <v>514</v>
      </c>
      <c r="AB214" s="5" t="s">
        <v>135</v>
      </c>
      <c r="AC214" s="5" t="s">
        <v>136</v>
      </c>
      <c r="AD214" s="5">
        <v>854801366199</v>
      </c>
      <c r="AE214" s="5" t="s">
        <v>137</v>
      </c>
      <c r="AF214" s="5" t="s">
        <v>675</v>
      </c>
      <c r="AG214" s="5">
        <v>109</v>
      </c>
      <c r="AH214" s="5" t="s">
        <v>139</v>
      </c>
      <c r="AI214" s="5">
        <v>125</v>
      </c>
      <c r="AJ214" s="5" t="s">
        <v>128</v>
      </c>
      <c r="AK214" s="5">
        <v>1660427</v>
      </c>
      <c r="AL214" s="5" t="s">
        <v>140</v>
      </c>
      <c r="AM214" s="5" t="s">
        <v>161</v>
      </c>
      <c r="AN214" s="6">
        <v>58.6619679</v>
      </c>
      <c r="AO214" s="5" t="s">
        <v>142</v>
      </c>
      <c r="AP214" s="5">
        <v>0</v>
      </c>
      <c r="AQ214" s="5">
        <v>25781</v>
      </c>
      <c r="AR214" s="3">
        <v>45173</v>
      </c>
      <c r="AS214" s="5">
        <v>120</v>
      </c>
      <c r="AT214" s="5" t="s">
        <v>1609</v>
      </c>
      <c r="AU214" s="5" t="s">
        <v>144</v>
      </c>
      <c r="AV214" s="5">
        <v>0</v>
      </c>
      <c r="AW214" s="5">
        <v>0</v>
      </c>
      <c r="AX214" s="5">
        <v>0</v>
      </c>
      <c r="AY214" s="5">
        <v>0</v>
      </c>
      <c r="AZ214" s="5">
        <v>0</v>
      </c>
      <c r="BA214" s="5">
        <v>0</v>
      </c>
      <c r="BB214" s="5">
        <v>0</v>
      </c>
      <c r="BC214" s="5">
        <v>0</v>
      </c>
      <c r="BD214" s="5">
        <v>0</v>
      </c>
      <c r="BE214" s="5" t="s">
        <v>145</v>
      </c>
      <c r="BF214" s="5" t="s">
        <v>145</v>
      </c>
      <c r="BG214" s="5">
        <v>0</v>
      </c>
      <c r="BH214" s="5">
        <v>16</v>
      </c>
      <c r="BI214" s="5" t="s">
        <v>123</v>
      </c>
      <c r="BJ214" s="3">
        <v>45168</v>
      </c>
      <c r="BK214" s="3">
        <v>45168</v>
      </c>
      <c r="BL214" s="6">
        <v>16.3</v>
      </c>
      <c r="BM214" s="5" t="s">
        <v>123</v>
      </c>
      <c r="BN214" s="3">
        <v>48948</v>
      </c>
      <c r="BO214" s="5" t="s">
        <v>162</v>
      </c>
      <c r="BP214" s="5">
        <v>900000</v>
      </c>
      <c r="BQ214" s="5"/>
      <c r="BR214" s="3">
        <v>45150</v>
      </c>
      <c r="BS214" s="5" t="s">
        <v>1685</v>
      </c>
      <c r="BT214" s="5" t="s">
        <v>1686</v>
      </c>
      <c r="BU214" s="7" t="s">
        <v>1687</v>
      </c>
      <c r="BV214" s="7">
        <v>0</v>
      </c>
      <c r="BW214" s="7">
        <v>0</v>
      </c>
      <c r="BX214" s="7">
        <v>666</v>
      </c>
      <c r="BY214" s="7">
        <v>4250</v>
      </c>
      <c r="BZ214" s="5">
        <v>4</v>
      </c>
      <c r="CA214" s="5">
        <v>56</v>
      </c>
      <c r="CB214" s="48">
        <f t="shared" si="11"/>
        <v>2830500</v>
      </c>
      <c r="CC214" s="48">
        <v>2830500</v>
      </c>
      <c r="CD214" s="48">
        <f t="shared" si="12"/>
        <v>2547450</v>
      </c>
      <c r="CE214" s="48">
        <f t="shared" si="13"/>
        <v>2264400</v>
      </c>
      <c r="CF214" s="48"/>
      <c r="CG214" s="49" t="s">
        <v>1688</v>
      </c>
      <c r="CH214" s="49"/>
      <c r="CI214" s="49" t="s">
        <v>3775</v>
      </c>
      <c r="CJ214" s="50" t="s">
        <v>1631</v>
      </c>
      <c r="CK214" s="50" t="s">
        <v>137</v>
      </c>
      <c r="CL214" s="50">
        <v>201005</v>
      </c>
      <c r="CM214" s="5">
        <v>0</v>
      </c>
      <c r="CN214" s="5" t="s">
        <v>298</v>
      </c>
      <c r="CO214" s="50" t="s">
        <v>166</v>
      </c>
      <c r="CP214" s="50" t="s">
        <v>167</v>
      </c>
      <c r="CQ214" s="51" t="s">
        <v>185</v>
      </c>
      <c r="CR214" s="51" t="s">
        <v>154</v>
      </c>
      <c r="CS214" s="51" t="s">
        <v>90</v>
      </c>
      <c r="CT214" s="51" t="s">
        <v>1689</v>
      </c>
      <c r="CU214" s="51" t="s">
        <v>156</v>
      </c>
      <c r="CV214" s="52" t="s">
        <v>1690</v>
      </c>
      <c r="CW214" s="9">
        <v>200286241299</v>
      </c>
      <c r="CX214" s="9">
        <v>0</v>
      </c>
      <c r="CY214" s="9">
        <v>0</v>
      </c>
      <c r="CZ214" s="9">
        <v>0</v>
      </c>
      <c r="DA214" s="9">
        <v>0</v>
      </c>
      <c r="DB214" s="9">
        <v>0</v>
      </c>
      <c r="DC214" s="9">
        <v>0</v>
      </c>
      <c r="DD214" s="9">
        <v>0</v>
      </c>
      <c r="DE214" s="9">
        <v>0</v>
      </c>
      <c r="DF214" s="9">
        <v>400075020108</v>
      </c>
      <c r="DG214" s="9">
        <v>0</v>
      </c>
      <c r="DH214" s="9">
        <v>0</v>
      </c>
      <c r="DI214" s="9">
        <v>0</v>
      </c>
      <c r="DJ214" s="9">
        <v>0</v>
      </c>
      <c r="DK214" s="9">
        <v>0</v>
      </c>
      <c r="DL214" s="9">
        <v>0</v>
      </c>
      <c r="DM214" s="9">
        <v>0</v>
      </c>
      <c r="DN214" s="9">
        <v>0</v>
      </c>
      <c r="DO214" s="9">
        <v>200076530650</v>
      </c>
      <c r="DP214" s="9">
        <v>0</v>
      </c>
      <c r="DQ214" s="9">
        <v>0</v>
      </c>
      <c r="DR214" s="9">
        <v>0</v>
      </c>
      <c r="DS214" s="9">
        <v>0</v>
      </c>
      <c r="DT214" s="9">
        <v>0</v>
      </c>
      <c r="DU214" s="9">
        <v>0</v>
      </c>
      <c r="DV214" s="9">
        <v>0</v>
      </c>
      <c r="DW214" s="9">
        <v>0</v>
      </c>
    </row>
    <row r="215" spans="1:127" ht="405" x14ac:dyDescent="0.25">
      <c r="A215" s="44">
        <v>214</v>
      </c>
      <c r="B215" s="45">
        <v>45627</v>
      </c>
      <c r="C215" s="46">
        <v>215020911453376</v>
      </c>
      <c r="D215" s="4">
        <v>215020911453376</v>
      </c>
      <c r="E215" s="4" t="s">
        <v>121</v>
      </c>
      <c r="F215" s="5" t="s">
        <v>178</v>
      </c>
      <c r="G215" s="3">
        <v>45217</v>
      </c>
      <c r="H215" s="6">
        <v>14.6666666666667</v>
      </c>
      <c r="I215" s="5" t="s">
        <v>123</v>
      </c>
      <c r="J215" s="47">
        <v>1591698</v>
      </c>
      <c r="K215" s="5" t="s">
        <v>124</v>
      </c>
      <c r="L215" s="5" t="s">
        <v>1691</v>
      </c>
      <c r="M215" s="5">
        <v>1493059</v>
      </c>
      <c r="N215" s="5" t="s">
        <v>126</v>
      </c>
      <c r="O215" s="5">
        <v>673</v>
      </c>
      <c r="P215" s="5" t="s">
        <v>127</v>
      </c>
      <c r="Q215" s="5">
        <v>16</v>
      </c>
      <c r="R215" s="5" t="s">
        <v>128</v>
      </c>
      <c r="S215" s="6">
        <v>13.9</v>
      </c>
      <c r="T215" s="5" t="s">
        <v>129</v>
      </c>
      <c r="U215" s="6">
        <v>13.5</v>
      </c>
      <c r="V215" s="5">
        <v>121</v>
      </c>
      <c r="W215" s="5" t="s">
        <v>130</v>
      </c>
      <c r="X215" s="5" t="s">
        <v>1692</v>
      </c>
      <c r="Y215" s="5" t="s">
        <v>132</v>
      </c>
      <c r="Z215" s="5" t="s">
        <v>133</v>
      </c>
      <c r="AA215" s="5" t="s">
        <v>1693</v>
      </c>
      <c r="AB215" s="5" t="s">
        <v>135</v>
      </c>
      <c r="AC215" s="5" t="s">
        <v>136</v>
      </c>
      <c r="AD215" s="5">
        <v>854801333840</v>
      </c>
      <c r="AE215" s="5" t="s">
        <v>137</v>
      </c>
      <c r="AF215" s="5" t="s">
        <v>675</v>
      </c>
      <c r="AG215" s="5">
        <v>109</v>
      </c>
      <c r="AH215" s="5" t="s">
        <v>139</v>
      </c>
      <c r="AI215" s="5">
        <v>125</v>
      </c>
      <c r="AJ215" s="5" t="s">
        <v>128</v>
      </c>
      <c r="AK215" s="5">
        <v>1591698</v>
      </c>
      <c r="AL215" s="5" t="s">
        <v>140</v>
      </c>
      <c r="AM215" s="5" t="s">
        <v>161</v>
      </c>
      <c r="AN215" s="6">
        <v>45.857044100000003</v>
      </c>
      <c r="AO215" s="5" t="s">
        <v>142</v>
      </c>
      <c r="AP215" s="5">
        <v>0</v>
      </c>
      <c r="AQ215" s="5">
        <v>24238</v>
      </c>
      <c r="AR215" s="3">
        <v>45173</v>
      </c>
      <c r="AS215" s="5">
        <v>120</v>
      </c>
      <c r="AT215" s="5" t="s">
        <v>1609</v>
      </c>
      <c r="AU215" s="5" t="s">
        <v>144</v>
      </c>
      <c r="AV215" s="5">
        <v>0</v>
      </c>
      <c r="AW215" s="5">
        <v>0</v>
      </c>
      <c r="AX215" s="5">
        <v>0</v>
      </c>
      <c r="AY215" s="5">
        <v>0</v>
      </c>
      <c r="AZ215" s="5">
        <v>0</v>
      </c>
      <c r="BA215" s="5">
        <v>0</v>
      </c>
      <c r="BB215" s="5">
        <v>0</v>
      </c>
      <c r="BC215" s="5">
        <v>0</v>
      </c>
      <c r="BD215" s="5">
        <v>0</v>
      </c>
      <c r="BE215" s="5" t="s">
        <v>145</v>
      </c>
      <c r="BF215" s="5" t="s">
        <v>145</v>
      </c>
      <c r="BG215" s="5">
        <v>0</v>
      </c>
      <c r="BH215" s="5">
        <v>16</v>
      </c>
      <c r="BI215" s="5" t="s">
        <v>123</v>
      </c>
      <c r="BJ215" s="3">
        <v>45166</v>
      </c>
      <c r="BK215" s="3">
        <v>45166</v>
      </c>
      <c r="BL215" s="6">
        <v>16.366666666666699</v>
      </c>
      <c r="BM215" s="5" t="s">
        <v>123</v>
      </c>
      <c r="BN215" s="3">
        <v>48948</v>
      </c>
      <c r="BO215" s="5" t="s">
        <v>162</v>
      </c>
      <c r="BP215" s="5">
        <v>900000</v>
      </c>
      <c r="BQ215" s="5"/>
      <c r="BR215" s="3">
        <v>45156</v>
      </c>
      <c r="BS215" s="5" t="s">
        <v>1694</v>
      </c>
      <c r="BT215" s="5" t="s">
        <v>954</v>
      </c>
      <c r="BU215" s="7" t="s">
        <v>1695</v>
      </c>
      <c r="BV215" s="7">
        <v>100</v>
      </c>
      <c r="BW215" s="7">
        <v>22000</v>
      </c>
      <c r="BX215" s="7">
        <v>1271</v>
      </c>
      <c r="BY215" s="7">
        <v>1000</v>
      </c>
      <c r="BZ215" s="5">
        <v>12</v>
      </c>
      <c r="CA215" s="5">
        <v>48</v>
      </c>
      <c r="CB215" s="48">
        <f t="shared" si="11"/>
        <v>3471000</v>
      </c>
      <c r="CC215" s="48">
        <v>3471000</v>
      </c>
      <c r="CD215" s="48">
        <f t="shared" si="12"/>
        <v>3123900</v>
      </c>
      <c r="CE215" s="48">
        <f t="shared" si="13"/>
        <v>2776800</v>
      </c>
      <c r="CF215" s="48"/>
      <c r="CG215" s="49" t="s">
        <v>533</v>
      </c>
      <c r="CH215" s="49"/>
      <c r="CI215" s="49" t="s">
        <v>3775</v>
      </c>
      <c r="CJ215" s="50" t="s">
        <v>1613</v>
      </c>
      <c r="CK215" s="50" t="s">
        <v>515</v>
      </c>
      <c r="CL215" s="50">
        <v>121002</v>
      </c>
      <c r="CM215" s="5">
        <v>0</v>
      </c>
      <c r="CN215" s="5" t="s">
        <v>298</v>
      </c>
      <c r="CO215" s="50" t="s">
        <v>166</v>
      </c>
      <c r="CP215" s="50" t="s">
        <v>167</v>
      </c>
      <c r="CQ215" s="51" t="s">
        <v>185</v>
      </c>
      <c r="CR215" s="51" t="s">
        <v>154</v>
      </c>
      <c r="CS215" s="51" t="s">
        <v>90</v>
      </c>
      <c r="CT215" s="51" t="s">
        <v>1696</v>
      </c>
      <c r="CU215" s="51" t="s">
        <v>156</v>
      </c>
      <c r="CV215" s="52" t="s">
        <v>1697</v>
      </c>
      <c r="CW215" s="9">
        <v>200283819910</v>
      </c>
      <c r="CX215" s="9">
        <v>0</v>
      </c>
      <c r="CY215" s="9">
        <v>0</v>
      </c>
      <c r="CZ215" s="9">
        <v>0</v>
      </c>
      <c r="DA215" s="9">
        <v>0</v>
      </c>
      <c r="DB215" s="9">
        <v>0</v>
      </c>
      <c r="DC215" s="9">
        <v>0</v>
      </c>
      <c r="DD215" s="9">
        <v>0</v>
      </c>
      <c r="DE215" s="9">
        <v>0</v>
      </c>
      <c r="DF215" s="9">
        <v>400074435726</v>
      </c>
      <c r="DG215" s="9">
        <v>0</v>
      </c>
      <c r="DH215" s="9">
        <v>0</v>
      </c>
      <c r="DI215" s="9">
        <v>0</v>
      </c>
      <c r="DJ215" s="9">
        <v>0</v>
      </c>
      <c r="DK215" s="9">
        <v>0</v>
      </c>
      <c r="DL215" s="9">
        <v>0</v>
      </c>
      <c r="DM215" s="9">
        <v>0</v>
      </c>
      <c r="DN215" s="9">
        <v>0</v>
      </c>
      <c r="DO215" s="9">
        <v>200075914255</v>
      </c>
      <c r="DP215" s="9">
        <v>0</v>
      </c>
      <c r="DQ215" s="9">
        <v>0</v>
      </c>
      <c r="DR215" s="9">
        <v>0</v>
      </c>
      <c r="DS215" s="9">
        <v>0</v>
      </c>
      <c r="DT215" s="9">
        <v>0</v>
      </c>
      <c r="DU215" s="9">
        <v>0</v>
      </c>
      <c r="DV215" s="9">
        <v>0</v>
      </c>
      <c r="DW215" s="9">
        <v>0</v>
      </c>
    </row>
    <row r="216" spans="1:127" customFormat="1" ht="75" x14ac:dyDescent="0.25">
      <c r="A216">
        <v>215</v>
      </c>
      <c r="B216" s="3">
        <v>45627</v>
      </c>
      <c r="C216" s="4">
        <v>215020911427659</v>
      </c>
      <c r="D216" s="4">
        <v>215020911427659</v>
      </c>
      <c r="E216" s="4" t="s">
        <v>121</v>
      </c>
      <c r="F216" s="5" t="s">
        <v>178</v>
      </c>
      <c r="G216" s="3">
        <v>45246</v>
      </c>
      <c r="H216" s="6">
        <v>13.7</v>
      </c>
      <c r="I216" s="5" t="s">
        <v>123</v>
      </c>
      <c r="J216" s="5">
        <v>1346801</v>
      </c>
      <c r="K216" s="5" t="s">
        <v>124</v>
      </c>
      <c r="L216" s="5" t="s">
        <v>1698</v>
      </c>
      <c r="M216" s="5">
        <v>1280872</v>
      </c>
      <c r="N216" s="5" t="s">
        <v>126</v>
      </c>
      <c r="O216" s="5">
        <v>766</v>
      </c>
      <c r="P216" s="5" t="s">
        <v>127</v>
      </c>
      <c r="Q216" s="5">
        <v>17</v>
      </c>
      <c r="R216" s="5" t="s">
        <v>263</v>
      </c>
      <c r="S216" s="6">
        <v>16.399999999999999</v>
      </c>
      <c r="T216" s="5" t="s">
        <v>129</v>
      </c>
      <c r="U216" s="6">
        <v>16</v>
      </c>
      <c r="V216" s="5">
        <v>120</v>
      </c>
      <c r="W216" s="5" t="s">
        <v>130</v>
      </c>
      <c r="X216" s="5" t="s">
        <v>1699</v>
      </c>
      <c r="Y216" s="5" t="s">
        <v>132</v>
      </c>
      <c r="Z216" s="5" t="s">
        <v>133</v>
      </c>
      <c r="AA216" s="5" t="s">
        <v>208</v>
      </c>
      <c r="AB216" s="5" t="s">
        <v>135</v>
      </c>
      <c r="AC216" s="5" t="s">
        <v>136</v>
      </c>
      <c r="AD216" s="5">
        <v>808568823</v>
      </c>
      <c r="AE216" s="5" t="s">
        <v>137</v>
      </c>
      <c r="AF216" s="5" t="s">
        <v>675</v>
      </c>
      <c r="AG216" s="5">
        <v>110</v>
      </c>
      <c r="AH216" s="5" t="s">
        <v>139</v>
      </c>
      <c r="AI216" s="5">
        <v>127</v>
      </c>
      <c r="AJ216" s="5" t="s">
        <v>266</v>
      </c>
      <c r="AK216" s="5">
        <v>1346801</v>
      </c>
      <c r="AL216" s="5" t="s">
        <v>140</v>
      </c>
      <c r="AM216" s="5" t="s">
        <v>161</v>
      </c>
      <c r="AN216" s="6">
        <v>55.893135800000003</v>
      </c>
      <c r="AO216" s="5" t="s">
        <v>142</v>
      </c>
      <c r="AP216" s="5">
        <v>0</v>
      </c>
      <c r="AQ216" s="5">
        <v>22582</v>
      </c>
      <c r="AR216" s="3">
        <v>45142</v>
      </c>
      <c r="AS216" s="5">
        <v>120</v>
      </c>
      <c r="AT216" s="5" t="s">
        <v>1609</v>
      </c>
      <c r="AU216" s="5" t="s">
        <v>144</v>
      </c>
      <c r="AV216" s="5">
        <v>0</v>
      </c>
      <c r="AW216" s="5">
        <v>0</v>
      </c>
      <c r="AX216" s="5">
        <v>0</v>
      </c>
      <c r="AY216" s="5">
        <v>0</v>
      </c>
      <c r="AZ216" s="5">
        <v>0</v>
      </c>
      <c r="BA216" s="5">
        <v>0</v>
      </c>
      <c r="BB216" s="5">
        <v>0</v>
      </c>
      <c r="BC216" s="5">
        <v>0</v>
      </c>
      <c r="BD216" s="5">
        <v>0</v>
      </c>
      <c r="BE216" s="5" t="s">
        <v>145</v>
      </c>
      <c r="BF216" s="5" t="s">
        <v>145</v>
      </c>
      <c r="BG216" s="5">
        <v>0</v>
      </c>
      <c r="BH216" s="5">
        <v>17</v>
      </c>
      <c r="BI216" s="5" t="s">
        <v>123</v>
      </c>
      <c r="BJ216" s="3">
        <v>45138</v>
      </c>
      <c r="BK216" s="3">
        <v>45236</v>
      </c>
      <c r="BL216" s="6">
        <v>14.033333333333299</v>
      </c>
      <c r="BM216" s="5" t="s">
        <v>123</v>
      </c>
      <c r="BN216" s="3">
        <v>48979</v>
      </c>
      <c r="BO216" s="5" t="s">
        <v>162</v>
      </c>
      <c r="BP216" s="5">
        <v>0</v>
      </c>
      <c r="BQ216" s="5"/>
      <c r="BR216" s="3">
        <v>45125</v>
      </c>
      <c r="BS216" s="5" t="s">
        <v>422</v>
      </c>
      <c r="BT216" s="5" t="s">
        <v>147</v>
      </c>
      <c r="BU216" s="7" t="s">
        <v>1700</v>
      </c>
      <c r="BV216" s="7">
        <v>253</v>
      </c>
      <c r="BW216" s="7">
        <v>6400</v>
      </c>
      <c r="BX216" s="7">
        <v>608</v>
      </c>
      <c r="BY216" s="7">
        <v>1300</v>
      </c>
      <c r="BZ216" s="5">
        <v>2</v>
      </c>
      <c r="CA216" s="5">
        <v>58</v>
      </c>
      <c r="CB216" s="6">
        <f t="shared" si="11"/>
        <v>2409600</v>
      </c>
      <c r="CC216" s="6">
        <v>2409600</v>
      </c>
      <c r="CD216" s="6">
        <f t="shared" si="12"/>
        <v>2168640</v>
      </c>
      <c r="CE216" s="6">
        <f t="shared" si="13"/>
        <v>1927680</v>
      </c>
      <c r="CF216" s="6"/>
      <c r="CG216" s="8"/>
      <c r="CH216" s="8">
        <f>J216/CB216</f>
        <v>0.55893135790172643</v>
      </c>
      <c r="CI216" s="8" t="s">
        <v>3775</v>
      </c>
      <c r="CJ216" s="5" t="s">
        <v>1656</v>
      </c>
      <c r="CK216" s="5" t="s">
        <v>137</v>
      </c>
      <c r="CL216" s="5">
        <v>203203</v>
      </c>
      <c r="CM216" s="5">
        <v>28</v>
      </c>
      <c r="CN216" s="5" t="s">
        <v>298</v>
      </c>
      <c r="CO216" s="5" t="s">
        <v>152</v>
      </c>
      <c r="CP216" s="5" t="s">
        <v>152</v>
      </c>
      <c r="CQ216" s="9" t="s">
        <v>153</v>
      </c>
      <c r="CR216" s="9" t="s">
        <v>154</v>
      </c>
      <c r="CS216" s="9" t="s">
        <v>90</v>
      </c>
      <c r="CT216" s="9" t="s">
        <v>1701</v>
      </c>
      <c r="CU216" s="9" t="s">
        <v>156</v>
      </c>
      <c r="CV216" s="10" t="s">
        <v>1702</v>
      </c>
      <c r="CW216" s="9">
        <v>200286869018</v>
      </c>
      <c r="CX216" s="9">
        <v>0</v>
      </c>
      <c r="CY216" s="9">
        <v>0</v>
      </c>
      <c r="CZ216" s="9">
        <v>0</v>
      </c>
      <c r="DA216" s="9">
        <v>0</v>
      </c>
      <c r="DB216" s="9">
        <v>0</v>
      </c>
      <c r="DC216" s="9">
        <v>0</v>
      </c>
      <c r="DD216" s="9">
        <v>0</v>
      </c>
      <c r="DE216" s="9">
        <v>0</v>
      </c>
      <c r="DF216" s="9">
        <v>400075145926</v>
      </c>
      <c r="DG216" s="9">
        <v>0</v>
      </c>
      <c r="DH216" s="9">
        <v>0</v>
      </c>
      <c r="DI216" s="9">
        <v>0</v>
      </c>
      <c r="DJ216" s="9">
        <v>0</v>
      </c>
      <c r="DK216" s="9">
        <v>0</v>
      </c>
      <c r="DL216" s="9">
        <v>0</v>
      </c>
      <c r="DM216" s="9">
        <v>0</v>
      </c>
      <c r="DN216" s="9">
        <v>0</v>
      </c>
      <c r="DO216" s="9">
        <v>200076662731</v>
      </c>
      <c r="DP216" s="9">
        <v>0</v>
      </c>
      <c r="DQ216" s="9">
        <v>0</v>
      </c>
      <c r="DR216" s="9">
        <v>0</v>
      </c>
      <c r="DS216" s="9">
        <v>0</v>
      </c>
      <c r="DT216" s="9">
        <v>0</v>
      </c>
      <c r="DU216" s="9">
        <v>0</v>
      </c>
      <c r="DV216" s="9">
        <v>0</v>
      </c>
      <c r="DW216" s="9">
        <v>0</v>
      </c>
    </row>
    <row r="217" spans="1:127" ht="105" x14ac:dyDescent="0.25">
      <c r="A217" s="44">
        <v>216</v>
      </c>
      <c r="B217" s="45">
        <v>45627</v>
      </c>
      <c r="C217" s="46">
        <v>215020911413445</v>
      </c>
      <c r="D217" s="4">
        <v>215020911413445</v>
      </c>
      <c r="E217" s="4" t="s">
        <v>121</v>
      </c>
      <c r="F217" s="5" t="s">
        <v>178</v>
      </c>
      <c r="G217" s="3">
        <v>45184</v>
      </c>
      <c r="H217" s="6">
        <v>15.766666666666699</v>
      </c>
      <c r="I217" s="5" t="s">
        <v>123</v>
      </c>
      <c r="J217" s="47">
        <v>5094949</v>
      </c>
      <c r="K217" s="5" t="s">
        <v>124</v>
      </c>
      <c r="L217" s="5" t="s">
        <v>1703</v>
      </c>
      <c r="M217" s="5">
        <v>4732326</v>
      </c>
      <c r="N217" s="5" t="s">
        <v>126</v>
      </c>
      <c r="O217" s="5">
        <v>739</v>
      </c>
      <c r="P217" s="5" t="s">
        <v>127</v>
      </c>
      <c r="Q217" s="5">
        <v>17</v>
      </c>
      <c r="R217" s="5" t="s">
        <v>128</v>
      </c>
      <c r="S217" s="6">
        <v>13</v>
      </c>
      <c r="T217" s="5" t="s">
        <v>129</v>
      </c>
      <c r="U217" s="6">
        <v>13</v>
      </c>
      <c r="V217" s="5">
        <v>121</v>
      </c>
      <c r="W217" s="5" t="s">
        <v>130</v>
      </c>
      <c r="X217" s="5" t="s">
        <v>1704</v>
      </c>
      <c r="Y217" s="5" t="s">
        <v>132</v>
      </c>
      <c r="Z217" s="5" t="s">
        <v>133</v>
      </c>
      <c r="AA217" s="5" t="s">
        <v>368</v>
      </c>
      <c r="AB217" s="5" t="s">
        <v>135</v>
      </c>
      <c r="AC217" s="5" t="s">
        <v>136</v>
      </c>
      <c r="AD217" s="5">
        <v>808569167</v>
      </c>
      <c r="AE217" s="5" t="s">
        <v>137</v>
      </c>
      <c r="AF217" s="5" t="s">
        <v>675</v>
      </c>
      <c r="AG217" s="5">
        <v>104</v>
      </c>
      <c r="AH217" s="5" t="s">
        <v>139</v>
      </c>
      <c r="AI217" s="5">
        <v>121</v>
      </c>
      <c r="AJ217" s="5" t="s">
        <v>128</v>
      </c>
      <c r="AK217" s="5">
        <v>5094949</v>
      </c>
      <c r="AL217" s="5" t="s">
        <v>140</v>
      </c>
      <c r="AM217" s="5" t="s">
        <v>278</v>
      </c>
      <c r="AN217" s="6">
        <v>50.930645699999999</v>
      </c>
      <c r="AO217" s="5" t="s">
        <v>142</v>
      </c>
      <c r="AP217" s="5">
        <v>0</v>
      </c>
      <c r="AQ217" s="5">
        <v>76074</v>
      </c>
      <c r="AR217" s="3">
        <v>45142</v>
      </c>
      <c r="AS217" s="5">
        <v>120</v>
      </c>
      <c r="AT217" s="5" t="s">
        <v>1609</v>
      </c>
      <c r="AU217" s="5" t="s">
        <v>144</v>
      </c>
      <c r="AV217" s="5">
        <v>0</v>
      </c>
      <c r="AW217" s="5">
        <v>0</v>
      </c>
      <c r="AX217" s="5">
        <v>0</v>
      </c>
      <c r="AY217" s="5">
        <v>0</v>
      </c>
      <c r="AZ217" s="5">
        <v>0</v>
      </c>
      <c r="BA217" s="5">
        <v>0</v>
      </c>
      <c r="BB217" s="5">
        <v>0</v>
      </c>
      <c r="BC217" s="5">
        <v>0</v>
      </c>
      <c r="BD217" s="5">
        <v>0</v>
      </c>
      <c r="BE217" s="5" t="s">
        <v>145</v>
      </c>
      <c r="BF217" s="5" t="s">
        <v>145</v>
      </c>
      <c r="BG217" s="5">
        <v>0</v>
      </c>
      <c r="BH217" s="5">
        <v>17</v>
      </c>
      <c r="BI217" s="5" t="s">
        <v>123</v>
      </c>
      <c r="BJ217" s="3">
        <v>45127</v>
      </c>
      <c r="BK217" s="3">
        <v>45127</v>
      </c>
      <c r="BL217" s="6">
        <v>17.6666666666667</v>
      </c>
      <c r="BM217" s="5" t="s">
        <v>123</v>
      </c>
      <c r="BN217" s="3">
        <v>48795</v>
      </c>
      <c r="BO217" s="5" t="s">
        <v>315</v>
      </c>
      <c r="BP217" s="5">
        <v>0</v>
      </c>
      <c r="BQ217" s="5"/>
      <c r="BR217" s="3">
        <v>45104</v>
      </c>
      <c r="BS217" s="5" t="s">
        <v>1705</v>
      </c>
      <c r="BT217" s="5" t="s">
        <v>1139</v>
      </c>
      <c r="BU217" s="7" t="s">
        <v>1706</v>
      </c>
      <c r="BV217" s="7">
        <v>0</v>
      </c>
      <c r="BW217" s="7">
        <v>0</v>
      </c>
      <c r="BX217" s="7">
        <v>217</v>
      </c>
      <c r="BY217" s="7">
        <v>46100</v>
      </c>
      <c r="BZ217" s="5">
        <v>5</v>
      </c>
      <c r="CA217" s="5">
        <v>55</v>
      </c>
      <c r="CB217" s="48">
        <f t="shared" si="11"/>
        <v>10003700</v>
      </c>
      <c r="CC217" s="48">
        <v>10003700</v>
      </c>
      <c r="CD217" s="48">
        <f t="shared" si="12"/>
        <v>9003330</v>
      </c>
      <c r="CE217" s="48">
        <f t="shared" si="13"/>
        <v>8002960</v>
      </c>
      <c r="CF217" s="48"/>
      <c r="CG217" s="49" t="s">
        <v>760</v>
      </c>
      <c r="CH217" s="49"/>
      <c r="CI217" s="49" t="s">
        <v>3775</v>
      </c>
      <c r="CJ217" s="50" t="s">
        <v>943</v>
      </c>
      <c r="CK217" s="50" t="s">
        <v>515</v>
      </c>
      <c r="CL217" s="50">
        <v>122505</v>
      </c>
      <c r="CM217" s="5">
        <v>0</v>
      </c>
      <c r="CN217" s="5" t="s">
        <v>298</v>
      </c>
      <c r="CO217" s="50" t="s">
        <v>152</v>
      </c>
      <c r="CP217" s="50" t="s">
        <v>152</v>
      </c>
      <c r="CQ217" s="51" t="s">
        <v>185</v>
      </c>
      <c r="CR217" s="51" t="s">
        <v>154</v>
      </c>
      <c r="CS217" s="51" t="s">
        <v>90</v>
      </c>
      <c r="CT217" s="51" t="s">
        <v>1707</v>
      </c>
      <c r="CU217" s="51" t="s">
        <v>156</v>
      </c>
      <c r="CV217" s="52" t="s">
        <v>1708</v>
      </c>
      <c r="CW217" s="9">
        <v>200280528436</v>
      </c>
      <c r="CX217" s="9">
        <v>0</v>
      </c>
      <c r="CY217" s="9">
        <v>0</v>
      </c>
      <c r="CZ217" s="9">
        <v>0</v>
      </c>
      <c r="DA217" s="9">
        <v>0</v>
      </c>
      <c r="DB217" s="9">
        <v>0</v>
      </c>
      <c r="DC217" s="9">
        <v>0</v>
      </c>
      <c r="DD217" s="9">
        <v>0</v>
      </c>
      <c r="DE217" s="9">
        <v>0</v>
      </c>
      <c r="DF217" s="9">
        <v>400073644108</v>
      </c>
      <c r="DG217" s="9">
        <v>0</v>
      </c>
      <c r="DH217" s="9">
        <v>0</v>
      </c>
      <c r="DI217" s="9">
        <v>0</v>
      </c>
      <c r="DJ217" s="9">
        <v>0</v>
      </c>
      <c r="DK217" s="9">
        <v>0</v>
      </c>
      <c r="DL217" s="9">
        <v>0</v>
      </c>
      <c r="DM217" s="9">
        <v>0</v>
      </c>
      <c r="DN217" s="9">
        <v>0</v>
      </c>
      <c r="DO217" s="9">
        <v>200075083083</v>
      </c>
      <c r="DP217" s="9">
        <v>0</v>
      </c>
      <c r="DQ217" s="9">
        <v>0</v>
      </c>
      <c r="DR217" s="9">
        <v>0</v>
      </c>
      <c r="DS217" s="9">
        <v>0</v>
      </c>
      <c r="DT217" s="9">
        <v>0</v>
      </c>
      <c r="DU217" s="9">
        <v>0</v>
      </c>
      <c r="DV217" s="9">
        <v>0</v>
      </c>
      <c r="DW217" s="9">
        <v>0</v>
      </c>
    </row>
    <row r="218" spans="1:127" ht="60" x14ac:dyDescent="0.25">
      <c r="A218" s="44">
        <v>217</v>
      </c>
      <c r="B218" s="45">
        <v>45627</v>
      </c>
      <c r="C218" s="46">
        <v>215020911407578</v>
      </c>
      <c r="D218" s="4">
        <v>215020911407578</v>
      </c>
      <c r="E218" s="4" t="s">
        <v>121</v>
      </c>
      <c r="F218" s="5" t="s">
        <v>178</v>
      </c>
      <c r="G218" s="3">
        <v>45209</v>
      </c>
      <c r="H218" s="6">
        <v>14.9333333333333</v>
      </c>
      <c r="I218" s="5" t="s">
        <v>123</v>
      </c>
      <c r="J218" s="47">
        <v>4063935</v>
      </c>
      <c r="K218" s="5" t="s">
        <v>124</v>
      </c>
      <c r="L218" s="5" t="s">
        <v>1709</v>
      </c>
      <c r="M218" s="5">
        <v>3843568</v>
      </c>
      <c r="N218" s="5" t="s">
        <v>126</v>
      </c>
      <c r="O218" s="5">
        <v>766</v>
      </c>
      <c r="P218" s="5" t="s">
        <v>127</v>
      </c>
      <c r="Q218" s="5">
        <v>17</v>
      </c>
      <c r="R218" s="5" t="s">
        <v>263</v>
      </c>
      <c r="S218" s="6">
        <v>13.4</v>
      </c>
      <c r="T218" s="5" t="s">
        <v>129</v>
      </c>
      <c r="U218" s="6">
        <v>13</v>
      </c>
      <c r="V218" s="5">
        <v>120</v>
      </c>
      <c r="W218" s="5" t="s">
        <v>130</v>
      </c>
      <c r="X218" s="5" t="s">
        <v>1710</v>
      </c>
      <c r="Y218" s="5" t="s">
        <v>132</v>
      </c>
      <c r="Z218" s="5" t="s">
        <v>133</v>
      </c>
      <c r="AA218" s="5" t="s">
        <v>235</v>
      </c>
      <c r="AB218" s="5" t="s">
        <v>135</v>
      </c>
      <c r="AC218" s="5" t="s">
        <v>136</v>
      </c>
      <c r="AD218" s="5">
        <v>808505115</v>
      </c>
      <c r="AE218" s="5" t="s">
        <v>137</v>
      </c>
      <c r="AF218" s="5" t="s">
        <v>675</v>
      </c>
      <c r="AG218" s="5">
        <v>111</v>
      </c>
      <c r="AH218" s="5" t="s">
        <v>139</v>
      </c>
      <c r="AI218" s="5">
        <v>128</v>
      </c>
      <c r="AJ218" s="5" t="s">
        <v>266</v>
      </c>
      <c r="AK218" s="5">
        <v>4063935</v>
      </c>
      <c r="AL218" s="5" t="s">
        <v>140</v>
      </c>
      <c r="AM218" s="5" t="s">
        <v>278</v>
      </c>
      <c r="AN218" s="6">
        <v>42.091681399999999</v>
      </c>
      <c r="AO218" s="5" t="s">
        <v>142</v>
      </c>
      <c r="AP218" s="5">
        <v>0</v>
      </c>
      <c r="AQ218" s="5">
        <v>60679</v>
      </c>
      <c r="AR218" s="3">
        <v>45142</v>
      </c>
      <c r="AS218" s="5">
        <v>120</v>
      </c>
      <c r="AT218" s="5" t="s">
        <v>1609</v>
      </c>
      <c r="AU218" s="5" t="s">
        <v>144</v>
      </c>
      <c r="AV218" s="5">
        <v>0</v>
      </c>
      <c r="AW218" s="5">
        <v>0</v>
      </c>
      <c r="AX218" s="5">
        <v>0</v>
      </c>
      <c r="AY218" s="5">
        <v>0</v>
      </c>
      <c r="AZ218" s="5">
        <v>0</v>
      </c>
      <c r="BA218" s="5">
        <v>0</v>
      </c>
      <c r="BB218" s="5">
        <v>0</v>
      </c>
      <c r="BC218" s="5">
        <v>0</v>
      </c>
      <c r="BD218" s="5">
        <v>0</v>
      </c>
      <c r="BE218" s="5" t="s">
        <v>145</v>
      </c>
      <c r="BF218" s="5" t="s">
        <v>145</v>
      </c>
      <c r="BG218" s="5">
        <v>0</v>
      </c>
      <c r="BH218" s="5">
        <v>17</v>
      </c>
      <c r="BI218" s="5" t="s">
        <v>123</v>
      </c>
      <c r="BJ218" s="3">
        <v>45121</v>
      </c>
      <c r="BK218" s="3">
        <v>45209</v>
      </c>
      <c r="BL218" s="6">
        <v>14.9333333333333</v>
      </c>
      <c r="BM218" s="5" t="s">
        <v>123</v>
      </c>
      <c r="BN218" s="3">
        <v>49007</v>
      </c>
      <c r="BO218" s="5" t="s">
        <v>315</v>
      </c>
      <c r="BP218" s="5">
        <v>0</v>
      </c>
      <c r="BQ218" s="5"/>
      <c r="BR218" s="3">
        <v>45100</v>
      </c>
      <c r="BS218" s="5">
        <v>6037350</v>
      </c>
      <c r="BT218" s="5" t="s">
        <v>147</v>
      </c>
      <c r="BU218" s="7" t="s">
        <v>1711</v>
      </c>
      <c r="BV218" s="7">
        <v>476.44</v>
      </c>
      <c r="BW218" s="7">
        <v>14000</v>
      </c>
      <c r="BX218" s="7">
        <v>4264</v>
      </c>
      <c r="BY218" s="7">
        <v>700</v>
      </c>
      <c r="BZ218" s="5">
        <v>4</v>
      </c>
      <c r="CA218" s="5">
        <v>46</v>
      </c>
      <c r="CB218" s="48">
        <f t="shared" si="11"/>
        <v>9654960</v>
      </c>
      <c r="CC218" s="48">
        <v>9654960</v>
      </c>
      <c r="CD218" s="48">
        <f t="shared" si="12"/>
        <v>8689464</v>
      </c>
      <c r="CE218" s="48">
        <f t="shared" si="13"/>
        <v>7723968</v>
      </c>
      <c r="CF218" s="48"/>
      <c r="CG218" s="49" t="s">
        <v>1712</v>
      </c>
      <c r="CH218" s="49"/>
      <c r="CI218" s="49" t="s">
        <v>3775</v>
      </c>
      <c r="CJ218" s="50" t="s">
        <v>1713</v>
      </c>
      <c r="CK218" s="50" t="s">
        <v>137</v>
      </c>
      <c r="CL218" s="50">
        <v>201303</v>
      </c>
      <c r="CM218" s="5">
        <v>0</v>
      </c>
      <c r="CN218" s="5" t="s">
        <v>298</v>
      </c>
      <c r="CO218" s="50" t="s">
        <v>166</v>
      </c>
      <c r="CP218" s="50" t="s">
        <v>167</v>
      </c>
      <c r="CQ218" s="51" t="s">
        <v>185</v>
      </c>
      <c r="CR218" s="51" t="s">
        <v>154</v>
      </c>
      <c r="CS218" s="51" t="s">
        <v>90</v>
      </c>
      <c r="CT218" s="51" t="s">
        <v>1714</v>
      </c>
      <c r="CU218" s="51" t="s">
        <v>156</v>
      </c>
      <c r="CV218" s="52" t="s">
        <v>1715</v>
      </c>
      <c r="CW218" s="9">
        <v>200283174167</v>
      </c>
      <c r="CX218" s="9">
        <v>0</v>
      </c>
      <c r="CY218" s="9">
        <v>0</v>
      </c>
      <c r="CZ218" s="9">
        <v>0</v>
      </c>
      <c r="DA218" s="9">
        <v>0</v>
      </c>
      <c r="DB218" s="9">
        <v>0</v>
      </c>
      <c r="DC218" s="9">
        <v>0</v>
      </c>
      <c r="DD218" s="9">
        <v>0</v>
      </c>
      <c r="DE218" s="9">
        <v>0</v>
      </c>
      <c r="DF218" s="9">
        <v>400074269247</v>
      </c>
      <c r="DG218" s="9">
        <v>0</v>
      </c>
      <c r="DH218" s="9">
        <v>0</v>
      </c>
      <c r="DI218" s="9">
        <v>0</v>
      </c>
      <c r="DJ218" s="9">
        <v>0</v>
      </c>
      <c r="DK218" s="9">
        <v>0</v>
      </c>
      <c r="DL218" s="9">
        <v>0</v>
      </c>
      <c r="DM218" s="9">
        <v>0</v>
      </c>
      <c r="DN218" s="9">
        <v>0</v>
      </c>
      <c r="DO218" s="9">
        <v>200075737847</v>
      </c>
      <c r="DP218" s="9">
        <v>0</v>
      </c>
      <c r="DQ218" s="9">
        <v>0</v>
      </c>
      <c r="DR218" s="9">
        <v>0</v>
      </c>
      <c r="DS218" s="9">
        <v>0</v>
      </c>
      <c r="DT218" s="9">
        <v>0</v>
      </c>
      <c r="DU218" s="9">
        <v>0</v>
      </c>
      <c r="DV218" s="9">
        <v>0</v>
      </c>
      <c r="DW218" s="9">
        <v>0</v>
      </c>
    </row>
    <row r="219" spans="1:127" ht="60" x14ac:dyDescent="0.25">
      <c r="A219" s="44">
        <v>218</v>
      </c>
      <c r="B219" s="45">
        <v>45627</v>
      </c>
      <c r="C219" s="46">
        <v>215020911322236</v>
      </c>
      <c r="D219" s="4">
        <v>215020911322236</v>
      </c>
      <c r="E219" s="4" t="s">
        <v>121</v>
      </c>
      <c r="F219" s="5" t="s">
        <v>232</v>
      </c>
      <c r="G219" s="3">
        <v>44957</v>
      </c>
      <c r="H219" s="6">
        <v>23.3333333333333</v>
      </c>
      <c r="I219" s="5" t="s">
        <v>123</v>
      </c>
      <c r="J219" s="47">
        <v>4057038</v>
      </c>
      <c r="K219" s="5" t="s">
        <v>124</v>
      </c>
      <c r="L219" s="5" t="s">
        <v>1716</v>
      </c>
      <c r="M219" s="5">
        <v>3646307</v>
      </c>
      <c r="N219" s="5" t="s">
        <v>126</v>
      </c>
      <c r="O219" s="5">
        <v>719</v>
      </c>
      <c r="P219" s="5" t="s">
        <v>127</v>
      </c>
      <c r="Q219" s="5">
        <v>23</v>
      </c>
      <c r="R219" s="5" t="s">
        <v>263</v>
      </c>
      <c r="S219" s="6">
        <v>12.9</v>
      </c>
      <c r="T219" s="5" t="s">
        <v>129</v>
      </c>
      <c r="U219" s="6">
        <v>12.5</v>
      </c>
      <c r="V219" s="5">
        <v>121</v>
      </c>
      <c r="W219" s="5" t="s">
        <v>130</v>
      </c>
      <c r="X219" s="5" t="s">
        <v>1717</v>
      </c>
      <c r="Y219" s="5" t="s">
        <v>132</v>
      </c>
      <c r="Z219" s="5" t="s">
        <v>133</v>
      </c>
      <c r="AA219" s="5" t="s">
        <v>1160</v>
      </c>
      <c r="AB219" s="5" t="s">
        <v>135</v>
      </c>
      <c r="AC219" s="5" t="s">
        <v>136</v>
      </c>
      <c r="AD219" s="5">
        <v>807166499</v>
      </c>
      <c r="AE219" s="5" t="s">
        <v>137</v>
      </c>
      <c r="AF219" s="5" t="s">
        <v>675</v>
      </c>
      <c r="AG219" s="5">
        <v>101</v>
      </c>
      <c r="AH219" s="5" t="s">
        <v>139</v>
      </c>
      <c r="AI219" s="5">
        <v>124</v>
      </c>
      <c r="AJ219" s="5" t="s">
        <v>266</v>
      </c>
      <c r="AK219" s="5">
        <v>4057038</v>
      </c>
      <c r="AL219" s="5" t="s">
        <v>140</v>
      </c>
      <c r="AM219" s="5" t="s">
        <v>141</v>
      </c>
      <c r="AN219" s="6">
        <v>55.515024599999997</v>
      </c>
      <c r="AO219" s="5" t="s">
        <v>142</v>
      </c>
      <c r="AP219" s="5">
        <v>0</v>
      </c>
      <c r="AQ219" s="5">
        <v>59386</v>
      </c>
      <c r="AR219" s="3">
        <v>44961</v>
      </c>
      <c r="AS219" s="5">
        <v>120</v>
      </c>
      <c r="AT219" s="5" t="s">
        <v>1609</v>
      </c>
      <c r="AU219" s="5" t="s">
        <v>144</v>
      </c>
      <c r="AV219" s="5">
        <v>0</v>
      </c>
      <c r="AW219" s="5">
        <v>0</v>
      </c>
      <c r="AX219" s="5">
        <v>0</v>
      </c>
      <c r="AY219" s="5">
        <v>0</v>
      </c>
      <c r="AZ219" s="5">
        <v>0</v>
      </c>
      <c r="BA219" s="5">
        <v>0</v>
      </c>
      <c r="BB219" s="5">
        <v>0</v>
      </c>
      <c r="BC219" s="5">
        <v>0</v>
      </c>
      <c r="BD219" s="5">
        <v>0</v>
      </c>
      <c r="BE219" s="5" t="s">
        <v>145</v>
      </c>
      <c r="BF219" s="5" t="s">
        <v>145</v>
      </c>
      <c r="BG219" s="5">
        <v>0</v>
      </c>
      <c r="BH219" s="5">
        <v>23</v>
      </c>
      <c r="BI219" s="5" t="s">
        <v>123</v>
      </c>
      <c r="BJ219" s="3">
        <v>44957</v>
      </c>
      <c r="BK219" s="3">
        <v>44957</v>
      </c>
      <c r="BL219" s="6">
        <v>23.3333333333333</v>
      </c>
      <c r="BM219" s="5" t="s">
        <v>123</v>
      </c>
      <c r="BN219" s="3">
        <v>48703</v>
      </c>
      <c r="BO219" s="5" t="s">
        <v>146</v>
      </c>
      <c r="BP219" s="5">
        <v>0</v>
      </c>
      <c r="BQ219" s="5"/>
      <c r="BR219" s="3">
        <v>44944</v>
      </c>
      <c r="BS219" s="5" t="s">
        <v>422</v>
      </c>
      <c r="BT219" s="5" t="s">
        <v>147</v>
      </c>
      <c r="BU219" s="7" t="s">
        <v>1718</v>
      </c>
      <c r="BV219" s="7">
        <v>154</v>
      </c>
      <c r="BW219" s="7">
        <v>28000</v>
      </c>
      <c r="BX219" s="7">
        <v>2266</v>
      </c>
      <c r="BY219" s="7">
        <v>1000</v>
      </c>
      <c r="BZ219" s="5">
        <v>7</v>
      </c>
      <c r="CA219" s="5">
        <v>53</v>
      </c>
      <c r="CB219" s="48">
        <f t="shared" si="11"/>
        <v>6578000</v>
      </c>
      <c r="CC219" s="48">
        <v>7308000</v>
      </c>
      <c r="CD219" s="48">
        <f t="shared" si="12"/>
        <v>5920200</v>
      </c>
      <c r="CE219" s="48">
        <f t="shared" si="13"/>
        <v>5262400</v>
      </c>
      <c r="CF219" s="48"/>
      <c r="CG219" s="49" t="s">
        <v>1719</v>
      </c>
      <c r="CH219" s="49"/>
      <c r="CI219" s="49" t="s">
        <v>3775</v>
      </c>
      <c r="CJ219" s="50" t="s">
        <v>1613</v>
      </c>
      <c r="CK219" s="50" t="s">
        <v>515</v>
      </c>
      <c r="CL219" s="50">
        <v>121005</v>
      </c>
      <c r="CM219" s="5">
        <v>27</v>
      </c>
      <c r="CN219" s="5" t="s">
        <v>298</v>
      </c>
      <c r="CO219" s="50" t="s">
        <v>166</v>
      </c>
      <c r="CP219" s="50" t="s">
        <v>184</v>
      </c>
      <c r="CQ219" s="51" t="s">
        <v>185</v>
      </c>
      <c r="CR219" s="51" t="s">
        <v>154</v>
      </c>
      <c r="CS219" s="51" t="s">
        <v>90</v>
      </c>
      <c r="CT219" s="51" t="s">
        <v>1720</v>
      </c>
      <c r="CU219" s="51" t="s">
        <v>156</v>
      </c>
      <c r="CV219" s="52">
        <v>70098421680305</v>
      </c>
      <c r="CW219" s="9">
        <v>200259571219</v>
      </c>
      <c r="CX219" s="9">
        <v>0</v>
      </c>
      <c r="CY219" s="9">
        <v>0</v>
      </c>
      <c r="CZ219" s="9">
        <v>0</v>
      </c>
      <c r="DA219" s="9">
        <v>0</v>
      </c>
      <c r="DB219" s="9">
        <v>0</v>
      </c>
      <c r="DC219" s="9">
        <v>0</v>
      </c>
      <c r="DD219" s="9">
        <v>0</v>
      </c>
      <c r="DE219" s="9">
        <v>0</v>
      </c>
      <c r="DF219" s="9">
        <v>400068034684</v>
      </c>
      <c r="DG219" s="9">
        <v>0</v>
      </c>
      <c r="DH219" s="9">
        <v>0</v>
      </c>
      <c r="DI219" s="9">
        <v>0</v>
      </c>
      <c r="DJ219" s="9">
        <v>0</v>
      </c>
      <c r="DK219" s="9">
        <v>0</v>
      </c>
      <c r="DL219" s="9">
        <v>0</v>
      </c>
      <c r="DM219" s="9">
        <v>0</v>
      </c>
      <c r="DN219" s="9">
        <v>0</v>
      </c>
      <c r="DO219" s="9">
        <v>200069119458</v>
      </c>
      <c r="DP219" s="9">
        <v>0</v>
      </c>
      <c r="DQ219" s="9">
        <v>0</v>
      </c>
      <c r="DR219" s="9">
        <v>0</v>
      </c>
      <c r="DS219" s="9">
        <v>0</v>
      </c>
      <c r="DT219" s="9">
        <v>0</v>
      </c>
      <c r="DU219" s="9">
        <v>0</v>
      </c>
      <c r="DV219" s="9">
        <v>0</v>
      </c>
      <c r="DW219" s="9">
        <v>0</v>
      </c>
    </row>
    <row r="220" spans="1:127" ht="105" x14ac:dyDescent="0.25">
      <c r="A220" s="44">
        <v>219</v>
      </c>
      <c r="B220" s="45">
        <v>45627</v>
      </c>
      <c r="C220" s="46">
        <v>214820911686071</v>
      </c>
      <c r="D220" s="4">
        <v>214820911686071</v>
      </c>
      <c r="E220" s="4" t="s">
        <v>121</v>
      </c>
      <c r="F220" s="5" t="s">
        <v>122</v>
      </c>
      <c r="G220" s="3">
        <v>45388</v>
      </c>
      <c r="H220" s="6">
        <v>8.9666666666666703</v>
      </c>
      <c r="I220" s="5" t="s">
        <v>123</v>
      </c>
      <c r="J220" s="47">
        <v>2080486</v>
      </c>
      <c r="K220" s="5" t="s">
        <v>124</v>
      </c>
      <c r="L220" s="5" t="s">
        <v>1721</v>
      </c>
      <c r="M220" s="5">
        <v>775577.75</v>
      </c>
      <c r="N220" s="5" t="s">
        <v>126</v>
      </c>
      <c r="O220" s="5">
        <v>765</v>
      </c>
      <c r="P220" s="5" t="s">
        <v>127</v>
      </c>
      <c r="Q220" s="5">
        <v>9</v>
      </c>
      <c r="R220" s="5" t="s">
        <v>263</v>
      </c>
      <c r="S220" s="6">
        <v>13.75</v>
      </c>
      <c r="T220" s="5" t="s">
        <v>129</v>
      </c>
      <c r="U220" s="6">
        <v>13.75</v>
      </c>
      <c r="V220" s="5">
        <v>181</v>
      </c>
      <c r="W220" s="5" t="s">
        <v>130</v>
      </c>
      <c r="X220" s="5" t="s">
        <v>1722</v>
      </c>
      <c r="Y220" s="5" t="s">
        <v>132</v>
      </c>
      <c r="Z220" s="5" t="s">
        <v>133</v>
      </c>
      <c r="AA220" s="5" t="s">
        <v>134</v>
      </c>
      <c r="AB220" s="5" t="s">
        <v>135</v>
      </c>
      <c r="AC220" s="5" t="s">
        <v>136</v>
      </c>
      <c r="AD220" s="5">
        <v>854803986210</v>
      </c>
      <c r="AE220" s="5" t="s">
        <v>771</v>
      </c>
      <c r="AF220" s="5" t="s">
        <v>243</v>
      </c>
      <c r="AG220" s="5">
        <v>172</v>
      </c>
      <c r="AH220" s="5" t="s">
        <v>139</v>
      </c>
      <c r="AI220" s="5">
        <v>181</v>
      </c>
      <c r="AJ220" s="5" t="s">
        <v>266</v>
      </c>
      <c r="AK220" s="5">
        <v>2080486</v>
      </c>
      <c r="AL220" s="5" t="s">
        <v>140</v>
      </c>
      <c r="AM220" s="5" t="s">
        <v>141</v>
      </c>
      <c r="AN220" s="6">
        <v>45.858268500000001</v>
      </c>
      <c r="AO220" s="5" t="s">
        <v>142</v>
      </c>
      <c r="AP220" s="5">
        <v>0</v>
      </c>
      <c r="AQ220" s="5">
        <v>10344</v>
      </c>
      <c r="AR220" s="3">
        <v>45386</v>
      </c>
      <c r="AS220" s="5">
        <v>180</v>
      </c>
      <c r="AT220" s="5" t="s">
        <v>1723</v>
      </c>
      <c r="AU220" s="5" t="s">
        <v>144</v>
      </c>
      <c r="AV220" s="5">
        <v>0</v>
      </c>
      <c r="AW220" s="5">
        <v>0</v>
      </c>
      <c r="AX220" s="5">
        <v>0</v>
      </c>
      <c r="AY220" s="5">
        <v>0</v>
      </c>
      <c r="AZ220" s="5">
        <v>0</v>
      </c>
      <c r="BA220" s="5">
        <v>0</v>
      </c>
      <c r="BB220" s="5">
        <v>0</v>
      </c>
      <c r="BC220" s="5">
        <v>0</v>
      </c>
      <c r="BD220" s="5">
        <v>0</v>
      </c>
      <c r="BE220" s="5" t="s">
        <v>145</v>
      </c>
      <c r="BF220" s="5" t="s">
        <v>145</v>
      </c>
      <c r="BG220" s="5">
        <v>0</v>
      </c>
      <c r="BH220" s="5">
        <v>9</v>
      </c>
      <c r="BI220" s="5" t="s">
        <v>123</v>
      </c>
      <c r="BJ220" s="3">
        <v>45382</v>
      </c>
      <c r="BK220" s="3">
        <v>45382</v>
      </c>
      <c r="BL220" s="6">
        <v>9.1666666666666696</v>
      </c>
      <c r="BM220" s="5" t="s">
        <v>123</v>
      </c>
      <c r="BN220" s="3">
        <v>50864</v>
      </c>
      <c r="BO220" s="5" t="s">
        <v>146</v>
      </c>
      <c r="BP220" s="5">
        <v>0</v>
      </c>
      <c r="BQ220" s="5"/>
      <c r="BR220" s="3">
        <v>45374</v>
      </c>
      <c r="BS220" s="5"/>
      <c r="BT220" s="5" t="s">
        <v>1724</v>
      </c>
      <c r="BU220" s="7" t="s">
        <v>1725</v>
      </c>
      <c r="BV220" s="7">
        <v>2178</v>
      </c>
      <c r="BW220" s="7">
        <v>2083</v>
      </c>
      <c r="BX220" s="7">
        <v>468</v>
      </c>
      <c r="BY220" s="7">
        <v>0</v>
      </c>
      <c r="BZ220" s="5">
        <v>6</v>
      </c>
      <c r="CA220" s="5">
        <v>54</v>
      </c>
      <c r="CB220" s="48">
        <f t="shared" si="11"/>
        <v>4536774</v>
      </c>
      <c r="CC220" s="48">
        <v>4536774</v>
      </c>
      <c r="CD220" s="48">
        <f t="shared" si="12"/>
        <v>4083097</v>
      </c>
      <c r="CE220" s="48">
        <f t="shared" si="13"/>
        <v>3629419</v>
      </c>
      <c r="CF220" s="48"/>
      <c r="CG220" s="49" t="s">
        <v>1726</v>
      </c>
      <c r="CH220" s="49"/>
      <c r="CI220" s="49" t="s">
        <v>3775</v>
      </c>
      <c r="CJ220" s="50" t="s">
        <v>1727</v>
      </c>
      <c r="CK220" s="50" t="s">
        <v>771</v>
      </c>
      <c r="CL220" s="50">
        <v>700152</v>
      </c>
      <c r="CM220" s="5">
        <v>0</v>
      </c>
      <c r="CN220" s="5" t="s">
        <v>195</v>
      </c>
      <c r="CO220" s="50" t="s">
        <v>152</v>
      </c>
      <c r="CP220" s="50" t="s">
        <v>152</v>
      </c>
      <c r="CQ220" s="51" t="s">
        <v>185</v>
      </c>
      <c r="CR220" s="51" t="s">
        <v>154</v>
      </c>
      <c r="CS220" s="51" t="s">
        <v>90</v>
      </c>
      <c r="CT220" s="51" t="s">
        <v>1728</v>
      </c>
      <c r="CU220" s="51" t="s">
        <v>187</v>
      </c>
      <c r="CV220" s="52" t="s">
        <v>1729</v>
      </c>
      <c r="CW220" s="9">
        <v>200303330438</v>
      </c>
      <c r="CX220" s="9">
        <v>0</v>
      </c>
      <c r="CY220" s="9">
        <v>0</v>
      </c>
      <c r="CZ220" s="9">
        <v>0</v>
      </c>
      <c r="DA220" s="9">
        <v>0</v>
      </c>
      <c r="DB220" s="9">
        <v>0</v>
      </c>
      <c r="DC220" s="9">
        <v>0</v>
      </c>
      <c r="DD220" s="9">
        <v>0</v>
      </c>
      <c r="DE220" s="9">
        <v>0</v>
      </c>
      <c r="DF220" s="9">
        <v>400079154820</v>
      </c>
      <c r="DG220" s="9">
        <v>0</v>
      </c>
      <c r="DH220" s="9">
        <v>0</v>
      </c>
      <c r="DI220" s="9">
        <v>0</v>
      </c>
      <c r="DJ220" s="9">
        <v>0</v>
      </c>
      <c r="DK220" s="9">
        <v>0</v>
      </c>
      <c r="DL220" s="9">
        <v>0</v>
      </c>
      <c r="DM220" s="9">
        <v>0</v>
      </c>
      <c r="DN220" s="9">
        <v>0</v>
      </c>
      <c r="DO220" s="9">
        <v>200080843965</v>
      </c>
      <c r="DP220" s="9">
        <v>0</v>
      </c>
      <c r="DQ220" s="9">
        <v>0</v>
      </c>
      <c r="DR220" s="9">
        <v>0</v>
      </c>
      <c r="DS220" s="9">
        <v>0</v>
      </c>
      <c r="DT220" s="9">
        <v>0</v>
      </c>
      <c r="DU220" s="9">
        <v>0</v>
      </c>
      <c r="DV220" s="9">
        <v>0</v>
      </c>
      <c r="DW220" s="9">
        <v>0</v>
      </c>
    </row>
    <row r="221" spans="1:127" hidden="1" x14ac:dyDescent="0.25">
      <c r="A221" s="44">
        <v>220</v>
      </c>
      <c r="B221" s="45">
        <v>45627</v>
      </c>
      <c r="C221" s="46">
        <v>173001311376894</v>
      </c>
      <c r="D221" s="4">
        <v>173001311376894</v>
      </c>
      <c r="E221" s="4" t="s">
        <v>121</v>
      </c>
      <c r="F221" s="5" t="s">
        <v>178</v>
      </c>
      <c r="G221" s="3">
        <v>45108</v>
      </c>
      <c r="H221" s="6">
        <v>18.3</v>
      </c>
      <c r="I221" s="5" t="s">
        <v>123</v>
      </c>
      <c r="J221" s="47">
        <v>15000000</v>
      </c>
      <c r="K221" s="5" t="s">
        <v>124</v>
      </c>
      <c r="L221" s="5" t="s">
        <v>1730</v>
      </c>
      <c r="M221" s="5">
        <v>14367391</v>
      </c>
      <c r="N221" s="5" t="s">
        <v>126</v>
      </c>
      <c r="O221" s="5">
        <v>774</v>
      </c>
      <c r="P221" s="5" t="s">
        <v>127</v>
      </c>
      <c r="Q221" s="5">
        <v>18</v>
      </c>
      <c r="R221" s="5" t="s">
        <v>263</v>
      </c>
      <c r="S221" s="6">
        <v>10.15</v>
      </c>
      <c r="T221" s="5" t="s">
        <v>129</v>
      </c>
      <c r="U221" s="6">
        <v>9.75</v>
      </c>
      <c r="V221" s="5">
        <v>6</v>
      </c>
      <c r="W221" s="5" t="s">
        <v>130</v>
      </c>
      <c r="X221" s="5" t="s">
        <v>1731</v>
      </c>
      <c r="Y221" s="5" t="s">
        <v>132</v>
      </c>
      <c r="Z221" s="5" t="s">
        <v>133</v>
      </c>
      <c r="AA221" s="5" t="s">
        <v>200</v>
      </c>
      <c r="AB221" s="5" t="s">
        <v>135</v>
      </c>
      <c r="AC221" s="5" t="s">
        <v>136</v>
      </c>
      <c r="AD221" s="5">
        <v>808210043</v>
      </c>
      <c r="AE221" s="5" t="s">
        <v>625</v>
      </c>
      <c r="AF221" s="5" t="s">
        <v>675</v>
      </c>
      <c r="AG221" s="5">
        <v>172</v>
      </c>
      <c r="AH221" s="5" t="s">
        <v>139</v>
      </c>
      <c r="AI221" s="5">
        <v>190</v>
      </c>
      <c r="AJ221" s="5" t="s">
        <v>266</v>
      </c>
      <c r="AK221" s="5">
        <v>15000000</v>
      </c>
      <c r="AL221" s="5" t="s">
        <v>140</v>
      </c>
      <c r="AM221" s="5" t="s">
        <v>278</v>
      </c>
      <c r="AN221" s="6">
        <v>58.064366300000003</v>
      </c>
      <c r="AO221" s="5" t="s">
        <v>142</v>
      </c>
      <c r="AP221" s="5">
        <v>0</v>
      </c>
      <c r="AQ221" s="5">
        <v>158905</v>
      </c>
      <c r="AR221" s="3">
        <v>45111</v>
      </c>
      <c r="AS221" s="5">
        <v>180</v>
      </c>
      <c r="AT221" s="5" t="s">
        <v>1732</v>
      </c>
      <c r="AU221" s="5" t="s">
        <v>144</v>
      </c>
      <c r="AV221" s="5">
        <v>0</v>
      </c>
      <c r="AW221" s="5">
        <v>0</v>
      </c>
      <c r="AX221" s="5">
        <v>0</v>
      </c>
      <c r="AY221" s="5">
        <v>0</v>
      </c>
      <c r="AZ221" s="5">
        <v>0</v>
      </c>
      <c r="BA221" s="5">
        <v>0</v>
      </c>
      <c r="BB221" s="5">
        <v>0</v>
      </c>
      <c r="BC221" s="5">
        <v>0</v>
      </c>
      <c r="BD221" s="5">
        <v>0</v>
      </c>
      <c r="BE221" s="5" t="s">
        <v>145</v>
      </c>
      <c r="BF221" s="5" t="s">
        <v>145</v>
      </c>
      <c r="BG221" s="5">
        <v>0</v>
      </c>
      <c r="BH221" s="5">
        <v>18</v>
      </c>
      <c r="BI221" s="5" t="s">
        <v>123</v>
      </c>
      <c r="BJ221" s="3">
        <v>45083</v>
      </c>
      <c r="BK221" s="3">
        <v>45083</v>
      </c>
      <c r="BL221" s="6">
        <v>19.133333333333301</v>
      </c>
      <c r="BM221" s="5" t="s">
        <v>123</v>
      </c>
      <c r="BN221" s="3">
        <v>50864</v>
      </c>
      <c r="BO221" s="5" t="s">
        <v>279</v>
      </c>
      <c r="BP221" s="5">
        <v>50000000.000399999</v>
      </c>
      <c r="BQ221" s="5"/>
      <c r="BR221" s="3"/>
      <c r="BS221" s="5"/>
      <c r="BT221" s="5" t="s">
        <v>145</v>
      </c>
      <c r="BU221" s="7"/>
      <c r="BV221" s="7"/>
      <c r="BW221" s="7"/>
      <c r="BX221" s="7"/>
      <c r="BY221" s="7"/>
      <c r="BZ221" s="5"/>
      <c r="CA221" s="5"/>
      <c r="CB221" s="48">
        <f t="shared" si="11"/>
        <v>0</v>
      </c>
      <c r="CC221" s="48">
        <v>25833400</v>
      </c>
      <c r="CD221" s="48">
        <f t="shared" si="12"/>
        <v>0</v>
      </c>
      <c r="CE221" s="48">
        <f t="shared" si="13"/>
        <v>0</v>
      </c>
      <c r="CF221" s="48"/>
      <c r="CG221" s="49" t="s">
        <v>891</v>
      </c>
      <c r="CH221" s="49"/>
      <c r="CI221" s="49" t="s">
        <v>3776</v>
      </c>
      <c r="CJ221" s="50" t="s">
        <v>1733</v>
      </c>
      <c r="CK221" s="50" t="s">
        <v>625</v>
      </c>
      <c r="CL221" s="50">
        <v>110031</v>
      </c>
      <c r="CM221" s="5">
        <v>0</v>
      </c>
      <c r="CN221" s="5" t="s">
        <v>195</v>
      </c>
      <c r="CO221" s="50" t="s">
        <v>152</v>
      </c>
      <c r="CP221" s="50" t="s">
        <v>299</v>
      </c>
      <c r="CQ221" s="51" t="s">
        <v>153</v>
      </c>
      <c r="CR221" s="51" t="s">
        <v>154</v>
      </c>
      <c r="CS221" s="51" t="s">
        <v>90</v>
      </c>
      <c r="CT221" s="51" t="s">
        <v>1734</v>
      </c>
      <c r="CU221" s="51" t="s">
        <v>156</v>
      </c>
      <c r="CV221" s="52" t="s">
        <v>1735</v>
      </c>
      <c r="CW221" s="9">
        <v>200273183370</v>
      </c>
      <c r="CX221" s="9">
        <v>200273183605</v>
      </c>
      <c r="CY221" s="9">
        <v>0</v>
      </c>
      <c r="CZ221" s="9">
        <v>0</v>
      </c>
      <c r="DA221" s="9">
        <v>0</v>
      </c>
      <c r="DB221" s="9">
        <v>0</v>
      </c>
      <c r="DC221" s="9">
        <v>0</v>
      </c>
      <c r="DD221" s="9">
        <v>0</v>
      </c>
      <c r="DE221" s="9">
        <v>0</v>
      </c>
      <c r="DF221" s="9">
        <v>400071768660</v>
      </c>
      <c r="DG221" s="9">
        <v>400071768704</v>
      </c>
      <c r="DH221" s="9">
        <v>0</v>
      </c>
      <c r="DI221" s="9">
        <v>0</v>
      </c>
      <c r="DJ221" s="9">
        <v>0</v>
      </c>
      <c r="DK221" s="9">
        <v>0</v>
      </c>
      <c r="DL221" s="9">
        <v>0</v>
      </c>
      <c r="DM221" s="9">
        <v>0</v>
      </c>
      <c r="DN221" s="9">
        <v>0</v>
      </c>
      <c r="DO221" s="9">
        <v>200073090362</v>
      </c>
      <c r="DP221" s="9">
        <v>200073090409</v>
      </c>
      <c r="DQ221" s="9">
        <v>0</v>
      </c>
      <c r="DR221" s="9">
        <v>0</v>
      </c>
      <c r="DS221" s="9">
        <v>0</v>
      </c>
      <c r="DT221" s="9">
        <v>0</v>
      </c>
      <c r="DU221" s="9">
        <v>0</v>
      </c>
      <c r="DV221" s="9">
        <v>0</v>
      </c>
      <c r="DW221" s="9">
        <v>0</v>
      </c>
    </row>
    <row r="222" spans="1:127" customFormat="1" ht="225" x14ac:dyDescent="0.25">
      <c r="A222">
        <v>221</v>
      </c>
      <c r="B222" s="3">
        <v>45627</v>
      </c>
      <c r="C222" s="4">
        <v>214820911652900</v>
      </c>
      <c r="D222" s="4">
        <v>214820911652900</v>
      </c>
      <c r="E222" s="4" t="s">
        <v>121</v>
      </c>
      <c r="F222" s="5" t="s">
        <v>178</v>
      </c>
      <c r="G222" s="3">
        <v>45394</v>
      </c>
      <c r="H222" s="6">
        <v>8.7666666666666693</v>
      </c>
      <c r="I222" s="5" t="s">
        <v>123</v>
      </c>
      <c r="J222" s="5">
        <v>2230711</v>
      </c>
      <c r="K222" s="5" t="s">
        <v>124</v>
      </c>
      <c r="L222" s="5" t="s">
        <v>1736</v>
      </c>
      <c r="M222" s="5">
        <v>2196986</v>
      </c>
      <c r="N222" s="5" t="s">
        <v>126</v>
      </c>
      <c r="O222" s="5">
        <v>725</v>
      </c>
      <c r="P222" s="5" t="s">
        <v>127</v>
      </c>
      <c r="Q222" s="5">
        <v>9</v>
      </c>
      <c r="R222" s="5" t="s">
        <v>263</v>
      </c>
      <c r="S222" s="6">
        <v>13</v>
      </c>
      <c r="T222" s="5" t="s">
        <v>129</v>
      </c>
      <c r="U222" s="6">
        <v>13</v>
      </c>
      <c r="V222" s="5">
        <v>181</v>
      </c>
      <c r="W222" s="5" t="s">
        <v>130</v>
      </c>
      <c r="X222" s="5" t="s">
        <v>1737</v>
      </c>
      <c r="Y222" s="5" t="s">
        <v>132</v>
      </c>
      <c r="Z222" s="5" t="s">
        <v>133</v>
      </c>
      <c r="AA222" s="5" t="s">
        <v>277</v>
      </c>
      <c r="AB222" s="5" t="s">
        <v>135</v>
      </c>
      <c r="AC222" s="5" t="s">
        <v>136</v>
      </c>
      <c r="AD222" s="5">
        <v>21364170</v>
      </c>
      <c r="AE222" s="5" t="s">
        <v>771</v>
      </c>
      <c r="AF222" s="5" t="s">
        <v>243</v>
      </c>
      <c r="AG222" s="5">
        <v>172</v>
      </c>
      <c r="AH222" s="5" t="s">
        <v>139</v>
      </c>
      <c r="AI222" s="5">
        <v>181</v>
      </c>
      <c r="AJ222" s="5" t="s">
        <v>266</v>
      </c>
      <c r="AK222" s="5">
        <v>2230711</v>
      </c>
      <c r="AL222" s="5" t="s">
        <v>140</v>
      </c>
      <c r="AM222" s="5" t="s">
        <v>161</v>
      </c>
      <c r="AN222" s="6">
        <v>50.026597600000002</v>
      </c>
      <c r="AO222" s="5" t="s">
        <v>142</v>
      </c>
      <c r="AP222" s="5">
        <v>0</v>
      </c>
      <c r="AQ222" s="5">
        <v>28224</v>
      </c>
      <c r="AR222" s="3">
        <v>45386</v>
      </c>
      <c r="AS222" s="5">
        <v>180</v>
      </c>
      <c r="AT222" s="5" t="s">
        <v>1723</v>
      </c>
      <c r="AU222" s="5" t="s">
        <v>144</v>
      </c>
      <c r="AV222" s="5">
        <v>0</v>
      </c>
      <c r="AW222" s="5">
        <v>0</v>
      </c>
      <c r="AX222" s="5">
        <v>0</v>
      </c>
      <c r="AY222" s="5">
        <v>0</v>
      </c>
      <c r="AZ222" s="5">
        <v>0</v>
      </c>
      <c r="BA222" s="5">
        <v>0</v>
      </c>
      <c r="BB222" s="5">
        <v>0</v>
      </c>
      <c r="BC222" s="5">
        <v>0</v>
      </c>
      <c r="BD222" s="5">
        <v>0</v>
      </c>
      <c r="BE222" s="5" t="s">
        <v>145</v>
      </c>
      <c r="BF222" s="5" t="s">
        <v>145</v>
      </c>
      <c r="BG222" s="5">
        <v>0</v>
      </c>
      <c r="BH222" s="5">
        <v>9</v>
      </c>
      <c r="BI222" s="5" t="s">
        <v>123</v>
      </c>
      <c r="BJ222" s="3">
        <v>45359</v>
      </c>
      <c r="BK222" s="3">
        <v>45359</v>
      </c>
      <c r="BL222" s="6">
        <v>9.93333333333333</v>
      </c>
      <c r="BM222" s="5" t="s">
        <v>123</v>
      </c>
      <c r="BN222" s="3">
        <v>50864</v>
      </c>
      <c r="BO222" s="5" t="s">
        <v>162</v>
      </c>
      <c r="BP222" s="5">
        <v>0</v>
      </c>
      <c r="BQ222" s="5"/>
      <c r="BR222" s="3">
        <v>45350</v>
      </c>
      <c r="BS222" s="5" t="s">
        <v>1738</v>
      </c>
      <c r="BT222" s="5" t="s">
        <v>330</v>
      </c>
      <c r="BU222" s="7" t="s">
        <v>1739</v>
      </c>
      <c r="BV222" s="7">
        <v>957</v>
      </c>
      <c r="BW222" s="7">
        <v>1800</v>
      </c>
      <c r="BX222" s="7">
        <v>2027</v>
      </c>
      <c r="BY222" s="7">
        <v>1350</v>
      </c>
      <c r="BZ222" s="5">
        <v>27</v>
      </c>
      <c r="CA222" s="5">
        <v>53</v>
      </c>
      <c r="CB222" s="6">
        <f t="shared" si="11"/>
        <v>4459050</v>
      </c>
      <c r="CC222" s="6">
        <v>4459050</v>
      </c>
      <c r="CD222" s="6">
        <f t="shared" si="12"/>
        <v>4013145</v>
      </c>
      <c r="CE222" s="6">
        <f t="shared" si="13"/>
        <v>3567240</v>
      </c>
      <c r="CF222" s="6"/>
      <c r="CG222" s="8"/>
      <c r="CH222" s="8">
        <f t="shared" ref="CH222:CH223" si="20">J222/CB222</f>
        <v>0.5002659759365784</v>
      </c>
      <c r="CI222" s="8" t="s">
        <v>3775</v>
      </c>
      <c r="CJ222" s="5" t="s">
        <v>1727</v>
      </c>
      <c r="CK222" s="5" t="s">
        <v>771</v>
      </c>
      <c r="CL222" s="5">
        <v>700076</v>
      </c>
      <c r="CM222" s="5">
        <v>0</v>
      </c>
      <c r="CN222" s="5" t="s">
        <v>195</v>
      </c>
      <c r="CO222" s="5" t="s">
        <v>509</v>
      </c>
      <c r="CP222" s="5" t="s">
        <v>509</v>
      </c>
      <c r="CQ222" s="9" t="s">
        <v>185</v>
      </c>
      <c r="CR222" s="9" t="s">
        <v>154</v>
      </c>
      <c r="CS222" s="9" t="s">
        <v>90</v>
      </c>
      <c r="CT222" s="9" t="s">
        <v>1740</v>
      </c>
      <c r="CU222" s="9" t="s">
        <v>187</v>
      </c>
      <c r="CV222" s="10" t="s">
        <v>1741</v>
      </c>
      <c r="CW222" s="9">
        <v>200303780246</v>
      </c>
      <c r="CX222" s="9">
        <v>0</v>
      </c>
      <c r="CY222" s="9">
        <v>0</v>
      </c>
      <c r="CZ222" s="9">
        <v>0</v>
      </c>
      <c r="DA222" s="9">
        <v>0</v>
      </c>
      <c r="DB222" s="9">
        <v>0</v>
      </c>
      <c r="DC222" s="9">
        <v>0</v>
      </c>
      <c r="DD222" s="9">
        <v>0</v>
      </c>
      <c r="DE222" s="9">
        <v>0</v>
      </c>
      <c r="DF222" s="9">
        <v>400079286172</v>
      </c>
      <c r="DG222" s="9">
        <v>0</v>
      </c>
      <c r="DH222" s="9">
        <v>0</v>
      </c>
      <c r="DI222" s="9">
        <v>0</v>
      </c>
      <c r="DJ222" s="9">
        <v>0</v>
      </c>
      <c r="DK222" s="9">
        <v>0</v>
      </c>
      <c r="DL222" s="9">
        <v>0</v>
      </c>
      <c r="DM222" s="9">
        <v>0</v>
      </c>
      <c r="DN222" s="9">
        <v>0</v>
      </c>
      <c r="DO222" s="9">
        <v>200080980437</v>
      </c>
      <c r="DP222" s="9">
        <v>0</v>
      </c>
      <c r="DQ222" s="9">
        <v>0</v>
      </c>
      <c r="DR222" s="9">
        <v>0</v>
      </c>
      <c r="DS222" s="9">
        <v>0</v>
      </c>
      <c r="DT222" s="9">
        <v>0</v>
      </c>
      <c r="DU222" s="9">
        <v>0</v>
      </c>
      <c r="DV222" s="9">
        <v>0</v>
      </c>
      <c r="DW222" s="9">
        <v>0</v>
      </c>
    </row>
    <row r="223" spans="1:127" customFormat="1" ht="180" x14ac:dyDescent="0.25">
      <c r="A223">
        <v>222</v>
      </c>
      <c r="B223" s="3">
        <v>45627</v>
      </c>
      <c r="C223" s="4">
        <v>214820911232796</v>
      </c>
      <c r="D223" s="4">
        <v>214820911232796</v>
      </c>
      <c r="E223" s="4" t="s">
        <v>121</v>
      </c>
      <c r="F223" s="5" t="s">
        <v>232</v>
      </c>
      <c r="G223" s="3">
        <v>44865</v>
      </c>
      <c r="H223" s="6">
        <v>26.4</v>
      </c>
      <c r="I223" s="5" t="s">
        <v>123</v>
      </c>
      <c r="J223" s="5">
        <v>2093642</v>
      </c>
      <c r="K223" s="5" t="s">
        <v>124</v>
      </c>
      <c r="L223" s="5" t="s">
        <v>1742</v>
      </c>
      <c r="M223" s="5">
        <v>1876536</v>
      </c>
      <c r="N223" s="5" t="s">
        <v>126</v>
      </c>
      <c r="O223" s="5">
        <v>768</v>
      </c>
      <c r="P223" s="5" t="s">
        <v>127</v>
      </c>
      <c r="Q223" s="5">
        <v>26</v>
      </c>
      <c r="R223" s="5" t="s">
        <v>263</v>
      </c>
      <c r="S223" s="6">
        <v>13.9</v>
      </c>
      <c r="T223" s="5" t="s">
        <v>129</v>
      </c>
      <c r="U223" s="6">
        <v>13</v>
      </c>
      <c r="V223" s="5">
        <v>121</v>
      </c>
      <c r="W223" s="5" t="s">
        <v>130</v>
      </c>
      <c r="X223" s="5" t="s">
        <v>1743</v>
      </c>
      <c r="Y223" s="5" t="s">
        <v>132</v>
      </c>
      <c r="Z223" s="5" t="s">
        <v>133</v>
      </c>
      <c r="AA223" s="5" t="s">
        <v>1744</v>
      </c>
      <c r="AB223" s="5" t="s">
        <v>135</v>
      </c>
      <c r="AC223" s="5" t="s">
        <v>136</v>
      </c>
      <c r="AD223" s="5">
        <v>806044161</v>
      </c>
      <c r="AE223" s="5" t="s">
        <v>771</v>
      </c>
      <c r="AF223" s="5" t="s">
        <v>243</v>
      </c>
      <c r="AG223" s="5">
        <v>104</v>
      </c>
      <c r="AH223" s="5" t="s">
        <v>139</v>
      </c>
      <c r="AI223" s="5">
        <v>130</v>
      </c>
      <c r="AJ223" s="5" t="s">
        <v>266</v>
      </c>
      <c r="AK223" s="5">
        <v>2093642</v>
      </c>
      <c r="AL223" s="5" t="s">
        <v>140</v>
      </c>
      <c r="AM223" s="5" t="s">
        <v>1073</v>
      </c>
      <c r="AN223" s="6">
        <v>32.8037767</v>
      </c>
      <c r="AO223" s="5" t="s">
        <v>142</v>
      </c>
      <c r="AP223" s="5">
        <v>0</v>
      </c>
      <c r="AQ223" s="5">
        <v>31261</v>
      </c>
      <c r="AR223" s="3">
        <v>44869</v>
      </c>
      <c r="AS223" s="5">
        <v>120</v>
      </c>
      <c r="AT223" s="5" t="s">
        <v>1723</v>
      </c>
      <c r="AU223" s="5" t="s">
        <v>144</v>
      </c>
      <c r="AV223" s="5">
        <v>0</v>
      </c>
      <c r="AW223" s="5">
        <v>0</v>
      </c>
      <c r="AX223" s="5">
        <v>0</v>
      </c>
      <c r="AY223" s="5">
        <v>0</v>
      </c>
      <c r="AZ223" s="5">
        <v>0</v>
      </c>
      <c r="BA223" s="5">
        <v>0</v>
      </c>
      <c r="BB223" s="5">
        <v>0</v>
      </c>
      <c r="BC223" s="5">
        <v>0</v>
      </c>
      <c r="BD223" s="5">
        <v>0</v>
      </c>
      <c r="BE223" s="5" t="s">
        <v>145</v>
      </c>
      <c r="BF223" s="5" t="s">
        <v>145</v>
      </c>
      <c r="BG223" s="5">
        <v>0</v>
      </c>
      <c r="BH223" s="5">
        <v>26</v>
      </c>
      <c r="BI223" s="5" t="s">
        <v>123</v>
      </c>
      <c r="BJ223" s="3">
        <v>44865</v>
      </c>
      <c r="BK223" s="3">
        <v>44865</v>
      </c>
      <c r="BL223" s="6">
        <v>26.4</v>
      </c>
      <c r="BM223" s="5" t="s">
        <v>123</v>
      </c>
      <c r="BN223" s="3">
        <v>48795</v>
      </c>
      <c r="BO223" s="5" t="s">
        <v>1074</v>
      </c>
      <c r="BP223" s="5">
        <v>0</v>
      </c>
      <c r="BQ223" s="5"/>
      <c r="BR223" s="3">
        <v>44860</v>
      </c>
      <c r="BS223" s="5"/>
      <c r="BT223" s="5" t="s">
        <v>795</v>
      </c>
      <c r="BU223" s="7" t="s">
        <v>1745</v>
      </c>
      <c r="BV223" s="7">
        <v>1212</v>
      </c>
      <c r="BW223" s="7">
        <v>2360</v>
      </c>
      <c r="BX223" s="7">
        <v>2935</v>
      </c>
      <c r="BY223" s="7">
        <v>1200</v>
      </c>
      <c r="BZ223" s="5">
        <v>25</v>
      </c>
      <c r="CA223" s="5">
        <v>55</v>
      </c>
      <c r="CB223" s="6">
        <f t="shared" si="11"/>
        <v>6382320</v>
      </c>
      <c r="CC223" s="6">
        <v>6382320</v>
      </c>
      <c r="CD223" s="6">
        <f t="shared" si="12"/>
        <v>5744088</v>
      </c>
      <c r="CE223" s="6">
        <f t="shared" si="13"/>
        <v>5105856</v>
      </c>
      <c r="CF223" s="6"/>
      <c r="CG223" s="8"/>
      <c r="CH223" s="8">
        <f t="shared" si="20"/>
        <v>0.32803776683087027</v>
      </c>
      <c r="CI223" s="8" t="s">
        <v>3775</v>
      </c>
      <c r="CJ223" s="5" t="s">
        <v>1727</v>
      </c>
      <c r="CK223" s="5" t="s">
        <v>771</v>
      </c>
      <c r="CL223" s="5">
        <v>700059</v>
      </c>
      <c r="CM223" s="5">
        <v>0</v>
      </c>
      <c r="CN223" s="5" t="s">
        <v>195</v>
      </c>
      <c r="CO223" s="5" t="s">
        <v>509</v>
      </c>
      <c r="CP223" s="5" t="s">
        <v>509</v>
      </c>
      <c r="CQ223" s="9" t="s">
        <v>153</v>
      </c>
      <c r="CR223" s="9" t="s">
        <v>154</v>
      </c>
      <c r="CS223" s="9" t="s">
        <v>90</v>
      </c>
      <c r="CT223" s="9" t="s">
        <v>1746</v>
      </c>
      <c r="CU223" s="9" t="s">
        <v>156</v>
      </c>
      <c r="CV223" s="10" t="s">
        <v>1747</v>
      </c>
      <c r="CW223" s="9">
        <v>200252526506</v>
      </c>
      <c r="CX223" s="9">
        <v>0</v>
      </c>
      <c r="CY223" s="9">
        <v>0</v>
      </c>
      <c r="CZ223" s="9">
        <v>0</v>
      </c>
      <c r="DA223" s="9">
        <v>0</v>
      </c>
      <c r="DB223" s="9">
        <v>0</v>
      </c>
      <c r="DC223" s="9">
        <v>0</v>
      </c>
      <c r="DD223" s="9">
        <v>0</v>
      </c>
      <c r="DE223" s="9">
        <v>0</v>
      </c>
      <c r="DF223" s="9">
        <v>400066107889</v>
      </c>
      <c r="DG223" s="9">
        <v>0</v>
      </c>
      <c r="DH223" s="9">
        <v>0</v>
      </c>
      <c r="DI223" s="9">
        <v>0</v>
      </c>
      <c r="DJ223" s="9">
        <v>0</v>
      </c>
      <c r="DK223" s="9">
        <v>0</v>
      </c>
      <c r="DL223" s="9">
        <v>0</v>
      </c>
      <c r="DM223" s="9">
        <v>0</v>
      </c>
      <c r="DN223" s="9">
        <v>0</v>
      </c>
      <c r="DO223" s="9">
        <v>200067067021</v>
      </c>
      <c r="DP223" s="9">
        <v>0</v>
      </c>
      <c r="DQ223" s="9">
        <v>0</v>
      </c>
      <c r="DR223" s="9">
        <v>0</v>
      </c>
      <c r="DS223" s="9">
        <v>0</v>
      </c>
      <c r="DT223" s="9">
        <v>0</v>
      </c>
      <c r="DU223" s="9">
        <v>0</v>
      </c>
      <c r="DV223" s="9">
        <v>0</v>
      </c>
      <c r="DW223" s="9">
        <v>0</v>
      </c>
    </row>
    <row r="224" spans="1:127" hidden="1" x14ac:dyDescent="0.25">
      <c r="A224" s="44">
        <v>223</v>
      </c>
      <c r="B224" s="45">
        <v>45627</v>
      </c>
      <c r="C224" s="46">
        <v>214720911757149</v>
      </c>
      <c r="D224" s="4">
        <v>214720911757149</v>
      </c>
      <c r="E224" s="4" t="s">
        <v>121</v>
      </c>
      <c r="F224" s="5" t="s">
        <v>122</v>
      </c>
      <c r="G224" s="3">
        <v>45474</v>
      </c>
      <c r="H224" s="6">
        <v>6.1</v>
      </c>
      <c r="I224" s="5" t="s">
        <v>123</v>
      </c>
      <c r="J224" s="47">
        <v>1026243</v>
      </c>
      <c r="K224" s="5" t="s">
        <v>124</v>
      </c>
      <c r="L224" s="5" t="s">
        <v>1748</v>
      </c>
      <c r="M224" s="5">
        <v>1017147</v>
      </c>
      <c r="N224" s="5" t="s">
        <v>126</v>
      </c>
      <c r="O224" s="5">
        <v>735</v>
      </c>
      <c r="P224" s="5" t="s">
        <v>127</v>
      </c>
      <c r="Q224" s="5">
        <v>6</v>
      </c>
      <c r="R224" s="5" t="s">
        <v>128</v>
      </c>
      <c r="S224" s="6">
        <v>13.5</v>
      </c>
      <c r="T224" s="5" t="s">
        <v>129</v>
      </c>
      <c r="U224" s="6">
        <v>13.5</v>
      </c>
      <c r="V224" s="5">
        <v>181</v>
      </c>
      <c r="W224" s="5" t="s">
        <v>130</v>
      </c>
      <c r="X224" s="5" t="s">
        <v>1749</v>
      </c>
      <c r="Y224" s="5" t="s">
        <v>132</v>
      </c>
      <c r="Z224" s="5" t="s">
        <v>133</v>
      </c>
      <c r="AA224" s="5" t="s">
        <v>277</v>
      </c>
      <c r="AB224" s="5" t="s">
        <v>135</v>
      </c>
      <c r="AC224" s="5" t="s">
        <v>136</v>
      </c>
      <c r="AD224" s="5">
        <v>854804493554</v>
      </c>
      <c r="AE224" s="5" t="s">
        <v>1750</v>
      </c>
      <c r="AF224" s="5" t="s">
        <v>977</v>
      </c>
      <c r="AG224" s="5">
        <v>175</v>
      </c>
      <c r="AH224" s="5" t="s">
        <v>139</v>
      </c>
      <c r="AI224" s="5">
        <v>181</v>
      </c>
      <c r="AJ224" s="5" t="s">
        <v>128</v>
      </c>
      <c r="AK224" s="5">
        <v>1026243</v>
      </c>
      <c r="AL224" s="5" t="s">
        <v>140</v>
      </c>
      <c r="AM224" s="5" t="s">
        <v>161</v>
      </c>
      <c r="AN224" s="6">
        <v>45.578388699999998</v>
      </c>
      <c r="AO224" s="5" t="s">
        <v>142</v>
      </c>
      <c r="AP224" s="5">
        <v>0</v>
      </c>
      <c r="AQ224" s="5">
        <v>13324</v>
      </c>
      <c r="AR224" s="3">
        <v>45477</v>
      </c>
      <c r="AS224" s="5">
        <v>180</v>
      </c>
      <c r="AT224" s="5" t="s">
        <v>1751</v>
      </c>
      <c r="AU224" s="5" t="s">
        <v>144</v>
      </c>
      <c r="AV224" s="5">
        <v>0</v>
      </c>
      <c r="AW224" s="5">
        <v>0</v>
      </c>
      <c r="AX224" s="5">
        <v>0</v>
      </c>
      <c r="AY224" s="5">
        <v>0</v>
      </c>
      <c r="AZ224" s="5">
        <v>0</v>
      </c>
      <c r="BA224" s="5">
        <v>0</v>
      </c>
      <c r="BB224" s="5">
        <v>0</v>
      </c>
      <c r="BC224" s="5">
        <v>0</v>
      </c>
      <c r="BD224" s="5">
        <v>0</v>
      </c>
      <c r="BE224" s="5" t="s">
        <v>145</v>
      </c>
      <c r="BF224" s="5" t="s">
        <v>145</v>
      </c>
      <c r="BG224" s="5">
        <v>0</v>
      </c>
      <c r="BH224" s="5">
        <v>6</v>
      </c>
      <c r="BI224" s="5" t="s">
        <v>123</v>
      </c>
      <c r="BJ224" s="3">
        <v>45468</v>
      </c>
      <c r="BK224" s="3">
        <v>45468</v>
      </c>
      <c r="BL224" s="6">
        <v>6.3</v>
      </c>
      <c r="BM224" s="5" t="s">
        <v>123</v>
      </c>
      <c r="BN224" s="3">
        <v>50955</v>
      </c>
      <c r="BO224" s="5" t="s">
        <v>162</v>
      </c>
      <c r="BP224" s="5">
        <v>0</v>
      </c>
      <c r="BQ224" s="5"/>
      <c r="BR224" s="3"/>
      <c r="BS224" s="5"/>
      <c r="BT224" s="5" t="s">
        <v>145</v>
      </c>
      <c r="BU224" s="7"/>
      <c r="BV224" s="7"/>
      <c r="BW224" s="7"/>
      <c r="BX224" s="7"/>
      <c r="BY224" s="7"/>
      <c r="BZ224" s="5"/>
      <c r="CA224" s="5"/>
      <c r="CB224" s="48">
        <f t="shared" si="11"/>
        <v>0</v>
      </c>
      <c r="CC224" s="48">
        <v>2251600</v>
      </c>
      <c r="CD224" s="48">
        <f t="shared" si="12"/>
        <v>0</v>
      </c>
      <c r="CE224" s="48">
        <f t="shared" si="13"/>
        <v>0</v>
      </c>
      <c r="CF224" s="48"/>
      <c r="CG224" s="49" t="s">
        <v>891</v>
      </c>
      <c r="CH224" s="49"/>
      <c r="CI224" s="49" t="s">
        <v>3776</v>
      </c>
      <c r="CJ224" s="50" t="s">
        <v>1752</v>
      </c>
      <c r="CK224" s="50" t="s">
        <v>1750</v>
      </c>
      <c r="CL224" s="50">
        <v>249204</v>
      </c>
      <c r="CM224" s="5">
        <v>0</v>
      </c>
      <c r="CN224" s="5" t="s">
        <v>165</v>
      </c>
      <c r="CO224" s="50" t="s">
        <v>166</v>
      </c>
      <c r="CP224" s="50" t="s">
        <v>167</v>
      </c>
      <c r="CQ224" s="51" t="s">
        <v>185</v>
      </c>
      <c r="CR224" s="51" t="s">
        <v>154</v>
      </c>
      <c r="CS224" s="51" t="s">
        <v>90</v>
      </c>
      <c r="CT224" s="51" t="s">
        <v>1753</v>
      </c>
      <c r="CU224" s="51" t="s">
        <v>156</v>
      </c>
      <c r="CV224" s="52" t="s">
        <v>1754</v>
      </c>
      <c r="CW224" s="9">
        <v>200312140793</v>
      </c>
      <c r="CX224" s="9">
        <v>0</v>
      </c>
      <c r="CY224" s="9">
        <v>0</v>
      </c>
      <c r="CZ224" s="9">
        <v>0</v>
      </c>
      <c r="DA224" s="9">
        <v>0</v>
      </c>
      <c r="DB224" s="9">
        <v>0</v>
      </c>
      <c r="DC224" s="9">
        <v>0</v>
      </c>
      <c r="DD224" s="9">
        <v>0</v>
      </c>
      <c r="DE224" s="9">
        <v>0</v>
      </c>
      <c r="DF224" s="9">
        <v>400081452966</v>
      </c>
      <c r="DG224" s="9">
        <v>0</v>
      </c>
      <c r="DH224" s="9">
        <v>0</v>
      </c>
      <c r="DI224" s="9">
        <v>0</v>
      </c>
      <c r="DJ224" s="9">
        <v>0</v>
      </c>
      <c r="DK224" s="9">
        <v>0</v>
      </c>
      <c r="DL224" s="9">
        <v>0</v>
      </c>
      <c r="DM224" s="9">
        <v>0</v>
      </c>
      <c r="DN224" s="9">
        <v>0</v>
      </c>
      <c r="DO224" s="9">
        <v>200083216524</v>
      </c>
      <c r="DP224" s="9">
        <v>0</v>
      </c>
      <c r="DQ224" s="9">
        <v>0</v>
      </c>
      <c r="DR224" s="9">
        <v>0</v>
      </c>
      <c r="DS224" s="9">
        <v>0</v>
      </c>
      <c r="DT224" s="9">
        <v>0</v>
      </c>
      <c r="DU224" s="9">
        <v>0</v>
      </c>
      <c r="DV224" s="9">
        <v>0</v>
      </c>
      <c r="DW224" s="9">
        <v>0</v>
      </c>
    </row>
    <row r="225" spans="1:127" customFormat="1" ht="90" x14ac:dyDescent="0.25">
      <c r="A225">
        <v>224</v>
      </c>
      <c r="B225" s="3">
        <v>45627</v>
      </c>
      <c r="C225" s="4">
        <v>214720911741730</v>
      </c>
      <c r="D225" s="4">
        <v>214720911741730</v>
      </c>
      <c r="E225" s="4" t="s">
        <v>121</v>
      </c>
      <c r="F225" s="5" t="s">
        <v>122</v>
      </c>
      <c r="G225" s="3">
        <v>45454</v>
      </c>
      <c r="H225" s="6">
        <v>6.7666666666666702</v>
      </c>
      <c r="I225" s="5" t="s">
        <v>123</v>
      </c>
      <c r="J225" s="5">
        <v>1035704</v>
      </c>
      <c r="K225" s="5" t="s">
        <v>124</v>
      </c>
      <c r="L225" s="5" t="s">
        <v>1755</v>
      </c>
      <c r="M225" s="5">
        <v>1026523</v>
      </c>
      <c r="N225" s="5" t="s">
        <v>126</v>
      </c>
      <c r="O225" s="5">
        <v>746</v>
      </c>
      <c r="P225" s="5" t="s">
        <v>127</v>
      </c>
      <c r="Q225" s="5">
        <v>6</v>
      </c>
      <c r="R225" s="5" t="s">
        <v>128</v>
      </c>
      <c r="S225" s="6">
        <v>13.5</v>
      </c>
      <c r="T225" s="5" t="s">
        <v>129</v>
      </c>
      <c r="U225" s="6">
        <v>13.5</v>
      </c>
      <c r="V225" s="5">
        <v>181</v>
      </c>
      <c r="W225" s="5" t="s">
        <v>130</v>
      </c>
      <c r="X225" s="5" t="s">
        <v>1756</v>
      </c>
      <c r="Y225" s="5" t="s">
        <v>132</v>
      </c>
      <c r="Z225" s="5" t="s">
        <v>133</v>
      </c>
      <c r="AA225" s="5" t="s">
        <v>1757</v>
      </c>
      <c r="AB225" s="5" t="s">
        <v>135</v>
      </c>
      <c r="AC225" s="5" t="s">
        <v>136</v>
      </c>
      <c r="AD225" s="5">
        <v>854804438540</v>
      </c>
      <c r="AE225" s="5" t="s">
        <v>1750</v>
      </c>
      <c r="AF225" s="5" t="s">
        <v>977</v>
      </c>
      <c r="AG225" s="5">
        <v>175</v>
      </c>
      <c r="AH225" s="5" t="s">
        <v>139</v>
      </c>
      <c r="AI225" s="5">
        <v>181</v>
      </c>
      <c r="AJ225" s="5" t="s">
        <v>128</v>
      </c>
      <c r="AK225" s="5">
        <v>1035704</v>
      </c>
      <c r="AL225" s="5" t="s">
        <v>140</v>
      </c>
      <c r="AM225" s="5" t="s">
        <v>161</v>
      </c>
      <c r="AN225" s="6">
        <v>43.930437699999999</v>
      </c>
      <c r="AO225" s="5" t="s">
        <v>142</v>
      </c>
      <c r="AP225" s="5">
        <v>0</v>
      </c>
      <c r="AQ225" s="5">
        <v>13447</v>
      </c>
      <c r="AR225" s="3">
        <v>45477</v>
      </c>
      <c r="AS225" s="5">
        <v>180</v>
      </c>
      <c r="AT225" s="5" t="s">
        <v>1751</v>
      </c>
      <c r="AU225" s="5" t="s">
        <v>144</v>
      </c>
      <c r="AV225" s="5">
        <v>0</v>
      </c>
      <c r="AW225" s="5">
        <v>0</v>
      </c>
      <c r="AX225" s="5">
        <v>0</v>
      </c>
      <c r="AY225" s="5">
        <v>0</v>
      </c>
      <c r="AZ225" s="5">
        <v>0</v>
      </c>
      <c r="BA225" s="5">
        <v>0</v>
      </c>
      <c r="BB225" s="5">
        <v>0</v>
      </c>
      <c r="BC225" s="5">
        <v>0</v>
      </c>
      <c r="BD225" s="5">
        <v>0</v>
      </c>
      <c r="BE225" s="5" t="s">
        <v>145</v>
      </c>
      <c r="BF225" s="5" t="s">
        <v>145</v>
      </c>
      <c r="BG225" s="5">
        <v>0</v>
      </c>
      <c r="BH225" s="5">
        <v>6</v>
      </c>
      <c r="BI225" s="5" t="s">
        <v>123</v>
      </c>
      <c r="BJ225" s="3">
        <v>45450</v>
      </c>
      <c r="BK225" s="3">
        <v>45450</v>
      </c>
      <c r="BL225" s="6">
        <v>6.9</v>
      </c>
      <c r="BM225" s="5" t="s">
        <v>123</v>
      </c>
      <c r="BN225" s="3">
        <v>50955</v>
      </c>
      <c r="BO225" s="5" t="s">
        <v>162</v>
      </c>
      <c r="BP225" s="5">
        <v>600000</v>
      </c>
      <c r="BQ225" s="5"/>
      <c r="BR225" s="3">
        <v>45438</v>
      </c>
      <c r="BS225" s="5" t="s">
        <v>1758</v>
      </c>
      <c r="BT225" s="5" t="s">
        <v>202</v>
      </c>
      <c r="BU225" s="7" t="s">
        <v>1759</v>
      </c>
      <c r="BV225" s="7">
        <v>674</v>
      </c>
      <c r="BW225" s="7">
        <v>2800</v>
      </c>
      <c r="BX225" s="7">
        <v>392</v>
      </c>
      <c r="BY225" s="7">
        <v>1200</v>
      </c>
      <c r="BZ225" s="5">
        <v>25</v>
      </c>
      <c r="CA225" s="5">
        <v>35</v>
      </c>
      <c r="CB225" s="6">
        <f t="shared" si="11"/>
        <v>2357600</v>
      </c>
      <c r="CC225" s="6">
        <v>2357600</v>
      </c>
      <c r="CD225" s="6">
        <f t="shared" si="12"/>
        <v>2121840</v>
      </c>
      <c r="CE225" s="6">
        <f t="shared" si="13"/>
        <v>1886080</v>
      </c>
      <c r="CF225" s="6"/>
      <c r="CG225" s="8"/>
      <c r="CH225" s="8">
        <f t="shared" ref="CH225:CH231" si="21">J225/CB225</f>
        <v>0.43930437733288091</v>
      </c>
      <c r="CI225" s="8" t="s">
        <v>3775</v>
      </c>
      <c r="CJ225" s="5" t="s">
        <v>1752</v>
      </c>
      <c r="CK225" s="5" t="s">
        <v>1750</v>
      </c>
      <c r="CL225" s="5">
        <v>248008</v>
      </c>
      <c r="CM225" s="5">
        <v>0</v>
      </c>
      <c r="CN225" s="5" t="s">
        <v>165</v>
      </c>
      <c r="CO225" s="5" t="s">
        <v>829</v>
      </c>
      <c r="CP225" s="5" t="s">
        <v>829</v>
      </c>
      <c r="CQ225" s="9" t="s">
        <v>153</v>
      </c>
      <c r="CR225" s="9" t="s">
        <v>154</v>
      </c>
      <c r="CS225" s="9" t="s">
        <v>90</v>
      </c>
      <c r="CT225" s="9" t="s">
        <v>1760</v>
      </c>
      <c r="CU225" s="9" t="s">
        <v>156</v>
      </c>
      <c r="CV225" s="10" t="s">
        <v>1761</v>
      </c>
      <c r="CW225" s="9">
        <v>200309934731</v>
      </c>
      <c r="CX225" s="9">
        <v>0</v>
      </c>
      <c r="CY225" s="9">
        <v>0</v>
      </c>
      <c r="CZ225" s="9">
        <v>0</v>
      </c>
      <c r="DA225" s="9">
        <v>0</v>
      </c>
      <c r="DB225" s="9">
        <v>0</v>
      </c>
      <c r="DC225" s="9">
        <v>0</v>
      </c>
      <c r="DD225" s="9">
        <v>0</v>
      </c>
      <c r="DE225" s="9">
        <v>0</v>
      </c>
      <c r="DF225" s="9">
        <v>400080963009</v>
      </c>
      <c r="DG225" s="9">
        <v>0</v>
      </c>
      <c r="DH225" s="9">
        <v>0</v>
      </c>
      <c r="DI225" s="9">
        <v>0</v>
      </c>
      <c r="DJ225" s="9">
        <v>0</v>
      </c>
      <c r="DK225" s="9">
        <v>0</v>
      </c>
      <c r="DL225" s="9">
        <v>0</v>
      </c>
      <c r="DM225" s="9">
        <v>0</v>
      </c>
      <c r="DN225" s="9">
        <v>0</v>
      </c>
      <c r="DO225" s="9">
        <v>200082710039</v>
      </c>
      <c r="DP225" s="9">
        <v>0</v>
      </c>
      <c r="DQ225" s="9">
        <v>0</v>
      </c>
      <c r="DR225" s="9">
        <v>0</v>
      </c>
      <c r="DS225" s="9">
        <v>0</v>
      </c>
      <c r="DT225" s="9">
        <v>0</v>
      </c>
      <c r="DU225" s="9">
        <v>0</v>
      </c>
      <c r="DV225" s="9">
        <v>0</v>
      </c>
      <c r="DW225" s="9">
        <v>0</v>
      </c>
    </row>
    <row r="226" spans="1:127" customFormat="1" ht="90" x14ac:dyDescent="0.25">
      <c r="A226">
        <v>225</v>
      </c>
      <c r="B226" s="3">
        <v>45627</v>
      </c>
      <c r="C226" s="4">
        <v>214720911710024</v>
      </c>
      <c r="D226" s="4">
        <v>214720911710024</v>
      </c>
      <c r="E226" s="4" t="s">
        <v>121</v>
      </c>
      <c r="F226" s="5" t="s">
        <v>122</v>
      </c>
      <c r="G226" s="3">
        <v>45416</v>
      </c>
      <c r="H226" s="6">
        <v>8.0333333333333297</v>
      </c>
      <c r="I226" s="5" t="s">
        <v>123</v>
      </c>
      <c r="J226" s="5">
        <v>3415460</v>
      </c>
      <c r="K226" s="5" t="s">
        <v>124</v>
      </c>
      <c r="L226" s="5" t="s">
        <v>1762</v>
      </c>
      <c r="M226" s="5">
        <v>3277176</v>
      </c>
      <c r="N226" s="5" t="s">
        <v>126</v>
      </c>
      <c r="O226" s="5">
        <v>753</v>
      </c>
      <c r="P226" s="5" t="s">
        <v>127</v>
      </c>
      <c r="Q226" s="5">
        <v>8</v>
      </c>
      <c r="R226" s="5" t="s">
        <v>128</v>
      </c>
      <c r="S226" s="6">
        <v>13</v>
      </c>
      <c r="T226" s="5" t="s">
        <v>129</v>
      </c>
      <c r="U226" s="6">
        <v>13</v>
      </c>
      <c r="V226" s="5">
        <v>133</v>
      </c>
      <c r="W226" s="5" t="s">
        <v>130</v>
      </c>
      <c r="X226" s="5" t="s">
        <v>1763</v>
      </c>
      <c r="Y226" s="5" t="s">
        <v>132</v>
      </c>
      <c r="Z226" s="5" t="s">
        <v>133</v>
      </c>
      <c r="AA226" s="5" t="s">
        <v>208</v>
      </c>
      <c r="AB226" s="5" t="s">
        <v>135</v>
      </c>
      <c r="AC226" s="5" t="s">
        <v>136</v>
      </c>
      <c r="AD226" s="5">
        <v>854804152731</v>
      </c>
      <c r="AE226" s="5" t="s">
        <v>1750</v>
      </c>
      <c r="AF226" s="5" t="s">
        <v>977</v>
      </c>
      <c r="AG226" s="5">
        <v>121</v>
      </c>
      <c r="AH226" s="5" t="s">
        <v>139</v>
      </c>
      <c r="AI226" s="5">
        <v>129</v>
      </c>
      <c r="AJ226" s="5" t="s">
        <v>128</v>
      </c>
      <c r="AK226" s="5">
        <v>3415460</v>
      </c>
      <c r="AL226" s="5" t="s">
        <v>140</v>
      </c>
      <c r="AM226" s="5" t="s">
        <v>141</v>
      </c>
      <c r="AN226" s="6">
        <v>63.029822099999997</v>
      </c>
      <c r="AO226" s="5" t="s">
        <v>142</v>
      </c>
      <c r="AP226" s="5">
        <v>0</v>
      </c>
      <c r="AQ226" s="5">
        <v>48760</v>
      </c>
      <c r="AR226" s="3">
        <v>45416</v>
      </c>
      <c r="AS226" s="5">
        <v>132</v>
      </c>
      <c r="AT226" s="5" t="s">
        <v>1751</v>
      </c>
      <c r="AU226" s="5" t="s">
        <v>144</v>
      </c>
      <c r="AV226" s="5">
        <v>0</v>
      </c>
      <c r="AW226" s="5">
        <v>0</v>
      </c>
      <c r="AX226" s="5">
        <v>0</v>
      </c>
      <c r="AY226" s="5">
        <v>0</v>
      </c>
      <c r="AZ226" s="5">
        <v>0</v>
      </c>
      <c r="BA226" s="5">
        <v>0</v>
      </c>
      <c r="BB226" s="5">
        <v>0</v>
      </c>
      <c r="BC226" s="5">
        <v>0</v>
      </c>
      <c r="BD226" s="5">
        <v>0</v>
      </c>
      <c r="BE226" s="5" t="s">
        <v>145</v>
      </c>
      <c r="BF226" s="5" t="s">
        <v>145</v>
      </c>
      <c r="BG226" s="5">
        <v>0</v>
      </c>
      <c r="BH226" s="5">
        <v>8</v>
      </c>
      <c r="BI226" s="5" t="s">
        <v>123</v>
      </c>
      <c r="BJ226" s="3">
        <v>45412</v>
      </c>
      <c r="BK226" s="3">
        <v>45412</v>
      </c>
      <c r="BL226" s="6">
        <v>8.1666666666666696</v>
      </c>
      <c r="BM226" s="5" t="s">
        <v>123</v>
      </c>
      <c r="BN226" s="3">
        <v>49313</v>
      </c>
      <c r="BO226" s="5" t="s">
        <v>146</v>
      </c>
      <c r="BP226" s="5">
        <v>3600000</v>
      </c>
      <c r="BQ226" s="5"/>
      <c r="BR226" s="3">
        <v>45409</v>
      </c>
      <c r="BS226" s="5" t="s">
        <v>1764</v>
      </c>
      <c r="BT226" s="5" t="s">
        <v>202</v>
      </c>
      <c r="BU226" s="7" t="s">
        <v>1765</v>
      </c>
      <c r="BV226" s="7">
        <v>1489</v>
      </c>
      <c r="BW226" s="7">
        <v>1700</v>
      </c>
      <c r="BX226" s="7">
        <v>2310</v>
      </c>
      <c r="BY226" s="7">
        <v>1250</v>
      </c>
      <c r="BZ226" s="5">
        <v>30</v>
      </c>
      <c r="CA226" s="5">
        <v>30</v>
      </c>
      <c r="CB226" s="6">
        <f t="shared" si="11"/>
        <v>5418800</v>
      </c>
      <c r="CC226" s="6">
        <v>5418800</v>
      </c>
      <c r="CD226" s="6">
        <f t="shared" si="12"/>
        <v>4876920</v>
      </c>
      <c r="CE226" s="6">
        <f t="shared" si="13"/>
        <v>4335040</v>
      </c>
      <c r="CF226" s="6"/>
      <c r="CG226" s="8"/>
      <c r="CH226" s="8">
        <f t="shared" si="21"/>
        <v>0.63029822100834132</v>
      </c>
      <c r="CI226" s="8" t="s">
        <v>3775</v>
      </c>
      <c r="CJ226" s="5" t="s">
        <v>150</v>
      </c>
      <c r="CK226" s="5" t="s">
        <v>137</v>
      </c>
      <c r="CL226" s="5">
        <v>247121</v>
      </c>
      <c r="CM226" s="5">
        <v>0</v>
      </c>
      <c r="CN226" s="5" t="s">
        <v>165</v>
      </c>
      <c r="CO226" s="5" t="s">
        <v>166</v>
      </c>
      <c r="CP226" s="5" t="s">
        <v>167</v>
      </c>
      <c r="CQ226" s="9" t="s">
        <v>153</v>
      </c>
      <c r="CR226" s="9" t="s">
        <v>154</v>
      </c>
      <c r="CS226" s="9" t="s">
        <v>90</v>
      </c>
      <c r="CT226" s="9" t="s">
        <v>1766</v>
      </c>
      <c r="CU226" s="9" t="s">
        <v>187</v>
      </c>
      <c r="CV226" s="10" t="s">
        <v>1767</v>
      </c>
      <c r="CW226" s="9">
        <v>200305797346</v>
      </c>
      <c r="CX226" s="9">
        <v>0</v>
      </c>
      <c r="CY226" s="9">
        <v>0</v>
      </c>
      <c r="CZ226" s="9">
        <v>0</v>
      </c>
      <c r="DA226" s="9">
        <v>0</v>
      </c>
      <c r="DB226" s="9">
        <v>0</v>
      </c>
      <c r="DC226" s="9">
        <v>0</v>
      </c>
      <c r="DD226" s="9">
        <v>0</v>
      </c>
      <c r="DE226" s="9">
        <v>0</v>
      </c>
      <c r="DF226" s="9">
        <v>400079757405</v>
      </c>
      <c r="DG226" s="9">
        <v>0</v>
      </c>
      <c r="DH226" s="9">
        <v>0</v>
      </c>
      <c r="DI226" s="9">
        <v>0</v>
      </c>
      <c r="DJ226" s="9">
        <v>0</v>
      </c>
      <c r="DK226" s="9">
        <v>0</v>
      </c>
      <c r="DL226" s="9">
        <v>0</v>
      </c>
      <c r="DM226" s="9">
        <v>0</v>
      </c>
      <c r="DN226" s="9">
        <v>0</v>
      </c>
      <c r="DO226" s="9">
        <v>200081470432</v>
      </c>
      <c r="DP226" s="9">
        <v>0</v>
      </c>
      <c r="DQ226" s="9">
        <v>0</v>
      </c>
      <c r="DR226" s="9">
        <v>0</v>
      </c>
      <c r="DS226" s="9">
        <v>0</v>
      </c>
      <c r="DT226" s="9">
        <v>0</v>
      </c>
      <c r="DU226" s="9">
        <v>0</v>
      </c>
      <c r="DV226" s="9">
        <v>0</v>
      </c>
      <c r="DW226" s="9">
        <v>0</v>
      </c>
    </row>
    <row r="227" spans="1:127" customFormat="1" ht="90" x14ac:dyDescent="0.25">
      <c r="A227">
        <v>226</v>
      </c>
      <c r="B227" s="3">
        <v>45627</v>
      </c>
      <c r="C227" s="4">
        <v>214720911632107</v>
      </c>
      <c r="D227" s="4">
        <v>214720911632107</v>
      </c>
      <c r="E227" s="4" t="s">
        <v>121</v>
      </c>
      <c r="F227" s="5" t="s">
        <v>178</v>
      </c>
      <c r="G227" s="3">
        <v>45406</v>
      </c>
      <c r="H227" s="6">
        <v>8.3666666666666707</v>
      </c>
      <c r="I227" s="5" t="s">
        <v>123</v>
      </c>
      <c r="J227" s="5">
        <v>2023988</v>
      </c>
      <c r="K227" s="5" t="s">
        <v>124</v>
      </c>
      <c r="L227" s="5" t="s">
        <v>1768</v>
      </c>
      <c r="M227" s="5">
        <v>1990954</v>
      </c>
      <c r="N227" s="5" t="s">
        <v>126</v>
      </c>
      <c r="O227" s="5">
        <v>774</v>
      </c>
      <c r="P227" s="5" t="s">
        <v>127</v>
      </c>
      <c r="Q227" s="5">
        <v>10</v>
      </c>
      <c r="R227" s="5" t="s">
        <v>128</v>
      </c>
      <c r="S227" s="6">
        <v>13.5</v>
      </c>
      <c r="T227" s="5" t="s">
        <v>129</v>
      </c>
      <c r="U227" s="6">
        <v>13.5</v>
      </c>
      <c r="V227" s="5">
        <v>181</v>
      </c>
      <c r="W227" s="5" t="s">
        <v>130</v>
      </c>
      <c r="X227" s="5" t="s">
        <v>1769</v>
      </c>
      <c r="Y227" s="5" t="s">
        <v>132</v>
      </c>
      <c r="Z227" s="5" t="s">
        <v>133</v>
      </c>
      <c r="AA227" s="5" t="s">
        <v>313</v>
      </c>
      <c r="AB227" s="5" t="s">
        <v>135</v>
      </c>
      <c r="AC227" s="5" t="s">
        <v>136</v>
      </c>
      <c r="AD227" s="5">
        <v>854803536093</v>
      </c>
      <c r="AE227" s="5" t="s">
        <v>1750</v>
      </c>
      <c r="AF227" s="5" t="s">
        <v>977</v>
      </c>
      <c r="AG227" s="5">
        <v>171</v>
      </c>
      <c r="AH227" s="5" t="s">
        <v>139</v>
      </c>
      <c r="AI227" s="5">
        <v>181</v>
      </c>
      <c r="AJ227" s="5" t="s">
        <v>128</v>
      </c>
      <c r="AK227" s="5">
        <v>2023988</v>
      </c>
      <c r="AL227" s="5" t="s">
        <v>140</v>
      </c>
      <c r="AM227" s="5" t="s">
        <v>161</v>
      </c>
      <c r="AN227" s="6">
        <v>53.400559299999998</v>
      </c>
      <c r="AO227" s="5" t="s">
        <v>142</v>
      </c>
      <c r="AP227" s="5">
        <v>0</v>
      </c>
      <c r="AQ227" s="5">
        <v>26278</v>
      </c>
      <c r="AR227" s="3">
        <v>45355</v>
      </c>
      <c r="AS227" s="5">
        <v>180</v>
      </c>
      <c r="AT227" s="5" t="s">
        <v>1751</v>
      </c>
      <c r="AU227" s="5" t="s">
        <v>144</v>
      </c>
      <c r="AV227" s="5">
        <v>0</v>
      </c>
      <c r="AW227" s="5">
        <v>0</v>
      </c>
      <c r="AX227" s="5">
        <v>0</v>
      </c>
      <c r="AY227" s="5">
        <v>0</v>
      </c>
      <c r="AZ227" s="5">
        <v>0</v>
      </c>
      <c r="BA227" s="5">
        <v>0</v>
      </c>
      <c r="BB227" s="5">
        <v>0</v>
      </c>
      <c r="BC227" s="5">
        <v>0</v>
      </c>
      <c r="BD227" s="5">
        <v>0</v>
      </c>
      <c r="BE227" s="5" t="s">
        <v>145</v>
      </c>
      <c r="BF227" s="5" t="s">
        <v>145</v>
      </c>
      <c r="BG227" s="5">
        <v>0</v>
      </c>
      <c r="BH227" s="5">
        <v>10</v>
      </c>
      <c r="BI227" s="5" t="s">
        <v>123</v>
      </c>
      <c r="BJ227" s="3">
        <v>45342</v>
      </c>
      <c r="BK227" s="3">
        <v>45342</v>
      </c>
      <c r="BL227" s="6">
        <v>10.5</v>
      </c>
      <c r="BM227" s="5" t="s">
        <v>123</v>
      </c>
      <c r="BN227" s="3">
        <v>50833</v>
      </c>
      <c r="BO227" s="5" t="s">
        <v>162</v>
      </c>
      <c r="BP227" s="5">
        <v>1200000</v>
      </c>
      <c r="BQ227" s="5"/>
      <c r="BR227" s="3">
        <v>45332</v>
      </c>
      <c r="BS227" s="5">
        <v>6867858</v>
      </c>
      <c r="BT227" s="5" t="s">
        <v>147</v>
      </c>
      <c r="BU227" s="7" t="s">
        <v>1770</v>
      </c>
      <c r="BV227" s="7">
        <v>1234</v>
      </c>
      <c r="BW227" s="7">
        <v>2100</v>
      </c>
      <c r="BX227" s="7">
        <v>999</v>
      </c>
      <c r="BY227" s="7">
        <v>1200</v>
      </c>
      <c r="BZ227" s="5">
        <v>13</v>
      </c>
      <c r="CA227" s="5">
        <v>47</v>
      </c>
      <c r="CB227" s="6">
        <f t="shared" si="11"/>
        <v>3790200</v>
      </c>
      <c r="CC227" s="6">
        <v>3790200</v>
      </c>
      <c r="CD227" s="6">
        <f t="shared" si="12"/>
        <v>3411180</v>
      </c>
      <c r="CE227" s="6">
        <f t="shared" si="13"/>
        <v>3032160</v>
      </c>
      <c r="CF227" s="6"/>
      <c r="CG227" s="8"/>
      <c r="CH227" s="8">
        <f t="shared" si="21"/>
        <v>0.5340055933723814</v>
      </c>
      <c r="CI227" s="8" t="s">
        <v>3775</v>
      </c>
      <c r="CJ227" s="5" t="s">
        <v>1752</v>
      </c>
      <c r="CK227" s="5" t="s">
        <v>1750</v>
      </c>
      <c r="CL227" s="5">
        <v>249204</v>
      </c>
      <c r="CM227" s="5">
        <v>0</v>
      </c>
      <c r="CN227" s="5" t="s">
        <v>195</v>
      </c>
      <c r="CO227" s="5" t="s">
        <v>166</v>
      </c>
      <c r="CP227" s="5" t="s">
        <v>167</v>
      </c>
      <c r="CQ227" s="9" t="s">
        <v>185</v>
      </c>
      <c r="CR227" s="9" t="s">
        <v>154</v>
      </c>
      <c r="CS227" s="9" t="s">
        <v>90</v>
      </c>
      <c r="CT227" s="9" t="s">
        <v>1771</v>
      </c>
      <c r="CU227" s="9" t="s">
        <v>187</v>
      </c>
      <c r="CV227" s="10" t="s">
        <v>1772</v>
      </c>
      <c r="CW227" s="9">
        <v>200304719795</v>
      </c>
      <c r="CX227" s="9">
        <v>0</v>
      </c>
      <c r="CY227" s="9">
        <v>0</v>
      </c>
      <c r="CZ227" s="9">
        <v>0</v>
      </c>
      <c r="DA227" s="9">
        <v>0</v>
      </c>
      <c r="DB227" s="9">
        <v>0</v>
      </c>
      <c r="DC227" s="9">
        <v>0</v>
      </c>
      <c r="DD227" s="9">
        <v>0</v>
      </c>
      <c r="DE227" s="9">
        <v>0</v>
      </c>
      <c r="DF227" s="9">
        <v>400079523446</v>
      </c>
      <c r="DG227" s="9">
        <v>0</v>
      </c>
      <c r="DH227" s="9">
        <v>0</v>
      </c>
      <c r="DI227" s="9">
        <v>0</v>
      </c>
      <c r="DJ227" s="9">
        <v>0</v>
      </c>
      <c r="DK227" s="9">
        <v>0</v>
      </c>
      <c r="DL227" s="9">
        <v>0</v>
      </c>
      <c r="DM227" s="9">
        <v>0</v>
      </c>
      <c r="DN227" s="9">
        <v>0</v>
      </c>
      <c r="DO227" s="9">
        <v>200081226855</v>
      </c>
      <c r="DP227" s="9">
        <v>0</v>
      </c>
      <c r="DQ227" s="9">
        <v>0</v>
      </c>
      <c r="DR227" s="9">
        <v>0</v>
      </c>
      <c r="DS227" s="9">
        <v>0</v>
      </c>
      <c r="DT227" s="9">
        <v>0</v>
      </c>
      <c r="DU227" s="9">
        <v>0</v>
      </c>
      <c r="DV227" s="9">
        <v>0</v>
      </c>
      <c r="DW227" s="9">
        <v>0</v>
      </c>
    </row>
    <row r="228" spans="1:127" customFormat="1" ht="60" x14ac:dyDescent="0.25">
      <c r="A228">
        <v>227</v>
      </c>
      <c r="B228" s="3">
        <v>45627</v>
      </c>
      <c r="C228" s="4">
        <v>214720911624352</v>
      </c>
      <c r="D228" s="4">
        <v>214720911624352</v>
      </c>
      <c r="E228" s="4" t="s">
        <v>121</v>
      </c>
      <c r="F228" s="5" t="s">
        <v>178</v>
      </c>
      <c r="G228" s="3">
        <v>45380</v>
      </c>
      <c r="H228" s="6">
        <v>9.2333333333333307</v>
      </c>
      <c r="I228" s="5" t="s">
        <v>123</v>
      </c>
      <c r="J228" s="5">
        <v>3593881</v>
      </c>
      <c r="K228" s="5" t="s">
        <v>124</v>
      </c>
      <c r="L228" s="5" t="s">
        <v>1773</v>
      </c>
      <c r="M228" s="5">
        <v>3530983</v>
      </c>
      <c r="N228" s="5" t="s">
        <v>126</v>
      </c>
      <c r="O228" s="5">
        <v>750</v>
      </c>
      <c r="P228" s="5" t="s">
        <v>127</v>
      </c>
      <c r="Q228" s="5">
        <v>10</v>
      </c>
      <c r="R228" s="5" t="s">
        <v>128</v>
      </c>
      <c r="S228" s="6">
        <v>12.75</v>
      </c>
      <c r="T228" s="5" t="s">
        <v>129</v>
      </c>
      <c r="U228" s="6">
        <v>12.75</v>
      </c>
      <c r="V228" s="5">
        <v>181</v>
      </c>
      <c r="W228" s="5" t="s">
        <v>130</v>
      </c>
      <c r="X228" s="5" t="s">
        <v>1774</v>
      </c>
      <c r="Y228" s="5" t="s">
        <v>132</v>
      </c>
      <c r="Z228" s="5" t="s">
        <v>133</v>
      </c>
      <c r="AA228" s="5" t="s">
        <v>181</v>
      </c>
      <c r="AB228" s="5" t="s">
        <v>135</v>
      </c>
      <c r="AC228" s="5" t="s">
        <v>136</v>
      </c>
      <c r="AD228" s="5">
        <v>854803566581</v>
      </c>
      <c r="AE228" s="5" t="s">
        <v>1750</v>
      </c>
      <c r="AF228" s="5" t="s">
        <v>977</v>
      </c>
      <c r="AG228" s="5">
        <v>171</v>
      </c>
      <c r="AH228" s="5" t="s">
        <v>139</v>
      </c>
      <c r="AI228" s="5">
        <v>181</v>
      </c>
      <c r="AJ228" s="5" t="s">
        <v>128</v>
      </c>
      <c r="AK228" s="5">
        <v>3593881</v>
      </c>
      <c r="AL228" s="5" t="s">
        <v>140</v>
      </c>
      <c r="AM228" s="5" t="s">
        <v>161</v>
      </c>
      <c r="AN228" s="6">
        <v>21.7183113</v>
      </c>
      <c r="AO228" s="5" t="s">
        <v>142</v>
      </c>
      <c r="AP228" s="5">
        <v>0</v>
      </c>
      <c r="AQ228" s="5">
        <v>44882</v>
      </c>
      <c r="AR228" s="3">
        <v>45355</v>
      </c>
      <c r="AS228" s="5">
        <v>180</v>
      </c>
      <c r="AT228" s="5" t="s">
        <v>1751</v>
      </c>
      <c r="AU228" s="5" t="s">
        <v>144</v>
      </c>
      <c r="AV228" s="5">
        <v>0</v>
      </c>
      <c r="AW228" s="5">
        <v>0</v>
      </c>
      <c r="AX228" s="5">
        <v>0</v>
      </c>
      <c r="AY228" s="5">
        <v>0</v>
      </c>
      <c r="AZ228" s="5">
        <v>0</v>
      </c>
      <c r="BA228" s="5">
        <v>0</v>
      </c>
      <c r="BB228" s="5">
        <v>0</v>
      </c>
      <c r="BC228" s="5">
        <v>0</v>
      </c>
      <c r="BD228" s="5">
        <v>0</v>
      </c>
      <c r="BE228" s="5" t="s">
        <v>145</v>
      </c>
      <c r="BF228" s="5" t="s">
        <v>145</v>
      </c>
      <c r="BG228" s="5">
        <v>0</v>
      </c>
      <c r="BH228" s="5">
        <v>10</v>
      </c>
      <c r="BI228" s="5" t="s">
        <v>123</v>
      </c>
      <c r="BJ228" s="3">
        <v>45335</v>
      </c>
      <c r="BK228" s="3">
        <v>45335</v>
      </c>
      <c r="BL228" s="6">
        <v>10.733333333333301</v>
      </c>
      <c r="BM228" s="5" t="s">
        <v>123</v>
      </c>
      <c r="BN228" s="3">
        <v>50833</v>
      </c>
      <c r="BO228" s="5" t="s">
        <v>162</v>
      </c>
      <c r="BP228" s="5">
        <v>1320000</v>
      </c>
      <c r="BQ228" s="5"/>
      <c r="BR228" s="3">
        <v>45329</v>
      </c>
      <c r="BS228" s="5">
        <v>6860719</v>
      </c>
      <c r="BT228" s="5" t="s">
        <v>147</v>
      </c>
      <c r="BU228" s="7" t="s">
        <v>1775</v>
      </c>
      <c r="BV228" s="7">
        <v>2290</v>
      </c>
      <c r="BW228" s="7">
        <v>6500</v>
      </c>
      <c r="BX228" s="7">
        <v>1279</v>
      </c>
      <c r="BY228" s="7">
        <v>1300</v>
      </c>
      <c r="BZ228" s="5">
        <v>1</v>
      </c>
      <c r="CA228" s="5">
        <v>59</v>
      </c>
      <c r="CB228" s="6">
        <f t="shared" si="11"/>
        <v>16547700</v>
      </c>
      <c r="CC228" s="6">
        <v>16547700</v>
      </c>
      <c r="CD228" s="6">
        <f t="shared" si="12"/>
        <v>14892930</v>
      </c>
      <c r="CE228" s="6">
        <f t="shared" si="13"/>
        <v>13238160</v>
      </c>
      <c r="CF228" s="6" t="s">
        <v>1776</v>
      </c>
      <c r="CG228" s="8"/>
      <c r="CH228" s="8">
        <f t="shared" si="21"/>
        <v>0.21718311306102964</v>
      </c>
      <c r="CI228" s="8" t="s">
        <v>3775</v>
      </c>
      <c r="CJ228" s="5" t="s">
        <v>1777</v>
      </c>
      <c r="CK228" s="5" t="s">
        <v>1750</v>
      </c>
      <c r="CL228" s="5">
        <v>248140</v>
      </c>
      <c r="CM228" s="5">
        <v>0</v>
      </c>
      <c r="CN228" s="5" t="s">
        <v>195</v>
      </c>
      <c r="CO228" s="5" t="s">
        <v>152</v>
      </c>
      <c r="CP228" s="5" t="s">
        <v>152</v>
      </c>
      <c r="CQ228" s="9" t="s">
        <v>153</v>
      </c>
      <c r="CR228" s="9" t="s">
        <v>154</v>
      </c>
      <c r="CS228" s="9" t="s">
        <v>90</v>
      </c>
      <c r="CT228" s="9" t="s">
        <v>1778</v>
      </c>
      <c r="CU228" s="9" t="s">
        <v>187</v>
      </c>
      <c r="CV228" s="10" t="s">
        <v>1779</v>
      </c>
      <c r="CW228" s="9">
        <v>200302324462</v>
      </c>
      <c r="CX228" s="9">
        <v>0</v>
      </c>
      <c r="CY228" s="9">
        <v>0</v>
      </c>
      <c r="CZ228" s="9">
        <v>0</v>
      </c>
      <c r="DA228" s="9">
        <v>0</v>
      </c>
      <c r="DB228" s="9">
        <v>0</v>
      </c>
      <c r="DC228" s="9">
        <v>0</v>
      </c>
      <c r="DD228" s="9">
        <v>0</v>
      </c>
      <c r="DE228" s="9">
        <v>0</v>
      </c>
      <c r="DF228" s="9">
        <v>400078892077</v>
      </c>
      <c r="DG228" s="9">
        <v>0</v>
      </c>
      <c r="DH228" s="9">
        <v>0</v>
      </c>
      <c r="DI228" s="9">
        <v>0</v>
      </c>
      <c r="DJ228" s="9">
        <v>0</v>
      </c>
      <c r="DK228" s="9">
        <v>0</v>
      </c>
      <c r="DL228" s="9">
        <v>0</v>
      </c>
      <c r="DM228" s="9">
        <v>0</v>
      </c>
      <c r="DN228" s="9">
        <v>0</v>
      </c>
      <c r="DO228" s="9">
        <v>200080570302</v>
      </c>
      <c r="DP228" s="9">
        <v>0</v>
      </c>
      <c r="DQ228" s="9">
        <v>0</v>
      </c>
      <c r="DR228" s="9">
        <v>0</v>
      </c>
      <c r="DS228" s="9">
        <v>0</v>
      </c>
      <c r="DT228" s="9">
        <v>0</v>
      </c>
      <c r="DU228" s="9">
        <v>0</v>
      </c>
      <c r="DV228" s="9">
        <v>0</v>
      </c>
      <c r="DW228" s="9">
        <v>0</v>
      </c>
    </row>
    <row r="229" spans="1:127" customFormat="1" ht="75" x14ac:dyDescent="0.25">
      <c r="A229">
        <v>228</v>
      </c>
      <c r="B229" s="3">
        <v>45627</v>
      </c>
      <c r="C229" s="4">
        <v>214720911311085</v>
      </c>
      <c r="D229" s="4">
        <v>214720911311085</v>
      </c>
      <c r="E229" s="4" t="s">
        <v>121</v>
      </c>
      <c r="F229" s="5" t="s">
        <v>232</v>
      </c>
      <c r="G229" s="3">
        <v>44950</v>
      </c>
      <c r="H229" s="6">
        <v>23.566666666666698</v>
      </c>
      <c r="I229" s="5" t="s">
        <v>123</v>
      </c>
      <c r="J229" s="5">
        <v>2555507</v>
      </c>
      <c r="K229" s="5" t="s">
        <v>124</v>
      </c>
      <c r="L229" s="5" t="s">
        <v>1780</v>
      </c>
      <c r="M229" s="5">
        <v>2437051</v>
      </c>
      <c r="N229" s="5" t="s">
        <v>126</v>
      </c>
      <c r="O229" s="5">
        <v>743</v>
      </c>
      <c r="P229" s="5" t="s">
        <v>127</v>
      </c>
      <c r="Q229" s="5">
        <v>23</v>
      </c>
      <c r="R229" s="5" t="s">
        <v>128</v>
      </c>
      <c r="S229" s="6">
        <v>12.4</v>
      </c>
      <c r="T229" s="5" t="s">
        <v>129</v>
      </c>
      <c r="U229" s="6">
        <v>12</v>
      </c>
      <c r="V229" s="5">
        <v>181</v>
      </c>
      <c r="W229" s="5" t="s">
        <v>130</v>
      </c>
      <c r="X229" s="5" t="s">
        <v>1781</v>
      </c>
      <c r="Y229" s="5" t="s">
        <v>132</v>
      </c>
      <c r="Z229" s="5" t="s">
        <v>133</v>
      </c>
      <c r="AA229" s="5" t="s">
        <v>235</v>
      </c>
      <c r="AB229" s="5" t="s">
        <v>135</v>
      </c>
      <c r="AC229" s="5" t="s">
        <v>136</v>
      </c>
      <c r="AD229" s="5">
        <v>807306867</v>
      </c>
      <c r="AE229" s="5" t="s">
        <v>1750</v>
      </c>
      <c r="AF229" s="5" t="s">
        <v>977</v>
      </c>
      <c r="AG229" s="5">
        <v>168</v>
      </c>
      <c r="AH229" s="5" t="s">
        <v>139</v>
      </c>
      <c r="AI229" s="5">
        <v>191</v>
      </c>
      <c r="AJ229" s="5" t="s">
        <v>128</v>
      </c>
      <c r="AK229" s="5">
        <v>2555507</v>
      </c>
      <c r="AL229" s="5" t="s">
        <v>140</v>
      </c>
      <c r="AM229" s="5" t="s">
        <v>161</v>
      </c>
      <c r="AN229" s="6">
        <v>36.954123799999998</v>
      </c>
      <c r="AO229" s="5" t="s">
        <v>142</v>
      </c>
      <c r="AP229" s="5">
        <v>0</v>
      </c>
      <c r="AQ229" s="5">
        <v>30671</v>
      </c>
      <c r="AR229" s="3">
        <v>44961</v>
      </c>
      <c r="AS229" s="5">
        <v>180</v>
      </c>
      <c r="AT229" s="5" t="s">
        <v>1751</v>
      </c>
      <c r="AU229" s="5" t="s">
        <v>144</v>
      </c>
      <c r="AV229" s="5">
        <v>0</v>
      </c>
      <c r="AW229" s="5">
        <v>0</v>
      </c>
      <c r="AX229" s="5">
        <v>0</v>
      </c>
      <c r="AY229" s="5">
        <v>0</v>
      </c>
      <c r="AZ229" s="5">
        <v>0</v>
      </c>
      <c r="BA229" s="5">
        <v>0</v>
      </c>
      <c r="BB229" s="5">
        <v>0</v>
      </c>
      <c r="BC229" s="5">
        <v>0</v>
      </c>
      <c r="BD229" s="5">
        <v>0</v>
      </c>
      <c r="BE229" s="5" t="s">
        <v>145</v>
      </c>
      <c r="BF229" s="5" t="s">
        <v>145</v>
      </c>
      <c r="BG229" s="5">
        <v>0</v>
      </c>
      <c r="BH229" s="5">
        <v>23</v>
      </c>
      <c r="BI229" s="5" t="s">
        <v>123</v>
      </c>
      <c r="BJ229" s="3">
        <v>44950</v>
      </c>
      <c r="BK229" s="3">
        <v>44950</v>
      </c>
      <c r="BL229" s="6">
        <v>23.566666666666698</v>
      </c>
      <c r="BM229" s="5" t="s">
        <v>123</v>
      </c>
      <c r="BN229" s="3">
        <v>50743</v>
      </c>
      <c r="BO229" s="5" t="s">
        <v>162</v>
      </c>
      <c r="BP229" s="5">
        <v>1284000</v>
      </c>
      <c r="BQ229" s="5"/>
      <c r="BR229" s="3">
        <v>44920</v>
      </c>
      <c r="BS229" s="5">
        <v>5616384</v>
      </c>
      <c r="BT229" s="5" t="s">
        <v>147</v>
      </c>
      <c r="BU229" s="7" t="s">
        <v>1782</v>
      </c>
      <c r="BV229" s="7">
        <v>1800</v>
      </c>
      <c r="BW229" s="7">
        <v>2750</v>
      </c>
      <c r="BX229" s="7">
        <v>1709</v>
      </c>
      <c r="BY229" s="7">
        <v>1150</v>
      </c>
      <c r="BZ229" s="5">
        <v>16</v>
      </c>
      <c r="CA229" s="5">
        <v>44</v>
      </c>
      <c r="CB229" s="6">
        <f t="shared" si="11"/>
        <v>6915350</v>
      </c>
      <c r="CC229" s="6">
        <v>6915350</v>
      </c>
      <c r="CD229" s="6">
        <f t="shared" si="12"/>
        <v>6223815</v>
      </c>
      <c r="CE229" s="6">
        <f t="shared" si="13"/>
        <v>5532280</v>
      </c>
      <c r="CF229" s="6" t="s">
        <v>1783</v>
      </c>
      <c r="CG229" s="8"/>
      <c r="CH229" s="8">
        <f t="shared" si="21"/>
        <v>0.36954123797060162</v>
      </c>
      <c r="CI229" s="8" t="s">
        <v>3775</v>
      </c>
      <c r="CJ229" s="5" t="s">
        <v>1752</v>
      </c>
      <c r="CK229" s="5" t="s">
        <v>1750</v>
      </c>
      <c r="CL229" s="5">
        <v>249204</v>
      </c>
      <c r="CM229" s="5">
        <v>0</v>
      </c>
      <c r="CN229" s="5" t="s">
        <v>195</v>
      </c>
      <c r="CO229" s="5" t="s">
        <v>166</v>
      </c>
      <c r="CP229" s="5" t="s">
        <v>167</v>
      </c>
      <c r="CQ229" s="9" t="s">
        <v>153</v>
      </c>
      <c r="CR229" s="9" t="s">
        <v>154</v>
      </c>
      <c r="CS229" s="9" t="s">
        <v>90</v>
      </c>
      <c r="CT229" s="9" t="s">
        <v>1784</v>
      </c>
      <c r="CU229" s="9" t="s">
        <v>156</v>
      </c>
      <c r="CV229" s="10" t="s">
        <v>1785</v>
      </c>
      <c r="CW229" s="9">
        <v>200258892988</v>
      </c>
      <c r="CX229" s="9">
        <v>0</v>
      </c>
      <c r="CY229" s="9">
        <v>0</v>
      </c>
      <c r="CZ229" s="9">
        <v>0</v>
      </c>
      <c r="DA229" s="9">
        <v>0</v>
      </c>
      <c r="DB229" s="9">
        <v>0</v>
      </c>
      <c r="DC229" s="9">
        <v>0</v>
      </c>
      <c r="DD229" s="9">
        <v>0</v>
      </c>
      <c r="DE229" s="9">
        <v>0</v>
      </c>
      <c r="DF229" s="9">
        <v>400067866000</v>
      </c>
      <c r="DG229" s="9">
        <v>0</v>
      </c>
      <c r="DH229" s="9">
        <v>0</v>
      </c>
      <c r="DI229" s="9">
        <v>0</v>
      </c>
      <c r="DJ229" s="9">
        <v>0</v>
      </c>
      <c r="DK229" s="9">
        <v>0</v>
      </c>
      <c r="DL229" s="9">
        <v>0</v>
      </c>
      <c r="DM229" s="9">
        <v>0</v>
      </c>
      <c r="DN229" s="9">
        <v>0</v>
      </c>
      <c r="DO229" s="9">
        <v>200068937838</v>
      </c>
      <c r="DP229" s="9">
        <v>0</v>
      </c>
      <c r="DQ229" s="9">
        <v>0</v>
      </c>
      <c r="DR229" s="9">
        <v>0</v>
      </c>
      <c r="DS229" s="9">
        <v>0</v>
      </c>
      <c r="DT229" s="9">
        <v>0</v>
      </c>
      <c r="DU229" s="9">
        <v>0</v>
      </c>
      <c r="DV229" s="9">
        <v>0</v>
      </c>
      <c r="DW229" s="9">
        <v>0</v>
      </c>
    </row>
    <row r="230" spans="1:127" customFormat="1" ht="75" x14ac:dyDescent="0.25">
      <c r="A230">
        <v>229</v>
      </c>
      <c r="B230" s="3">
        <v>45627</v>
      </c>
      <c r="C230" s="4">
        <v>214620911767779</v>
      </c>
      <c r="D230" s="4">
        <v>214620911767779</v>
      </c>
      <c r="E230" s="4" t="s">
        <v>121</v>
      </c>
      <c r="F230" s="5" t="s">
        <v>122</v>
      </c>
      <c r="G230" s="3">
        <v>45480</v>
      </c>
      <c r="H230" s="6">
        <v>5.9</v>
      </c>
      <c r="I230" s="5" t="s">
        <v>123</v>
      </c>
      <c r="J230" s="5">
        <v>4046596</v>
      </c>
      <c r="K230" s="5" t="s">
        <v>124</v>
      </c>
      <c r="L230" s="5" t="s">
        <v>1786</v>
      </c>
      <c r="M230" s="5">
        <v>3266259.25</v>
      </c>
      <c r="N230" s="5" t="s">
        <v>126</v>
      </c>
      <c r="O230" s="5">
        <v>702</v>
      </c>
      <c r="P230" s="5" t="s">
        <v>127</v>
      </c>
      <c r="Q230" s="5">
        <v>6</v>
      </c>
      <c r="R230" s="5" t="s">
        <v>128</v>
      </c>
      <c r="S230" s="6">
        <v>13</v>
      </c>
      <c r="T230" s="5" t="s">
        <v>129</v>
      </c>
      <c r="U230" s="6">
        <v>13</v>
      </c>
      <c r="V230" s="5">
        <v>181</v>
      </c>
      <c r="W230" s="5" t="s">
        <v>130</v>
      </c>
      <c r="X230" s="5" t="s">
        <v>1787</v>
      </c>
      <c r="Y230" s="5" t="s">
        <v>132</v>
      </c>
      <c r="Z230" s="5" t="s">
        <v>133</v>
      </c>
      <c r="AA230" s="5" t="s">
        <v>172</v>
      </c>
      <c r="AB230" s="5" t="s">
        <v>135</v>
      </c>
      <c r="AC230" s="5" t="s">
        <v>136</v>
      </c>
      <c r="AD230" s="5">
        <v>806510774</v>
      </c>
      <c r="AE230" s="5" t="s">
        <v>137</v>
      </c>
      <c r="AF230" s="5" t="s">
        <v>977</v>
      </c>
      <c r="AG230" s="5">
        <v>175</v>
      </c>
      <c r="AH230" s="5" t="s">
        <v>139</v>
      </c>
      <c r="AI230" s="5">
        <v>181</v>
      </c>
      <c r="AJ230" s="5" t="s">
        <v>128</v>
      </c>
      <c r="AK230" s="5">
        <v>4046596</v>
      </c>
      <c r="AL230" s="5" t="s">
        <v>1368</v>
      </c>
      <c r="AM230" s="5" t="s">
        <v>161</v>
      </c>
      <c r="AN230" s="6">
        <v>56.675013999999997</v>
      </c>
      <c r="AO230" s="5" t="s">
        <v>142</v>
      </c>
      <c r="AP230" s="5">
        <v>0</v>
      </c>
      <c r="AQ230" s="5">
        <v>41714</v>
      </c>
      <c r="AR230" s="3">
        <v>45477</v>
      </c>
      <c r="AS230" s="5">
        <v>180</v>
      </c>
      <c r="AT230" s="5" t="s">
        <v>1788</v>
      </c>
      <c r="AU230" s="5" t="s">
        <v>144</v>
      </c>
      <c r="AV230" s="5">
        <v>0</v>
      </c>
      <c r="AW230" s="5">
        <v>0</v>
      </c>
      <c r="AX230" s="5">
        <v>0</v>
      </c>
      <c r="AY230" s="5">
        <v>0</v>
      </c>
      <c r="AZ230" s="5">
        <v>0</v>
      </c>
      <c r="BA230" s="5">
        <v>0</v>
      </c>
      <c r="BB230" s="5">
        <v>0</v>
      </c>
      <c r="BC230" s="5">
        <v>0</v>
      </c>
      <c r="BD230" s="5">
        <v>0</v>
      </c>
      <c r="BE230" s="5" t="s">
        <v>145</v>
      </c>
      <c r="BF230" s="5" t="s">
        <v>145</v>
      </c>
      <c r="BG230" s="5">
        <v>0</v>
      </c>
      <c r="BH230" s="5">
        <v>6</v>
      </c>
      <c r="BI230" s="5" t="s">
        <v>123</v>
      </c>
      <c r="BJ230" s="3">
        <v>45473</v>
      </c>
      <c r="BK230" s="3">
        <v>45473</v>
      </c>
      <c r="BL230" s="6">
        <v>6.1333333333333302</v>
      </c>
      <c r="BM230" s="5" t="s">
        <v>123</v>
      </c>
      <c r="BN230" s="3">
        <v>50955</v>
      </c>
      <c r="BO230" s="5" t="s">
        <v>162</v>
      </c>
      <c r="BP230" s="5">
        <v>600000</v>
      </c>
      <c r="BQ230" s="5"/>
      <c r="BR230" s="3">
        <v>45467</v>
      </c>
      <c r="BS230" s="5">
        <v>7399072</v>
      </c>
      <c r="BT230" s="5" t="s">
        <v>147</v>
      </c>
      <c r="BU230" s="7" t="s">
        <v>1789</v>
      </c>
      <c r="BV230" s="7">
        <v>0</v>
      </c>
      <c r="BW230" s="7">
        <v>0</v>
      </c>
      <c r="BX230" s="7">
        <v>238</v>
      </c>
      <c r="BY230" s="7">
        <v>30000</v>
      </c>
      <c r="BZ230" s="5">
        <v>5</v>
      </c>
      <c r="CA230" s="5">
        <v>55</v>
      </c>
      <c r="CB230" s="6">
        <f t="shared" si="11"/>
        <v>7140000</v>
      </c>
      <c r="CC230" s="6">
        <v>7140000</v>
      </c>
      <c r="CD230" s="6">
        <f t="shared" si="12"/>
        <v>6426000</v>
      </c>
      <c r="CE230" s="6">
        <f t="shared" si="13"/>
        <v>5712000</v>
      </c>
      <c r="CF230" s="6"/>
      <c r="CG230" s="8"/>
      <c r="CH230" s="8">
        <f t="shared" si="21"/>
        <v>0.56675014005602242</v>
      </c>
      <c r="CI230" s="8" t="s">
        <v>3775</v>
      </c>
      <c r="CJ230" s="5" t="s">
        <v>1790</v>
      </c>
      <c r="CK230" s="5" t="s">
        <v>137</v>
      </c>
      <c r="CL230" s="5">
        <v>226010</v>
      </c>
      <c r="CM230" s="5">
        <v>28</v>
      </c>
      <c r="CN230" s="5" t="s">
        <v>165</v>
      </c>
      <c r="CO230" s="5" t="s">
        <v>152</v>
      </c>
      <c r="CP230" s="5" t="s">
        <v>152</v>
      </c>
      <c r="CQ230" s="9" t="s">
        <v>153</v>
      </c>
      <c r="CR230" s="9" t="s">
        <v>154</v>
      </c>
      <c r="CS230" s="9" t="s">
        <v>90</v>
      </c>
      <c r="CT230" s="9" t="s">
        <v>1791</v>
      </c>
      <c r="CU230" s="9" t="s">
        <v>156</v>
      </c>
      <c r="CV230" s="10" t="s">
        <v>1792</v>
      </c>
      <c r="CW230" s="9">
        <v>200312877170</v>
      </c>
      <c r="CX230" s="9">
        <v>0</v>
      </c>
      <c r="CY230" s="9">
        <v>0</v>
      </c>
      <c r="CZ230" s="9">
        <v>0</v>
      </c>
      <c r="DA230" s="9">
        <v>0</v>
      </c>
      <c r="DB230" s="9">
        <v>0</v>
      </c>
      <c r="DC230" s="9">
        <v>0</v>
      </c>
      <c r="DD230" s="9">
        <v>0</v>
      </c>
      <c r="DE230" s="9">
        <v>0</v>
      </c>
      <c r="DF230" s="9">
        <v>400081693090</v>
      </c>
      <c r="DG230" s="9">
        <v>0</v>
      </c>
      <c r="DH230" s="9">
        <v>0</v>
      </c>
      <c r="DI230" s="9">
        <v>0</v>
      </c>
      <c r="DJ230" s="9">
        <v>0</v>
      </c>
      <c r="DK230" s="9">
        <v>0</v>
      </c>
      <c r="DL230" s="9">
        <v>0</v>
      </c>
      <c r="DM230" s="9">
        <v>0</v>
      </c>
      <c r="DN230" s="9">
        <v>0</v>
      </c>
      <c r="DO230" s="9">
        <v>200083463254</v>
      </c>
      <c r="DP230" s="9">
        <v>0</v>
      </c>
      <c r="DQ230" s="9">
        <v>0</v>
      </c>
      <c r="DR230" s="9">
        <v>0</v>
      </c>
      <c r="DS230" s="9">
        <v>0</v>
      </c>
      <c r="DT230" s="9">
        <v>0</v>
      </c>
      <c r="DU230" s="9">
        <v>0</v>
      </c>
      <c r="DV230" s="9">
        <v>0</v>
      </c>
      <c r="DW230" s="9">
        <v>0</v>
      </c>
    </row>
    <row r="231" spans="1:127" customFormat="1" ht="90" x14ac:dyDescent="0.25">
      <c r="A231">
        <v>230</v>
      </c>
      <c r="B231" s="3">
        <v>45627</v>
      </c>
      <c r="C231" s="4">
        <v>214620911761501</v>
      </c>
      <c r="D231" s="4">
        <v>214620911761501</v>
      </c>
      <c r="E231" s="4" t="s">
        <v>121</v>
      </c>
      <c r="F231" s="5" t="s">
        <v>122</v>
      </c>
      <c r="G231" s="3">
        <v>45478</v>
      </c>
      <c r="H231" s="6">
        <v>5.9666666666666703</v>
      </c>
      <c r="I231" s="5" t="s">
        <v>123</v>
      </c>
      <c r="J231" s="5">
        <v>1028879</v>
      </c>
      <c r="K231" s="5" t="s">
        <v>124</v>
      </c>
      <c r="L231" s="5" t="s">
        <v>1793</v>
      </c>
      <c r="M231" s="5">
        <v>1020182</v>
      </c>
      <c r="N231" s="5" t="s">
        <v>126</v>
      </c>
      <c r="O231" s="5">
        <v>752</v>
      </c>
      <c r="P231" s="5" t="s">
        <v>127</v>
      </c>
      <c r="Q231" s="5">
        <v>6</v>
      </c>
      <c r="R231" s="5" t="s">
        <v>128</v>
      </c>
      <c r="S231" s="6">
        <v>14</v>
      </c>
      <c r="T231" s="5" t="s">
        <v>129</v>
      </c>
      <c r="U231" s="6">
        <v>14</v>
      </c>
      <c r="V231" s="5">
        <v>181</v>
      </c>
      <c r="W231" s="5" t="s">
        <v>130</v>
      </c>
      <c r="X231" s="5" t="s">
        <v>1794</v>
      </c>
      <c r="Y231" s="5" t="s">
        <v>132</v>
      </c>
      <c r="Z231" s="5" t="s">
        <v>133</v>
      </c>
      <c r="AA231" s="5" t="s">
        <v>1757</v>
      </c>
      <c r="AB231" s="5" t="s">
        <v>135</v>
      </c>
      <c r="AC231" s="5" t="s">
        <v>136</v>
      </c>
      <c r="AD231" s="5">
        <v>854804564662</v>
      </c>
      <c r="AE231" s="5" t="s">
        <v>137</v>
      </c>
      <c r="AF231" s="5" t="s">
        <v>977</v>
      </c>
      <c r="AG231" s="5">
        <v>175</v>
      </c>
      <c r="AH231" s="5" t="s">
        <v>139</v>
      </c>
      <c r="AI231" s="5">
        <v>181</v>
      </c>
      <c r="AJ231" s="5" t="s">
        <v>128</v>
      </c>
      <c r="AK231" s="5">
        <v>1028879</v>
      </c>
      <c r="AL231" s="5" t="s">
        <v>1368</v>
      </c>
      <c r="AM231" s="5" t="s">
        <v>141</v>
      </c>
      <c r="AN231" s="6">
        <v>52.280436999999999</v>
      </c>
      <c r="AO231" s="5" t="s">
        <v>142</v>
      </c>
      <c r="AP231" s="5">
        <v>0</v>
      </c>
      <c r="AQ231" s="5">
        <v>13703</v>
      </c>
      <c r="AR231" s="3">
        <v>45477</v>
      </c>
      <c r="AS231" s="5">
        <v>180</v>
      </c>
      <c r="AT231" s="5" t="s">
        <v>1788</v>
      </c>
      <c r="AU231" s="5" t="s">
        <v>144</v>
      </c>
      <c r="AV231" s="5">
        <v>0</v>
      </c>
      <c r="AW231" s="5">
        <v>0</v>
      </c>
      <c r="AX231" s="5">
        <v>0</v>
      </c>
      <c r="AY231" s="5">
        <v>0</v>
      </c>
      <c r="AZ231" s="5">
        <v>0</v>
      </c>
      <c r="BA231" s="5">
        <v>0</v>
      </c>
      <c r="BB231" s="5">
        <v>0</v>
      </c>
      <c r="BC231" s="5">
        <v>0</v>
      </c>
      <c r="BD231" s="5">
        <v>0</v>
      </c>
      <c r="BE231" s="5" t="s">
        <v>145</v>
      </c>
      <c r="BF231" s="5" t="s">
        <v>145</v>
      </c>
      <c r="BG231" s="5">
        <v>0</v>
      </c>
      <c r="BH231" s="5">
        <v>6</v>
      </c>
      <c r="BI231" s="5" t="s">
        <v>123</v>
      </c>
      <c r="BJ231" s="3">
        <v>45471</v>
      </c>
      <c r="BK231" s="3">
        <v>45471</v>
      </c>
      <c r="BL231" s="6">
        <v>6.2</v>
      </c>
      <c r="BM231" s="5" t="s">
        <v>123</v>
      </c>
      <c r="BN231" s="3">
        <v>50955</v>
      </c>
      <c r="BO231" s="5" t="s">
        <v>146</v>
      </c>
      <c r="BP231" s="5">
        <v>480000</v>
      </c>
      <c r="BQ231" s="5"/>
      <c r="BR231" s="3">
        <v>45455</v>
      </c>
      <c r="BS231" s="5">
        <v>7404219</v>
      </c>
      <c r="BT231" s="5" t="s">
        <v>147</v>
      </c>
      <c r="BU231" s="7" t="s">
        <v>1795</v>
      </c>
      <c r="BV231" s="7">
        <v>0</v>
      </c>
      <c r="BW231" s="7">
        <v>0</v>
      </c>
      <c r="BX231" s="7">
        <v>410</v>
      </c>
      <c r="BY231" s="7">
        <v>4800</v>
      </c>
      <c r="BZ231" s="5">
        <v>8</v>
      </c>
      <c r="CA231" s="5">
        <v>52</v>
      </c>
      <c r="CB231" s="6">
        <f t="shared" si="11"/>
        <v>1968000</v>
      </c>
      <c r="CC231" s="6">
        <v>1968000</v>
      </c>
      <c r="CD231" s="6">
        <f t="shared" si="12"/>
        <v>1771200</v>
      </c>
      <c r="CE231" s="6">
        <f t="shared" si="13"/>
        <v>1574400</v>
      </c>
      <c r="CF231" s="6"/>
      <c r="CG231" s="8"/>
      <c r="CH231" s="8">
        <f t="shared" si="21"/>
        <v>0.52280436991869916</v>
      </c>
      <c r="CI231" s="8" t="s">
        <v>3775</v>
      </c>
      <c r="CJ231" s="5" t="s">
        <v>1790</v>
      </c>
      <c r="CK231" s="5" t="s">
        <v>137</v>
      </c>
      <c r="CL231" s="5">
        <v>226001</v>
      </c>
      <c r="CM231" s="5">
        <v>0</v>
      </c>
      <c r="CN231" s="5" t="s">
        <v>165</v>
      </c>
      <c r="CO231" s="5" t="s">
        <v>166</v>
      </c>
      <c r="CP231" s="5" t="s">
        <v>167</v>
      </c>
      <c r="CQ231" s="9" t="s">
        <v>153</v>
      </c>
      <c r="CR231" s="9" t="s">
        <v>154</v>
      </c>
      <c r="CS231" s="9" t="s">
        <v>90</v>
      </c>
      <c r="CT231" s="9" t="s">
        <v>1796</v>
      </c>
      <c r="CU231" s="9" t="s">
        <v>156</v>
      </c>
      <c r="CV231" s="10" t="s">
        <v>1797</v>
      </c>
      <c r="CW231" s="9">
        <v>200312712617</v>
      </c>
      <c r="CX231" s="9">
        <v>0</v>
      </c>
      <c r="CY231" s="9">
        <v>0</v>
      </c>
      <c r="CZ231" s="9">
        <v>0</v>
      </c>
      <c r="DA231" s="9">
        <v>0</v>
      </c>
      <c r="DB231" s="9">
        <v>0</v>
      </c>
      <c r="DC231" s="9">
        <v>0</v>
      </c>
      <c r="DD231" s="9">
        <v>0</v>
      </c>
      <c r="DE231" s="9">
        <v>0</v>
      </c>
      <c r="DF231" s="9">
        <v>400081618460</v>
      </c>
      <c r="DG231" s="9">
        <v>0</v>
      </c>
      <c r="DH231" s="9">
        <v>0</v>
      </c>
      <c r="DI231" s="9">
        <v>0</v>
      </c>
      <c r="DJ231" s="9">
        <v>0</v>
      </c>
      <c r="DK231" s="9">
        <v>0</v>
      </c>
      <c r="DL231" s="9">
        <v>0</v>
      </c>
      <c r="DM231" s="9">
        <v>0</v>
      </c>
      <c r="DN231" s="9">
        <v>0</v>
      </c>
      <c r="DO231" s="9">
        <v>200083387473</v>
      </c>
      <c r="DP231" s="9">
        <v>0</v>
      </c>
      <c r="DQ231" s="9">
        <v>0</v>
      </c>
      <c r="DR231" s="9">
        <v>0</v>
      </c>
      <c r="DS231" s="9">
        <v>0</v>
      </c>
      <c r="DT231" s="9">
        <v>0</v>
      </c>
      <c r="DU231" s="9">
        <v>0</v>
      </c>
      <c r="DV231" s="9">
        <v>0</v>
      </c>
      <c r="DW231" s="9">
        <v>0</v>
      </c>
    </row>
    <row r="232" spans="1:127" ht="45" x14ac:dyDescent="0.25">
      <c r="A232" s="44">
        <v>231</v>
      </c>
      <c r="B232" s="45">
        <v>45627</v>
      </c>
      <c r="C232" s="46">
        <v>173001311685579</v>
      </c>
      <c r="D232" s="4">
        <v>173001311685579</v>
      </c>
      <c r="E232" s="4" t="s">
        <v>121</v>
      </c>
      <c r="F232" s="5" t="s">
        <v>178</v>
      </c>
      <c r="G232" s="3">
        <v>45422</v>
      </c>
      <c r="H232" s="6">
        <v>7.8333333333333304</v>
      </c>
      <c r="I232" s="5" t="s">
        <v>123</v>
      </c>
      <c r="J232" s="47">
        <v>20059800</v>
      </c>
      <c r="K232" s="5" t="s">
        <v>124</v>
      </c>
      <c r="L232" s="5" t="s">
        <v>1798</v>
      </c>
      <c r="M232" s="5">
        <v>19763288</v>
      </c>
      <c r="N232" s="5" t="s">
        <v>126</v>
      </c>
      <c r="O232" s="5">
        <v>795</v>
      </c>
      <c r="P232" s="5" t="s">
        <v>127</v>
      </c>
      <c r="Q232" s="5">
        <v>9</v>
      </c>
      <c r="R232" s="5" t="s">
        <v>263</v>
      </c>
      <c r="S232" s="6">
        <v>10</v>
      </c>
      <c r="T232" s="5" t="s">
        <v>129</v>
      </c>
      <c r="U232" s="6">
        <v>10</v>
      </c>
      <c r="V232" s="5">
        <v>180</v>
      </c>
      <c r="W232" s="5" t="s">
        <v>130</v>
      </c>
      <c r="X232" s="5" t="s">
        <v>1799</v>
      </c>
      <c r="Y232" s="5" t="s">
        <v>132</v>
      </c>
      <c r="Z232" s="5" t="s">
        <v>133</v>
      </c>
      <c r="AA232" s="5" t="s">
        <v>200</v>
      </c>
      <c r="AB232" s="5" t="s">
        <v>135</v>
      </c>
      <c r="AC232" s="5" t="s">
        <v>136</v>
      </c>
      <c r="AD232" s="5">
        <v>854803910485</v>
      </c>
      <c r="AE232" s="5" t="s">
        <v>625</v>
      </c>
      <c r="AF232" s="5" t="s">
        <v>675</v>
      </c>
      <c r="AG232" s="5">
        <v>174</v>
      </c>
      <c r="AH232" s="5" t="s">
        <v>139</v>
      </c>
      <c r="AI232" s="5">
        <v>183</v>
      </c>
      <c r="AJ232" s="5" t="s">
        <v>266</v>
      </c>
      <c r="AK232" s="5">
        <v>20059800</v>
      </c>
      <c r="AL232" s="5" t="s">
        <v>140</v>
      </c>
      <c r="AM232" s="5" t="s">
        <v>278</v>
      </c>
      <c r="AN232" s="6">
        <v>53.851233800000003</v>
      </c>
      <c r="AO232" s="5" t="s">
        <v>142</v>
      </c>
      <c r="AP232" s="5">
        <v>0</v>
      </c>
      <c r="AQ232" s="5">
        <v>215564</v>
      </c>
      <c r="AR232" s="3">
        <v>45386</v>
      </c>
      <c r="AS232" s="5">
        <v>180</v>
      </c>
      <c r="AT232" s="5" t="s">
        <v>1800</v>
      </c>
      <c r="AU232" s="5" t="s">
        <v>144</v>
      </c>
      <c r="AV232" s="5">
        <v>0</v>
      </c>
      <c r="AW232" s="5">
        <v>0</v>
      </c>
      <c r="AX232" s="5">
        <v>0</v>
      </c>
      <c r="AY232" s="5">
        <v>0</v>
      </c>
      <c r="AZ232" s="5">
        <v>0</v>
      </c>
      <c r="BA232" s="5">
        <v>0</v>
      </c>
      <c r="BB232" s="5">
        <v>0</v>
      </c>
      <c r="BC232" s="5">
        <v>0</v>
      </c>
      <c r="BD232" s="5">
        <v>0</v>
      </c>
      <c r="BE232" s="5" t="s">
        <v>145</v>
      </c>
      <c r="BF232" s="5" t="s">
        <v>145</v>
      </c>
      <c r="BG232" s="5">
        <v>0</v>
      </c>
      <c r="BH232" s="5">
        <v>9</v>
      </c>
      <c r="BI232" s="5" t="s">
        <v>123</v>
      </c>
      <c r="BJ232" s="3">
        <v>45382</v>
      </c>
      <c r="BK232" s="3">
        <v>45421</v>
      </c>
      <c r="BL232" s="6">
        <v>7.8666666666666698</v>
      </c>
      <c r="BM232" s="5" t="s">
        <v>123</v>
      </c>
      <c r="BN232" s="3">
        <v>50925</v>
      </c>
      <c r="BO232" s="5" t="s">
        <v>315</v>
      </c>
      <c r="BP232" s="5">
        <v>2499999.9996000002</v>
      </c>
      <c r="BQ232" s="5">
        <v>2</v>
      </c>
      <c r="BR232" s="3">
        <v>45379</v>
      </c>
      <c r="BS232" s="5" t="s">
        <v>1801</v>
      </c>
      <c r="BT232" s="5" t="s">
        <v>1802</v>
      </c>
      <c r="BU232" s="7" t="s">
        <v>1803</v>
      </c>
      <c r="BV232" s="7">
        <v>180</v>
      </c>
      <c r="BW232" s="7">
        <v>180880</v>
      </c>
      <c r="BX232" s="7">
        <v>3128</v>
      </c>
      <c r="BY232" s="7">
        <v>1500</v>
      </c>
      <c r="BZ232" s="5">
        <v>15</v>
      </c>
      <c r="CA232" s="5">
        <v>45</v>
      </c>
      <c r="CB232" s="48">
        <f t="shared" si="11"/>
        <v>37250400</v>
      </c>
      <c r="CC232" s="48">
        <v>37250400</v>
      </c>
      <c r="CD232" s="48">
        <f t="shared" si="12"/>
        <v>33525360</v>
      </c>
      <c r="CE232" s="48">
        <f t="shared" si="13"/>
        <v>29800320</v>
      </c>
      <c r="CF232" s="48"/>
      <c r="CG232" s="49" t="s">
        <v>1804</v>
      </c>
      <c r="CH232" s="49"/>
      <c r="CI232" s="49" t="s">
        <v>3775</v>
      </c>
      <c r="CJ232" s="50" t="s">
        <v>1713</v>
      </c>
      <c r="CK232" s="50" t="s">
        <v>137</v>
      </c>
      <c r="CL232" s="50">
        <v>201303</v>
      </c>
      <c r="CM232" s="5">
        <v>0</v>
      </c>
      <c r="CN232" s="5" t="s">
        <v>195</v>
      </c>
      <c r="CO232" s="50" t="s">
        <v>335</v>
      </c>
      <c r="CP232" s="50" t="s">
        <v>335</v>
      </c>
      <c r="CQ232" s="51" t="s">
        <v>185</v>
      </c>
      <c r="CR232" s="51" t="s">
        <v>154</v>
      </c>
      <c r="CS232" s="51" t="s">
        <v>90</v>
      </c>
      <c r="CT232" s="51" t="s">
        <v>1805</v>
      </c>
      <c r="CU232" s="51" t="s">
        <v>187</v>
      </c>
      <c r="CV232" s="52" t="s">
        <v>1806</v>
      </c>
      <c r="CW232" s="9">
        <v>200306364930</v>
      </c>
      <c r="CX232" s="9">
        <v>0</v>
      </c>
      <c r="CY232" s="9">
        <v>0</v>
      </c>
      <c r="CZ232" s="9">
        <v>0</v>
      </c>
      <c r="DA232" s="9">
        <v>0</v>
      </c>
      <c r="DB232" s="9">
        <v>0</v>
      </c>
      <c r="DC232" s="9">
        <v>0</v>
      </c>
      <c r="DD232" s="9">
        <v>0</v>
      </c>
      <c r="DE232" s="9">
        <v>0</v>
      </c>
      <c r="DF232" s="9">
        <v>400079903258</v>
      </c>
      <c r="DG232" s="9">
        <v>0</v>
      </c>
      <c r="DH232" s="9">
        <v>0</v>
      </c>
      <c r="DI232" s="9">
        <v>0</v>
      </c>
      <c r="DJ232" s="9">
        <v>0</v>
      </c>
      <c r="DK232" s="9">
        <v>0</v>
      </c>
      <c r="DL232" s="9">
        <v>0</v>
      </c>
      <c r="DM232" s="9">
        <v>0</v>
      </c>
      <c r="DN232" s="9">
        <v>0</v>
      </c>
      <c r="DO232" s="9">
        <v>200081621782</v>
      </c>
      <c r="DP232" s="9">
        <v>0</v>
      </c>
      <c r="DQ232" s="9">
        <v>0</v>
      </c>
      <c r="DR232" s="9">
        <v>0</v>
      </c>
      <c r="DS232" s="9">
        <v>0</v>
      </c>
      <c r="DT232" s="9">
        <v>0</v>
      </c>
      <c r="DU232" s="9">
        <v>0</v>
      </c>
      <c r="DV232" s="9">
        <v>0</v>
      </c>
      <c r="DW232" s="9">
        <v>0</v>
      </c>
    </row>
    <row r="233" spans="1:127" ht="105" x14ac:dyDescent="0.25">
      <c r="A233" s="44">
        <v>232</v>
      </c>
      <c r="B233" s="45">
        <v>45627</v>
      </c>
      <c r="C233" s="46">
        <v>173001311686339</v>
      </c>
      <c r="D233" s="4">
        <v>173001311686339</v>
      </c>
      <c r="E233" s="4" t="s">
        <v>121</v>
      </c>
      <c r="F233" s="5" t="s">
        <v>122</v>
      </c>
      <c r="G233" s="3">
        <v>45388</v>
      </c>
      <c r="H233" s="6">
        <v>8.9666666666666703</v>
      </c>
      <c r="I233" s="5" t="s">
        <v>123</v>
      </c>
      <c r="J233" s="47">
        <v>29300000</v>
      </c>
      <c r="K233" s="5" t="s">
        <v>124</v>
      </c>
      <c r="L233" s="5" t="s">
        <v>1807</v>
      </c>
      <c r="M233" s="5">
        <v>28691336</v>
      </c>
      <c r="N233" s="5" t="s">
        <v>126</v>
      </c>
      <c r="O233" s="5">
        <v>830</v>
      </c>
      <c r="P233" s="5" t="s">
        <v>127</v>
      </c>
      <c r="Q233" s="5">
        <v>9</v>
      </c>
      <c r="R233" s="5" t="s">
        <v>263</v>
      </c>
      <c r="S233" s="6">
        <v>9.5</v>
      </c>
      <c r="T233" s="5" t="s">
        <v>129</v>
      </c>
      <c r="U233" s="6">
        <v>9.5</v>
      </c>
      <c r="V233" s="5">
        <v>181</v>
      </c>
      <c r="W233" s="5" t="s">
        <v>130</v>
      </c>
      <c r="X233" s="5" t="s">
        <v>1808</v>
      </c>
      <c r="Y233" s="5" t="s">
        <v>132</v>
      </c>
      <c r="Z233" s="5" t="s">
        <v>133</v>
      </c>
      <c r="AA233" s="5" t="s">
        <v>624</v>
      </c>
      <c r="AB233" s="5" t="s">
        <v>135</v>
      </c>
      <c r="AC233" s="5" t="s">
        <v>136</v>
      </c>
      <c r="AD233" s="5">
        <v>803514420</v>
      </c>
      <c r="AE233" s="5" t="s">
        <v>625</v>
      </c>
      <c r="AF233" s="5" t="s">
        <v>675</v>
      </c>
      <c r="AG233" s="5">
        <v>172</v>
      </c>
      <c r="AH233" s="5" t="s">
        <v>139</v>
      </c>
      <c r="AI233" s="5">
        <v>181</v>
      </c>
      <c r="AJ233" s="5" t="s">
        <v>266</v>
      </c>
      <c r="AK233" s="5">
        <v>29300000</v>
      </c>
      <c r="AL233" s="5" t="s">
        <v>140</v>
      </c>
      <c r="AM233" s="5" t="s">
        <v>278</v>
      </c>
      <c r="AN233" s="6">
        <v>56.5657268</v>
      </c>
      <c r="AO233" s="5" t="s">
        <v>142</v>
      </c>
      <c r="AP233" s="5">
        <v>0</v>
      </c>
      <c r="AQ233" s="5">
        <v>305958</v>
      </c>
      <c r="AR233" s="3">
        <v>45386</v>
      </c>
      <c r="AS233" s="5">
        <v>180</v>
      </c>
      <c r="AT233" s="5" t="s">
        <v>1800</v>
      </c>
      <c r="AU233" s="5" t="s">
        <v>144</v>
      </c>
      <c r="AV233" s="5">
        <v>0</v>
      </c>
      <c r="AW233" s="5">
        <v>0</v>
      </c>
      <c r="AX233" s="5">
        <v>0</v>
      </c>
      <c r="AY233" s="5">
        <v>0</v>
      </c>
      <c r="AZ233" s="5">
        <v>0</v>
      </c>
      <c r="BA233" s="5">
        <v>0</v>
      </c>
      <c r="BB233" s="5">
        <v>0</v>
      </c>
      <c r="BC233" s="5">
        <v>0</v>
      </c>
      <c r="BD233" s="5">
        <v>0</v>
      </c>
      <c r="BE233" s="5" t="s">
        <v>145</v>
      </c>
      <c r="BF233" s="5" t="s">
        <v>145</v>
      </c>
      <c r="BG233" s="5">
        <v>0</v>
      </c>
      <c r="BH233" s="5">
        <v>9</v>
      </c>
      <c r="BI233" s="5" t="s">
        <v>123</v>
      </c>
      <c r="BJ233" s="3">
        <v>45382</v>
      </c>
      <c r="BK233" s="3">
        <v>45382</v>
      </c>
      <c r="BL233" s="6">
        <v>9.1666666666666696</v>
      </c>
      <c r="BM233" s="5" t="s">
        <v>123</v>
      </c>
      <c r="BN233" s="3">
        <v>50864</v>
      </c>
      <c r="BO233" s="5" t="s">
        <v>279</v>
      </c>
      <c r="BP233" s="5">
        <v>0</v>
      </c>
      <c r="BQ233" s="5">
        <v>2</v>
      </c>
      <c r="BR233" s="3">
        <v>45378</v>
      </c>
      <c r="BS233" s="5" t="s">
        <v>1809</v>
      </c>
      <c r="BT233" s="5" t="s">
        <v>1139</v>
      </c>
      <c r="BU233" s="7" t="s">
        <v>1810</v>
      </c>
      <c r="BV233" s="7">
        <v>0</v>
      </c>
      <c r="BW233" s="7">
        <v>0</v>
      </c>
      <c r="BX233" s="7">
        <v>999</v>
      </c>
      <c r="BY233" s="7">
        <v>51850</v>
      </c>
      <c r="BZ233" s="5">
        <v>38</v>
      </c>
      <c r="CA233" s="5">
        <v>22</v>
      </c>
      <c r="CB233" s="48">
        <f t="shared" si="11"/>
        <v>51798150</v>
      </c>
      <c r="CC233" s="48">
        <v>39960000</v>
      </c>
      <c r="CD233" s="48">
        <f t="shared" si="12"/>
        <v>46618335</v>
      </c>
      <c r="CE233" s="48">
        <f t="shared" si="13"/>
        <v>41438520</v>
      </c>
      <c r="CF233" s="48"/>
      <c r="CG233" s="49" t="s">
        <v>1811</v>
      </c>
      <c r="CH233" s="49"/>
      <c r="CI233" s="49" t="s">
        <v>3775</v>
      </c>
      <c r="CJ233" s="50" t="s">
        <v>1733</v>
      </c>
      <c r="CK233" s="50" t="s">
        <v>625</v>
      </c>
      <c r="CL233" s="50">
        <v>110032</v>
      </c>
      <c r="CM233" s="5">
        <v>0</v>
      </c>
      <c r="CN233" s="5" t="s">
        <v>195</v>
      </c>
      <c r="CO233" s="50" t="s">
        <v>492</v>
      </c>
      <c r="CP233" s="50" t="s">
        <v>1812</v>
      </c>
      <c r="CQ233" s="51" t="s">
        <v>185</v>
      </c>
      <c r="CR233" s="51" t="s">
        <v>154</v>
      </c>
      <c r="CS233" s="51" t="s">
        <v>90</v>
      </c>
      <c r="CT233" s="51" t="s">
        <v>1813</v>
      </c>
      <c r="CU233" s="51" t="s">
        <v>187</v>
      </c>
      <c r="CV233" s="52" t="s">
        <v>1814</v>
      </c>
      <c r="CW233" s="9">
        <v>200303351130</v>
      </c>
      <c r="CX233" s="9">
        <v>0</v>
      </c>
      <c r="CY233" s="9">
        <v>0</v>
      </c>
      <c r="CZ233" s="9">
        <v>0</v>
      </c>
      <c r="DA233" s="9">
        <v>0</v>
      </c>
      <c r="DB233" s="9">
        <v>0</v>
      </c>
      <c r="DC233" s="9">
        <v>0</v>
      </c>
      <c r="DD233" s="9">
        <v>0</v>
      </c>
      <c r="DE233" s="9">
        <v>0</v>
      </c>
      <c r="DF233" s="9">
        <v>400079160573</v>
      </c>
      <c r="DG233" s="9">
        <v>0</v>
      </c>
      <c r="DH233" s="9">
        <v>0</v>
      </c>
      <c r="DI233" s="9">
        <v>0</v>
      </c>
      <c r="DJ233" s="9">
        <v>0</v>
      </c>
      <c r="DK233" s="9">
        <v>0</v>
      </c>
      <c r="DL233" s="9">
        <v>0</v>
      </c>
      <c r="DM233" s="9">
        <v>0</v>
      </c>
      <c r="DN233" s="9">
        <v>0</v>
      </c>
      <c r="DO233" s="9">
        <v>200080849836</v>
      </c>
      <c r="DP233" s="9">
        <v>0</v>
      </c>
      <c r="DQ233" s="9">
        <v>0</v>
      </c>
      <c r="DR233" s="9">
        <v>0</v>
      </c>
      <c r="DS233" s="9">
        <v>0</v>
      </c>
      <c r="DT233" s="9">
        <v>0</v>
      </c>
      <c r="DU233" s="9">
        <v>0</v>
      </c>
      <c r="DV233" s="9">
        <v>0</v>
      </c>
      <c r="DW233" s="9">
        <v>0</v>
      </c>
    </row>
    <row r="234" spans="1:127" ht="120" x14ac:dyDescent="0.25">
      <c r="A234" s="44">
        <v>233</v>
      </c>
      <c r="B234" s="45">
        <v>45627</v>
      </c>
      <c r="C234" s="46">
        <v>173001311707239</v>
      </c>
      <c r="D234" s="4">
        <v>173001311707239</v>
      </c>
      <c r="E234" s="4" t="s">
        <v>121</v>
      </c>
      <c r="F234" s="5" t="s">
        <v>122</v>
      </c>
      <c r="G234" s="3">
        <v>45416</v>
      </c>
      <c r="H234" s="6">
        <v>8.0333333333333297</v>
      </c>
      <c r="I234" s="5" t="s">
        <v>123</v>
      </c>
      <c r="J234" s="47">
        <v>28500000</v>
      </c>
      <c r="K234" s="5" t="s">
        <v>124</v>
      </c>
      <c r="L234" s="5" t="s">
        <v>1815</v>
      </c>
      <c r="M234" s="5">
        <v>27810344</v>
      </c>
      <c r="N234" s="5" t="s">
        <v>126</v>
      </c>
      <c r="O234" s="5">
        <v>736</v>
      </c>
      <c r="P234" s="5" t="s">
        <v>127</v>
      </c>
      <c r="Q234" s="5">
        <v>8</v>
      </c>
      <c r="R234" s="5" t="s">
        <v>263</v>
      </c>
      <c r="S234" s="6">
        <v>10.5</v>
      </c>
      <c r="T234" s="5" t="s">
        <v>129</v>
      </c>
      <c r="U234" s="6">
        <v>10.5</v>
      </c>
      <c r="V234" s="5">
        <v>181</v>
      </c>
      <c r="W234" s="5" t="s">
        <v>130</v>
      </c>
      <c r="X234" s="5" t="s">
        <v>1816</v>
      </c>
      <c r="Y234" s="5" t="s">
        <v>132</v>
      </c>
      <c r="Z234" s="5" t="s">
        <v>133</v>
      </c>
      <c r="AA234" s="5" t="s">
        <v>325</v>
      </c>
      <c r="AB234" s="5" t="s">
        <v>135</v>
      </c>
      <c r="AC234" s="5" t="s">
        <v>136</v>
      </c>
      <c r="AD234" s="5">
        <v>854804058599</v>
      </c>
      <c r="AE234" s="5" t="s">
        <v>625</v>
      </c>
      <c r="AF234" s="5" t="s">
        <v>675</v>
      </c>
      <c r="AG234" s="5">
        <v>170</v>
      </c>
      <c r="AH234" s="5" t="s">
        <v>139</v>
      </c>
      <c r="AI234" s="5">
        <v>178</v>
      </c>
      <c r="AJ234" s="5" t="s">
        <v>266</v>
      </c>
      <c r="AK234" s="5">
        <v>28500000</v>
      </c>
      <c r="AL234" s="5" t="s">
        <v>140</v>
      </c>
      <c r="AM234" s="5" t="s">
        <v>141</v>
      </c>
      <c r="AN234" s="6">
        <v>45.474345300000003</v>
      </c>
      <c r="AO234" s="5" t="s">
        <v>142</v>
      </c>
      <c r="AP234" s="5">
        <v>0</v>
      </c>
      <c r="AQ234" s="5">
        <v>315039</v>
      </c>
      <c r="AR234" s="3">
        <v>45416</v>
      </c>
      <c r="AS234" s="5">
        <v>180</v>
      </c>
      <c r="AT234" s="5" t="s">
        <v>1800</v>
      </c>
      <c r="AU234" s="5" t="s">
        <v>144</v>
      </c>
      <c r="AV234" s="5">
        <v>0</v>
      </c>
      <c r="AW234" s="5">
        <v>0</v>
      </c>
      <c r="AX234" s="5">
        <v>0</v>
      </c>
      <c r="AY234" s="5">
        <v>0</v>
      </c>
      <c r="AZ234" s="5">
        <v>0</v>
      </c>
      <c r="BA234" s="5">
        <v>0</v>
      </c>
      <c r="BB234" s="5">
        <v>0</v>
      </c>
      <c r="BC234" s="5">
        <v>0</v>
      </c>
      <c r="BD234" s="5">
        <v>0</v>
      </c>
      <c r="BE234" s="5" t="s">
        <v>145</v>
      </c>
      <c r="BF234" s="5" t="s">
        <v>145</v>
      </c>
      <c r="BG234" s="5">
        <v>0</v>
      </c>
      <c r="BH234" s="5">
        <v>8</v>
      </c>
      <c r="BI234" s="5" t="s">
        <v>123</v>
      </c>
      <c r="BJ234" s="3">
        <v>45412</v>
      </c>
      <c r="BK234" s="3">
        <v>45412</v>
      </c>
      <c r="BL234" s="6">
        <v>8.1666666666666696</v>
      </c>
      <c r="BM234" s="5" t="s">
        <v>123</v>
      </c>
      <c r="BN234" s="3">
        <v>50805</v>
      </c>
      <c r="BO234" s="5" t="s">
        <v>146</v>
      </c>
      <c r="BP234" s="5">
        <v>2499999.9996000002</v>
      </c>
      <c r="BQ234" s="5"/>
      <c r="BR234" s="3">
        <v>45405</v>
      </c>
      <c r="BS234" s="5">
        <v>23607985</v>
      </c>
      <c r="BT234" s="5" t="s">
        <v>147</v>
      </c>
      <c r="BU234" s="7" t="s">
        <v>1817</v>
      </c>
      <c r="BV234" s="7">
        <v>369.89</v>
      </c>
      <c r="BW234" s="7">
        <v>150000</v>
      </c>
      <c r="BX234" s="7">
        <v>5991</v>
      </c>
      <c r="BY234" s="7">
        <v>1200</v>
      </c>
      <c r="BZ234" s="5">
        <v>20</v>
      </c>
      <c r="CA234" s="5">
        <v>40</v>
      </c>
      <c r="CB234" s="48">
        <f t="shared" si="11"/>
        <v>62672700</v>
      </c>
      <c r="CC234" s="48">
        <v>62672700</v>
      </c>
      <c r="CD234" s="48">
        <f t="shared" si="12"/>
        <v>56405430</v>
      </c>
      <c r="CE234" s="48">
        <f t="shared" si="13"/>
        <v>50138160</v>
      </c>
      <c r="CF234" s="48"/>
      <c r="CG234" s="49" t="s">
        <v>1818</v>
      </c>
      <c r="CH234" s="49"/>
      <c r="CI234" s="49" t="s">
        <v>3775</v>
      </c>
      <c r="CJ234" s="50" t="s">
        <v>625</v>
      </c>
      <c r="CK234" s="50" t="s">
        <v>625</v>
      </c>
      <c r="CL234" s="50">
        <v>110095</v>
      </c>
      <c r="CM234" s="5">
        <v>0</v>
      </c>
      <c r="CN234" s="5" t="s">
        <v>165</v>
      </c>
      <c r="CO234" s="50" t="s">
        <v>1819</v>
      </c>
      <c r="CP234" s="50" t="s">
        <v>1819</v>
      </c>
      <c r="CQ234" s="51" t="s">
        <v>185</v>
      </c>
      <c r="CR234" s="51" t="s">
        <v>154</v>
      </c>
      <c r="CS234" s="51" t="s">
        <v>90</v>
      </c>
      <c r="CT234" s="51" t="s">
        <v>1820</v>
      </c>
      <c r="CU234" s="51" t="s">
        <v>187</v>
      </c>
      <c r="CV234" s="52">
        <v>90066050922440</v>
      </c>
      <c r="CW234" s="9">
        <v>200305805833</v>
      </c>
      <c r="CX234" s="9">
        <v>0</v>
      </c>
      <c r="CY234" s="9">
        <v>0</v>
      </c>
      <c r="CZ234" s="9">
        <v>0</v>
      </c>
      <c r="DA234" s="9">
        <v>0</v>
      </c>
      <c r="DB234" s="9">
        <v>0</v>
      </c>
      <c r="DC234" s="9">
        <v>0</v>
      </c>
      <c r="DD234" s="9">
        <v>0</v>
      </c>
      <c r="DE234" s="9">
        <v>0</v>
      </c>
      <c r="DF234" s="9">
        <v>400079759342</v>
      </c>
      <c r="DG234" s="9">
        <v>0</v>
      </c>
      <c r="DH234" s="9">
        <v>0</v>
      </c>
      <c r="DI234" s="9">
        <v>0</v>
      </c>
      <c r="DJ234" s="9">
        <v>0</v>
      </c>
      <c r="DK234" s="9">
        <v>0</v>
      </c>
      <c r="DL234" s="9">
        <v>0</v>
      </c>
      <c r="DM234" s="9">
        <v>0</v>
      </c>
      <c r="DN234" s="9">
        <v>0</v>
      </c>
      <c r="DO234" s="9">
        <v>200081472576</v>
      </c>
      <c r="DP234" s="9">
        <v>0</v>
      </c>
      <c r="DQ234" s="9">
        <v>0</v>
      </c>
      <c r="DR234" s="9">
        <v>0</v>
      </c>
      <c r="DS234" s="9">
        <v>0</v>
      </c>
      <c r="DT234" s="9">
        <v>0</v>
      </c>
      <c r="DU234" s="9">
        <v>0</v>
      </c>
      <c r="DV234" s="9">
        <v>0</v>
      </c>
      <c r="DW234" s="9">
        <v>0</v>
      </c>
    </row>
    <row r="235" spans="1:127" ht="120" hidden="1" x14ac:dyDescent="0.25">
      <c r="A235" s="44">
        <v>234</v>
      </c>
      <c r="B235" s="45">
        <v>45627</v>
      </c>
      <c r="C235" s="46">
        <v>173001311709330</v>
      </c>
      <c r="D235" s="4">
        <v>173001311709330</v>
      </c>
      <c r="E235" s="4" t="s">
        <v>121</v>
      </c>
      <c r="F235" s="5" t="s">
        <v>122</v>
      </c>
      <c r="G235" s="3">
        <v>45416</v>
      </c>
      <c r="H235" s="6">
        <v>8.0333333333333297</v>
      </c>
      <c r="I235" s="5" t="s">
        <v>123</v>
      </c>
      <c r="J235" s="47">
        <v>9621068</v>
      </c>
      <c r="K235" s="5" t="s">
        <v>124</v>
      </c>
      <c r="L235" s="5" t="s">
        <v>1821</v>
      </c>
      <c r="M235" s="5">
        <v>9482144</v>
      </c>
      <c r="N235" s="5" t="s">
        <v>126</v>
      </c>
      <c r="O235" s="5">
        <v>753</v>
      </c>
      <c r="P235" s="5" t="s">
        <v>127</v>
      </c>
      <c r="Q235" s="5">
        <v>8</v>
      </c>
      <c r="R235" s="5" t="s">
        <v>263</v>
      </c>
      <c r="S235" s="6">
        <v>12</v>
      </c>
      <c r="T235" s="5" t="s">
        <v>129</v>
      </c>
      <c r="U235" s="6">
        <v>12</v>
      </c>
      <c r="V235" s="5">
        <v>181</v>
      </c>
      <c r="W235" s="5" t="s">
        <v>130</v>
      </c>
      <c r="X235" s="5" t="s">
        <v>1822</v>
      </c>
      <c r="Y235" s="5" t="s">
        <v>132</v>
      </c>
      <c r="Z235" s="5" t="s">
        <v>133</v>
      </c>
      <c r="AA235" s="5" t="s">
        <v>1823</v>
      </c>
      <c r="AB235" s="5" t="s">
        <v>135</v>
      </c>
      <c r="AC235" s="5" t="s">
        <v>136</v>
      </c>
      <c r="AD235" s="5">
        <v>804173769</v>
      </c>
      <c r="AE235" s="5" t="s">
        <v>625</v>
      </c>
      <c r="AF235" s="5" t="s">
        <v>675</v>
      </c>
      <c r="AG235" s="5">
        <v>173</v>
      </c>
      <c r="AH235" s="5" t="s">
        <v>139</v>
      </c>
      <c r="AI235" s="5">
        <v>181</v>
      </c>
      <c r="AJ235" s="5" t="s">
        <v>266</v>
      </c>
      <c r="AK235" s="5">
        <v>9621068</v>
      </c>
      <c r="AL235" s="5" t="s">
        <v>140</v>
      </c>
      <c r="AM235" s="5" t="s">
        <v>141</v>
      </c>
      <c r="AN235" s="6">
        <v>49.138476500000003</v>
      </c>
      <c r="AO235" s="5" t="s">
        <v>142</v>
      </c>
      <c r="AP235" s="5">
        <v>0</v>
      </c>
      <c r="AQ235" s="5">
        <v>115469</v>
      </c>
      <c r="AR235" s="3">
        <v>45416</v>
      </c>
      <c r="AS235" s="5">
        <v>180</v>
      </c>
      <c r="AT235" s="5" t="s">
        <v>1800</v>
      </c>
      <c r="AU235" s="5" t="s">
        <v>144</v>
      </c>
      <c r="AV235" s="5">
        <v>0</v>
      </c>
      <c r="AW235" s="5">
        <v>0</v>
      </c>
      <c r="AX235" s="5">
        <v>0</v>
      </c>
      <c r="AY235" s="5">
        <v>0</v>
      </c>
      <c r="AZ235" s="5">
        <v>0</v>
      </c>
      <c r="BA235" s="5">
        <v>0</v>
      </c>
      <c r="BB235" s="5">
        <v>0</v>
      </c>
      <c r="BC235" s="5">
        <v>0</v>
      </c>
      <c r="BD235" s="5">
        <v>0</v>
      </c>
      <c r="BE235" s="5" t="s">
        <v>145</v>
      </c>
      <c r="BF235" s="5" t="s">
        <v>145</v>
      </c>
      <c r="BG235" s="5">
        <v>0</v>
      </c>
      <c r="BH235" s="5">
        <v>8</v>
      </c>
      <c r="BI235" s="5" t="s">
        <v>123</v>
      </c>
      <c r="BJ235" s="3">
        <v>45412</v>
      </c>
      <c r="BK235" s="3">
        <v>45412</v>
      </c>
      <c r="BL235" s="6">
        <v>8.1666666666666696</v>
      </c>
      <c r="BM235" s="5" t="s">
        <v>123</v>
      </c>
      <c r="BN235" s="3">
        <v>50894</v>
      </c>
      <c r="BO235" s="5" t="s">
        <v>146</v>
      </c>
      <c r="BP235" s="5">
        <v>0</v>
      </c>
      <c r="BQ235" s="5">
        <v>2</v>
      </c>
      <c r="BR235" s="3">
        <v>45397</v>
      </c>
      <c r="BS235" s="5" t="s">
        <v>1824</v>
      </c>
      <c r="BT235" s="5" t="s">
        <v>1802</v>
      </c>
      <c r="BU235" s="7" t="s">
        <v>1825</v>
      </c>
      <c r="BV235" s="7">
        <v>1240</v>
      </c>
      <c r="BW235" s="7">
        <v>13700</v>
      </c>
      <c r="BX235" s="7">
        <v>5183</v>
      </c>
      <c r="BY235" s="7">
        <v>500</v>
      </c>
      <c r="BZ235" s="5">
        <v>12</v>
      </c>
      <c r="CA235" s="5">
        <v>48</v>
      </c>
      <c r="CB235" s="48">
        <f t="shared" si="11"/>
        <v>19579500</v>
      </c>
      <c r="CC235" s="48">
        <v>19579500</v>
      </c>
      <c r="CD235" s="48">
        <f t="shared" si="12"/>
        <v>17621550</v>
      </c>
      <c r="CE235" s="48">
        <f t="shared" si="13"/>
        <v>15663600</v>
      </c>
      <c r="CF235" s="48"/>
      <c r="CG235" s="49" t="s">
        <v>1826</v>
      </c>
      <c r="CH235" s="49"/>
      <c r="CI235" s="49" t="s">
        <v>3776</v>
      </c>
      <c r="CJ235" s="50" t="s">
        <v>1613</v>
      </c>
      <c r="CK235" s="50" t="s">
        <v>515</v>
      </c>
      <c r="CL235" s="50">
        <v>121004</v>
      </c>
      <c r="CM235" s="5">
        <v>0</v>
      </c>
      <c r="CN235" s="5" t="s">
        <v>165</v>
      </c>
      <c r="CO235" s="50" t="s">
        <v>166</v>
      </c>
      <c r="CP235" s="50" t="s">
        <v>1048</v>
      </c>
      <c r="CQ235" s="51" t="s">
        <v>185</v>
      </c>
      <c r="CR235" s="51" t="s">
        <v>154</v>
      </c>
      <c r="CS235" s="51" t="s">
        <v>90</v>
      </c>
      <c r="CT235" s="51" t="s">
        <v>1827</v>
      </c>
      <c r="CU235" s="51" t="s">
        <v>187</v>
      </c>
      <c r="CV235" s="52" t="s">
        <v>1828</v>
      </c>
      <c r="CW235" s="9">
        <v>200305805538</v>
      </c>
      <c r="CX235" s="9">
        <v>0</v>
      </c>
      <c r="CY235" s="9">
        <v>0</v>
      </c>
      <c r="CZ235" s="9">
        <v>0</v>
      </c>
      <c r="DA235" s="9">
        <v>0</v>
      </c>
      <c r="DB235" s="9">
        <v>0</v>
      </c>
      <c r="DC235" s="9">
        <v>0</v>
      </c>
      <c r="DD235" s="9">
        <v>0</v>
      </c>
      <c r="DE235" s="9">
        <v>0</v>
      </c>
      <c r="DF235" s="9">
        <v>400079759219</v>
      </c>
      <c r="DG235" s="9">
        <v>0</v>
      </c>
      <c r="DH235" s="9">
        <v>0</v>
      </c>
      <c r="DI235" s="9">
        <v>0</v>
      </c>
      <c r="DJ235" s="9">
        <v>0</v>
      </c>
      <c r="DK235" s="9">
        <v>0</v>
      </c>
      <c r="DL235" s="9">
        <v>0</v>
      </c>
      <c r="DM235" s="9">
        <v>0</v>
      </c>
      <c r="DN235" s="9">
        <v>0</v>
      </c>
      <c r="DO235" s="9">
        <v>200081472444</v>
      </c>
      <c r="DP235" s="9">
        <v>0</v>
      </c>
      <c r="DQ235" s="9">
        <v>0</v>
      </c>
      <c r="DR235" s="9">
        <v>0</v>
      </c>
      <c r="DS235" s="9">
        <v>0</v>
      </c>
      <c r="DT235" s="9">
        <v>0</v>
      </c>
      <c r="DU235" s="9">
        <v>0</v>
      </c>
      <c r="DV235" s="9">
        <v>0</v>
      </c>
      <c r="DW235" s="9">
        <v>0</v>
      </c>
    </row>
    <row r="236" spans="1:127" customFormat="1" ht="75" x14ac:dyDescent="0.25">
      <c r="A236">
        <v>235</v>
      </c>
      <c r="B236" s="3">
        <v>45627</v>
      </c>
      <c r="C236" s="4">
        <v>214620911605534</v>
      </c>
      <c r="D236" s="4">
        <v>214620911605534</v>
      </c>
      <c r="E236" s="4" t="s">
        <v>121</v>
      </c>
      <c r="F236" s="5" t="s">
        <v>122</v>
      </c>
      <c r="G236" s="3">
        <v>45322</v>
      </c>
      <c r="H236" s="6">
        <v>11.1666666666667</v>
      </c>
      <c r="I236" s="5" t="s">
        <v>123</v>
      </c>
      <c r="J236" s="5">
        <v>2045517</v>
      </c>
      <c r="K236" s="5" t="s">
        <v>124</v>
      </c>
      <c r="L236" s="5" t="s">
        <v>1829</v>
      </c>
      <c r="M236" s="5">
        <v>2001883</v>
      </c>
      <c r="N236" s="5" t="s">
        <v>126</v>
      </c>
      <c r="O236" s="5">
        <v>764</v>
      </c>
      <c r="P236" s="5" t="s">
        <v>127</v>
      </c>
      <c r="Q236" s="5">
        <v>11</v>
      </c>
      <c r="R236" s="5" t="s">
        <v>128</v>
      </c>
      <c r="S236" s="6">
        <v>13.5</v>
      </c>
      <c r="T236" s="5" t="s">
        <v>129</v>
      </c>
      <c r="U236" s="6">
        <v>13.5</v>
      </c>
      <c r="V236" s="5">
        <v>169</v>
      </c>
      <c r="W236" s="5" t="s">
        <v>130</v>
      </c>
      <c r="X236" s="5" t="s">
        <v>1830</v>
      </c>
      <c r="Y236" s="5" t="s">
        <v>132</v>
      </c>
      <c r="Z236" s="5" t="s">
        <v>133</v>
      </c>
      <c r="AA236" s="5" t="s">
        <v>368</v>
      </c>
      <c r="AB236" s="5" t="s">
        <v>135</v>
      </c>
      <c r="AC236" s="5" t="s">
        <v>136</v>
      </c>
      <c r="AD236" s="5">
        <v>854803437608</v>
      </c>
      <c r="AE236" s="5" t="s">
        <v>137</v>
      </c>
      <c r="AF236" s="5" t="s">
        <v>977</v>
      </c>
      <c r="AG236" s="5">
        <v>158</v>
      </c>
      <c r="AH236" s="5" t="s">
        <v>139</v>
      </c>
      <c r="AI236" s="5">
        <v>169</v>
      </c>
      <c r="AJ236" s="5" t="s">
        <v>128</v>
      </c>
      <c r="AK236" s="5">
        <v>2045517</v>
      </c>
      <c r="AL236" s="5" t="s">
        <v>140</v>
      </c>
      <c r="AM236" s="5" t="s">
        <v>141</v>
      </c>
      <c r="AN236" s="6">
        <v>46.215928599999998</v>
      </c>
      <c r="AO236" s="5" t="s">
        <v>142</v>
      </c>
      <c r="AP236" s="5">
        <v>0</v>
      </c>
      <c r="AQ236" s="5">
        <v>27159</v>
      </c>
      <c r="AR236" s="3">
        <v>45326</v>
      </c>
      <c r="AS236" s="5">
        <v>168</v>
      </c>
      <c r="AT236" s="5" t="s">
        <v>1788</v>
      </c>
      <c r="AU236" s="5" t="s">
        <v>144</v>
      </c>
      <c r="AV236" s="5">
        <v>0</v>
      </c>
      <c r="AW236" s="5">
        <v>0</v>
      </c>
      <c r="AX236" s="5">
        <v>0</v>
      </c>
      <c r="AY236" s="5">
        <v>0</v>
      </c>
      <c r="AZ236" s="5">
        <v>0</v>
      </c>
      <c r="BA236" s="5">
        <v>0</v>
      </c>
      <c r="BB236" s="5">
        <v>0</v>
      </c>
      <c r="BC236" s="5">
        <v>0</v>
      </c>
      <c r="BD236" s="5">
        <v>0</v>
      </c>
      <c r="BE236" s="5" t="s">
        <v>145</v>
      </c>
      <c r="BF236" s="5" t="s">
        <v>145</v>
      </c>
      <c r="BG236" s="5">
        <v>0</v>
      </c>
      <c r="BH236" s="5">
        <v>11</v>
      </c>
      <c r="BI236" s="5" t="s">
        <v>123</v>
      </c>
      <c r="BJ236" s="3">
        <v>45316</v>
      </c>
      <c r="BK236" s="3">
        <v>45316</v>
      </c>
      <c r="BL236" s="6">
        <v>11.366666666666699</v>
      </c>
      <c r="BM236" s="5" t="s">
        <v>123</v>
      </c>
      <c r="BN236" s="3">
        <v>50440</v>
      </c>
      <c r="BO236" s="5" t="s">
        <v>146</v>
      </c>
      <c r="BP236" s="5">
        <v>0</v>
      </c>
      <c r="BQ236" s="5"/>
      <c r="BR236" s="3">
        <v>45308</v>
      </c>
      <c r="BS236" s="5">
        <v>6761202</v>
      </c>
      <c r="BT236" s="5" t="s">
        <v>147</v>
      </c>
      <c r="BU236" s="7" t="s">
        <v>1831</v>
      </c>
      <c r="BV236" s="7">
        <v>1000</v>
      </c>
      <c r="BW236" s="7">
        <v>2200</v>
      </c>
      <c r="BX236" s="7">
        <v>1590</v>
      </c>
      <c r="BY236" s="7">
        <v>1400</v>
      </c>
      <c r="BZ236" s="5">
        <v>7</v>
      </c>
      <c r="CA236" s="5">
        <v>53</v>
      </c>
      <c r="CB236" s="6">
        <f t="shared" si="11"/>
        <v>4426000</v>
      </c>
      <c r="CC236" s="6">
        <v>4426000</v>
      </c>
      <c r="CD236" s="6">
        <f t="shared" si="12"/>
        <v>3983400</v>
      </c>
      <c r="CE236" s="6">
        <f t="shared" si="13"/>
        <v>3540800</v>
      </c>
      <c r="CF236" s="6"/>
      <c r="CG236" s="8"/>
      <c r="CH236" s="8">
        <f>J236/CB236</f>
        <v>0.46215928603705375</v>
      </c>
      <c r="CI236" s="8" t="s">
        <v>3775</v>
      </c>
      <c r="CJ236" s="5" t="s">
        <v>1790</v>
      </c>
      <c r="CK236" s="5" t="s">
        <v>137</v>
      </c>
      <c r="CL236" s="5">
        <v>226020</v>
      </c>
      <c r="CM236" s="5">
        <v>0</v>
      </c>
      <c r="CN236" s="5" t="s">
        <v>195</v>
      </c>
      <c r="CO236" s="5" t="s">
        <v>166</v>
      </c>
      <c r="CP236" s="5" t="s">
        <v>167</v>
      </c>
      <c r="CQ236" s="9" t="s">
        <v>153</v>
      </c>
      <c r="CR236" s="9" t="s">
        <v>154</v>
      </c>
      <c r="CS236" s="9" t="s">
        <v>90</v>
      </c>
      <c r="CT236" s="9" t="s">
        <v>1832</v>
      </c>
      <c r="CU236" s="9" t="s">
        <v>156</v>
      </c>
      <c r="CV236" s="10" t="s">
        <v>1833</v>
      </c>
      <c r="CW236" s="9">
        <v>200295192970</v>
      </c>
      <c r="CX236" s="9">
        <v>0</v>
      </c>
      <c r="CY236" s="9">
        <v>0</v>
      </c>
      <c r="CZ236" s="9">
        <v>0</v>
      </c>
      <c r="DA236" s="9">
        <v>0</v>
      </c>
      <c r="DB236" s="9">
        <v>0</v>
      </c>
      <c r="DC236" s="9">
        <v>0</v>
      </c>
      <c r="DD236" s="9">
        <v>0</v>
      </c>
      <c r="DE236" s="9">
        <v>0</v>
      </c>
      <c r="DF236" s="9">
        <v>400077102687</v>
      </c>
      <c r="DG236" s="9">
        <v>0</v>
      </c>
      <c r="DH236" s="9">
        <v>0</v>
      </c>
      <c r="DI236" s="9">
        <v>0</v>
      </c>
      <c r="DJ236" s="9">
        <v>0</v>
      </c>
      <c r="DK236" s="9">
        <v>0</v>
      </c>
      <c r="DL236" s="9">
        <v>0</v>
      </c>
      <c r="DM236" s="9">
        <v>0</v>
      </c>
      <c r="DN236" s="9">
        <v>0</v>
      </c>
      <c r="DO236" s="9">
        <v>200078704453</v>
      </c>
      <c r="DP236" s="9">
        <v>0</v>
      </c>
      <c r="DQ236" s="9">
        <v>0</v>
      </c>
      <c r="DR236" s="9">
        <v>0</v>
      </c>
      <c r="DS236" s="9">
        <v>0</v>
      </c>
      <c r="DT236" s="9">
        <v>0</v>
      </c>
      <c r="DU236" s="9">
        <v>0</v>
      </c>
      <c r="DV236" s="9">
        <v>0</v>
      </c>
      <c r="DW236" s="9">
        <v>0</v>
      </c>
    </row>
    <row r="237" spans="1:127" hidden="1" x14ac:dyDescent="0.25">
      <c r="A237" s="44">
        <v>236</v>
      </c>
      <c r="B237" s="45">
        <v>45627</v>
      </c>
      <c r="C237" s="46">
        <v>173001311733898</v>
      </c>
      <c r="D237" s="4">
        <v>173001311733898</v>
      </c>
      <c r="E237" s="4" t="s">
        <v>121</v>
      </c>
      <c r="F237" s="5" t="s">
        <v>122</v>
      </c>
      <c r="G237" s="3">
        <v>45444</v>
      </c>
      <c r="H237" s="6">
        <v>7.1</v>
      </c>
      <c r="I237" s="5" t="s">
        <v>123</v>
      </c>
      <c r="J237" s="47">
        <v>15000000</v>
      </c>
      <c r="K237" s="5" t="s">
        <v>124</v>
      </c>
      <c r="L237" s="5" t="s">
        <v>1834</v>
      </c>
      <c r="M237" s="5">
        <v>14778279</v>
      </c>
      <c r="N237" s="5" t="s">
        <v>126</v>
      </c>
      <c r="O237" s="5">
        <v>745</v>
      </c>
      <c r="P237" s="5" t="s">
        <v>127</v>
      </c>
      <c r="Q237" s="5">
        <v>7</v>
      </c>
      <c r="R237" s="5" t="s">
        <v>263</v>
      </c>
      <c r="S237" s="6">
        <v>10</v>
      </c>
      <c r="T237" s="5" t="s">
        <v>129</v>
      </c>
      <c r="U237" s="6">
        <v>10</v>
      </c>
      <c r="V237" s="5">
        <v>181</v>
      </c>
      <c r="W237" s="5" t="s">
        <v>130</v>
      </c>
      <c r="X237" s="5" t="s">
        <v>1835</v>
      </c>
      <c r="Y237" s="5" t="s">
        <v>132</v>
      </c>
      <c r="Z237" s="5" t="s">
        <v>133</v>
      </c>
      <c r="AA237" s="5" t="s">
        <v>1836</v>
      </c>
      <c r="AB237" s="5" t="s">
        <v>135</v>
      </c>
      <c r="AC237" s="5" t="s">
        <v>136</v>
      </c>
      <c r="AD237" s="5">
        <v>854804279722</v>
      </c>
      <c r="AE237" s="5" t="s">
        <v>625</v>
      </c>
      <c r="AF237" s="5" t="s">
        <v>675</v>
      </c>
      <c r="AG237" s="5">
        <v>174</v>
      </c>
      <c r="AH237" s="5" t="s">
        <v>139</v>
      </c>
      <c r="AI237" s="5">
        <v>181</v>
      </c>
      <c r="AJ237" s="5" t="s">
        <v>1042</v>
      </c>
      <c r="AK237" s="5">
        <v>15000000</v>
      </c>
      <c r="AL237" s="5" t="s">
        <v>140</v>
      </c>
      <c r="AM237" s="5" t="s">
        <v>141</v>
      </c>
      <c r="AN237" s="6">
        <v>40.584141099999997</v>
      </c>
      <c r="AO237" s="5" t="s">
        <v>142</v>
      </c>
      <c r="AP237" s="5">
        <v>0</v>
      </c>
      <c r="AQ237" s="5">
        <v>161191</v>
      </c>
      <c r="AR237" s="3">
        <v>45447</v>
      </c>
      <c r="AS237" s="5">
        <v>180</v>
      </c>
      <c r="AT237" s="5" t="s">
        <v>1800</v>
      </c>
      <c r="AU237" s="5" t="s">
        <v>144</v>
      </c>
      <c r="AV237" s="5">
        <v>0</v>
      </c>
      <c r="AW237" s="5">
        <v>0</v>
      </c>
      <c r="AX237" s="5">
        <v>0</v>
      </c>
      <c r="AY237" s="5">
        <v>0</v>
      </c>
      <c r="AZ237" s="5">
        <v>0</v>
      </c>
      <c r="BA237" s="5">
        <v>0</v>
      </c>
      <c r="BB237" s="5">
        <v>0</v>
      </c>
      <c r="BC237" s="5">
        <v>0</v>
      </c>
      <c r="BD237" s="5">
        <v>0</v>
      </c>
      <c r="BE237" s="5" t="s">
        <v>145</v>
      </c>
      <c r="BF237" s="5" t="s">
        <v>145</v>
      </c>
      <c r="BG237" s="5">
        <v>0</v>
      </c>
      <c r="BH237" s="5">
        <v>7</v>
      </c>
      <c r="BI237" s="5" t="s">
        <v>123</v>
      </c>
      <c r="BJ237" s="3">
        <v>45441</v>
      </c>
      <c r="BK237" s="3">
        <v>45441</v>
      </c>
      <c r="BL237" s="6">
        <v>7.2</v>
      </c>
      <c r="BM237" s="5" t="s">
        <v>123</v>
      </c>
      <c r="BN237" s="3">
        <v>50925</v>
      </c>
      <c r="BO237" s="5" t="s">
        <v>146</v>
      </c>
      <c r="BP237" s="5">
        <v>2499999.9996000002</v>
      </c>
      <c r="BQ237" s="5"/>
      <c r="BR237" s="3"/>
      <c r="BS237" s="5"/>
      <c r="BT237" s="5" t="s">
        <v>145</v>
      </c>
      <c r="BU237" s="7"/>
      <c r="BV237" s="7"/>
      <c r="BW237" s="7"/>
      <c r="BX237" s="7"/>
      <c r="BY237" s="7"/>
      <c r="BZ237" s="5"/>
      <c r="CA237" s="5"/>
      <c r="CB237" s="48">
        <f t="shared" si="11"/>
        <v>0</v>
      </c>
      <c r="CC237" s="48">
        <v>36960250</v>
      </c>
      <c r="CD237" s="48">
        <f t="shared" si="12"/>
        <v>0</v>
      </c>
      <c r="CE237" s="48">
        <f t="shared" si="13"/>
        <v>0</v>
      </c>
      <c r="CF237" s="48"/>
      <c r="CG237" s="49" t="s">
        <v>891</v>
      </c>
      <c r="CH237" s="49"/>
      <c r="CI237" s="49" t="s">
        <v>3776</v>
      </c>
      <c r="CJ237" s="50" t="s">
        <v>1613</v>
      </c>
      <c r="CK237" s="50" t="s">
        <v>515</v>
      </c>
      <c r="CL237" s="50">
        <v>121001</v>
      </c>
      <c r="CM237" s="5">
        <v>0</v>
      </c>
      <c r="CN237" s="5" t="s">
        <v>1142</v>
      </c>
      <c r="CO237" s="50" t="s">
        <v>166</v>
      </c>
      <c r="CP237" s="50" t="s">
        <v>335</v>
      </c>
      <c r="CQ237" s="51" t="s">
        <v>153</v>
      </c>
      <c r="CR237" s="51" t="s">
        <v>154</v>
      </c>
      <c r="CS237" s="51" t="s">
        <v>90</v>
      </c>
      <c r="CT237" s="51" t="s">
        <v>1837</v>
      </c>
      <c r="CU237" s="51" t="s">
        <v>156</v>
      </c>
      <c r="CV237" s="52" t="s">
        <v>1838</v>
      </c>
      <c r="CW237" s="9">
        <v>200308986190</v>
      </c>
      <c r="CX237" s="9">
        <v>0</v>
      </c>
      <c r="CY237" s="9">
        <v>0</v>
      </c>
      <c r="CZ237" s="9">
        <v>0</v>
      </c>
      <c r="DA237" s="9">
        <v>0</v>
      </c>
      <c r="DB237" s="9">
        <v>0</v>
      </c>
      <c r="DC237" s="9">
        <v>0</v>
      </c>
      <c r="DD237" s="9">
        <v>0</v>
      </c>
      <c r="DE237" s="9">
        <v>0</v>
      </c>
      <c r="DF237" s="9">
        <v>400080702325</v>
      </c>
      <c r="DG237" s="9">
        <v>0</v>
      </c>
      <c r="DH237" s="9">
        <v>0</v>
      </c>
      <c r="DI237" s="9">
        <v>0</v>
      </c>
      <c r="DJ237" s="9">
        <v>0</v>
      </c>
      <c r="DK237" s="9">
        <v>0</v>
      </c>
      <c r="DL237" s="9">
        <v>0</v>
      </c>
      <c r="DM237" s="9">
        <v>0</v>
      </c>
      <c r="DN237" s="9">
        <v>0</v>
      </c>
      <c r="DO237" s="9">
        <v>200082442026</v>
      </c>
      <c r="DP237" s="9">
        <v>0</v>
      </c>
      <c r="DQ237" s="9">
        <v>0</v>
      </c>
      <c r="DR237" s="9">
        <v>0</v>
      </c>
      <c r="DS237" s="9">
        <v>0</v>
      </c>
      <c r="DT237" s="9">
        <v>0</v>
      </c>
      <c r="DU237" s="9">
        <v>0</v>
      </c>
      <c r="DV237" s="9">
        <v>0</v>
      </c>
      <c r="DW237" s="9">
        <v>0</v>
      </c>
    </row>
    <row r="238" spans="1:127" customFormat="1" ht="60" x14ac:dyDescent="0.25">
      <c r="A238">
        <v>237</v>
      </c>
      <c r="B238" s="3">
        <v>45627</v>
      </c>
      <c r="C238" s="4">
        <v>214620911317949</v>
      </c>
      <c r="D238" s="4">
        <v>214620911317949</v>
      </c>
      <c r="E238" s="4" t="s">
        <v>121</v>
      </c>
      <c r="F238" s="5" t="s">
        <v>232</v>
      </c>
      <c r="G238" s="3">
        <v>44955</v>
      </c>
      <c r="H238" s="6">
        <v>23.4</v>
      </c>
      <c r="I238" s="5" t="s">
        <v>123</v>
      </c>
      <c r="J238" s="5">
        <v>2541406</v>
      </c>
      <c r="K238" s="5" t="s">
        <v>124</v>
      </c>
      <c r="L238" s="5" t="s">
        <v>1839</v>
      </c>
      <c r="M238" s="5">
        <v>2448232</v>
      </c>
      <c r="N238" s="5" t="s">
        <v>126</v>
      </c>
      <c r="O238" s="5">
        <v>759</v>
      </c>
      <c r="P238" s="5" t="s">
        <v>127</v>
      </c>
      <c r="Q238" s="5">
        <v>23</v>
      </c>
      <c r="R238" s="5" t="s">
        <v>128</v>
      </c>
      <c r="S238" s="6">
        <v>14.9</v>
      </c>
      <c r="T238" s="5" t="s">
        <v>129</v>
      </c>
      <c r="U238" s="6">
        <v>14.5</v>
      </c>
      <c r="V238" s="5">
        <v>181</v>
      </c>
      <c r="W238" s="5" t="s">
        <v>130</v>
      </c>
      <c r="X238" s="5" t="s">
        <v>1840</v>
      </c>
      <c r="Y238" s="5" t="s">
        <v>132</v>
      </c>
      <c r="Z238" s="5" t="s">
        <v>133</v>
      </c>
      <c r="AA238" s="5" t="s">
        <v>200</v>
      </c>
      <c r="AB238" s="5" t="s">
        <v>135</v>
      </c>
      <c r="AC238" s="5" t="s">
        <v>136</v>
      </c>
      <c r="AD238" s="5">
        <v>802477633</v>
      </c>
      <c r="AE238" s="5" t="s">
        <v>137</v>
      </c>
      <c r="AF238" s="5" t="s">
        <v>977</v>
      </c>
      <c r="AG238" s="5">
        <v>170</v>
      </c>
      <c r="AH238" s="5" t="s">
        <v>139</v>
      </c>
      <c r="AI238" s="5">
        <v>193</v>
      </c>
      <c r="AJ238" s="5" t="s">
        <v>128</v>
      </c>
      <c r="AK238" s="5">
        <v>2541406</v>
      </c>
      <c r="AL238" s="5" t="s">
        <v>140</v>
      </c>
      <c r="AM238" s="5" t="s">
        <v>709</v>
      </c>
      <c r="AN238" s="6">
        <v>39.478151500000003</v>
      </c>
      <c r="AO238" s="5" t="s">
        <v>142</v>
      </c>
      <c r="AP238" s="5">
        <v>0</v>
      </c>
      <c r="AQ238" s="5">
        <v>34703</v>
      </c>
      <c r="AR238" s="3">
        <v>44961</v>
      </c>
      <c r="AS238" s="5">
        <v>180</v>
      </c>
      <c r="AT238" s="5" t="s">
        <v>1788</v>
      </c>
      <c r="AU238" s="5" t="s">
        <v>144</v>
      </c>
      <c r="AV238" s="5">
        <v>0</v>
      </c>
      <c r="AW238" s="5">
        <v>0</v>
      </c>
      <c r="AX238" s="5">
        <v>0</v>
      </c>
      <c r="AY238" s="5">
        <v>0</v>
      </c>
      <c r="AZ238" s="5">
        <v>0</v>
      </c>
      <c r="BA238" s="5">
        <v>0</v>
      </c>
      <c r="BB238" s="5">
        <v>0</v>
      </c>
      <c r="BC238" s="5">
        <v>0</v>
      </c>
      <c r="BD238" s="5">
        <v>0</v>
      </c>
      <c r="BE238" s="5" t="s">
        <v>145</v>
      </c>
      <c r="BF238" s="5" t="s">
        <v>145</v>
      </c>
      <c r="BG238" s="5">
        <v>0</v>
      </c>
      <c r="BH238" s="5">
        <v>23</v>
      </c>
      <c r="BI238" s="5" t="s">
        <v>123</v>
      </c>
      <c r="BJ238" s="3">
        <v>44955</v>
      </c>
      <c r="BK238" s="3">
        <v>44955</v>
      </c>
      <c r="BL238" s="6">
        <v>23.4</v>
      </c>
      <c r="BM238" s="5" t="s">
        <v>123</v>
      </c>
      <c r="BN238" s="3">
        <v>50805</v>
      </c>
      <c r="BO238" s="5" t="s">
        <v>834</v>
      </c>
      <c r="BP238" s="5">
        <v>0</v>
      </c>
      <c r="BQ238" s="5"/>
      <c r="BR238" s="3">
        <v>44953</v>
      </c>
      <c r="BS238" s="5"/>
      <c r="BT238" s="5" t="s">
        <v>1181</v>
      </c>
      <c r="BU238" s="7" t="s">
        <v>1841</v>
      </c>
      <c r="BV238" s="7">
        <v>1500</v>
      </c>
      <c r="BW238" s="7">
        <v>2500</v>
      </c>
      <c r="BX238" s="7">
        <v>2150</v>
      </c>
      <c r="BY238" s="7">
        <v>1250</v>
      </c>
      <c r="BZ238" s="5">
        <v>12</v>
      </c>
      <c r="CA238" s="5">
        <v>48</v>
      </c>
      <c r="CB238" s="6">
        <f t="shared" si="11"/>
        <v>6437500</v>
      </c>
      <c r="CC238" s="6">
        <v>6437500</v>
      </c>
      <c r="CD238" s="6">
        <f t="shared" si="12"/>
        <v>5793750</v>
      </c>
      <c r="CE238" s="6">
        <f t="shared" si="13"/>
        <v>5150000</v>
      </c>
      <c r="CF238" s="6"/>
      <c r="CG238" s="8"/>
      <c r="CH238" s="8">
        <f>J238/CB238</f>
        <v>0.39478151456310678</v>
      </c>
      <c r="CI238" s="8" t="s">
        <v>3775</v>
      </c>
      <c r="CJ238" s="5" t="s">
        <v>1790</v>
      </c>
      <c r="CK238" s="5" t="s">
        <v>137</v>
      </c>
      <c r="CL238" s="5">
        <v>226005</v>
      </c>
      <c r="CM238" s="5">
        <v>28</v>
      </c>
      <c r="CN238" s="5" t="s">
        <v>195</v>
      </c>
      <c r="CO238" s="5" t="s">
        <v>166</v>
      </c>
      <c r="CP238" s="5" t="s">
        <v>167</v>
      </c>
      <c r="CQ238" s="9" t="s">
        <v>153</v>
      </c>
      <c r="CR238" s="9" t="s">
        <v>154</v>
      </c>
      <c r="CS238" s="9" t="s">
        <v>90</v>
      </c>
      <c r="CT238" s="9" t="s">
        <v>1842</v>
      </c>
      <c r="CU238" s="9" t="s">
        <v>156</v>
      </c>
      <c r="CV238" s="10" t="s">
        <v>1843</v>
      </c>
      <c r="CW238" s="9">
        <v>200259540258</v>
      </c>
      <c r="CX238" s="9">
        <v>0</v>
      </c>
      <c r="CY238" s="9">
        <v>0</v>
      </c>
      <c r="CZ238" s="9">
        <v>0</v>
      </c>
      <c r="DA238" s="9">
        <v>0</v>
      </c>
      <c r="DB238" s="9">
        <v>0</v>
      </c>
      <c r="DC238" s="9">
        <v>0</v>
      </c>
      <c r="DD238" s="9">
        <v>0</v>
      </c>
      <c r="DE238" s="9">
        <v>0</v>
      </c>
      <c r="DF238" s="9">
        <v>400068027254</v>
      </c>
      <c r="DG238" s="9">
        <v>0</v>
      </c>
      <c r="DH238" s="9">
        <v>0</v>
      </c>
      <c r="DI238" s="9">
        <v>0</v>
      </c>
      <c r="DJ238" s="9">
        <v>0</v>
      </c>
      <c r="DK238" s="9">
        <v>0</v>
      </c>
      <c r="DL238" s="9">
        <v>0</v>
      </c>
      <c r="DM238" s="9">
        <v>0</v>
      </c>
      <c r="DN238" s="9">
        <v>0</v>
      </c>
      <c r="DO238" s="9">
        <v>200069111135</v>
      </c>
      <c r="DP238" s="9">
        <v>0</v>
      </c>
      <c r="DQ238" s="9">
        <v>0</v>
      </c>
      <c r="DR238" s="9">
        <v>0</v>
      </c>
      <c r="DS238" s="9">
        <v>0</v>
      </c>
      <c r="DT238" s="9">
        <v>0</v>
      </c>
      <c r="DU238" s="9">
        <v>0</v>
      </c>
      <c r="DV238" s="9">
        <v>0</v>
      </c>
      <c r="DW238" s="9">
        <v>0</v>
      </c>
    </row>
    <row r="239" spans="1:127" ht="60" hidden="1" x14ac:dyDescent="0.25">
      <c r="A239" s="44">
        <v>238</v>
      </c>
      <c r="B239" s="45">
        <v>45627</v>
      </c>
      <c r="C239" s="46">
        <v>173001311756894</v>
      </c>
      <c r="D239" s="4">
        <v>173001311756894</v>
      </c>
      <c r="E239" s="4" t="s">
        <v>121</v>
      </c>
      <c r="F239" s="5" t="s">
        <v>122</v>
      </c>
      <c r="G239" s="3">
        <v>45474</v>
      </c>
      <c r="H239" s="6">
        <v>6.1</v>
      </c>
      <c r="I239" s="5" t="s">
        <v>123</v>
      </c>
      <c r="J239" s="47">
        <v>17000000</v>
      </c>
      <c r="K239" s="5" t="s">
        <v>124</v>
      </c>
      <c r="L239" s="5" t="s">
        <v>1844</v>
      </c>
      <c r="M239" s="5">
        <v>16791472</v>
      </c>
      <c r="N239" s="5" t="s">
        <v>126</v>
      </c>
      <c r="O239" s="5">
        <v>744</v>
      </c>
      <c r="P239" s="5" t="s">
        <v>127</v>
      </c>
      <c r="Q239" s="5">
        <v>6</v>
      </c>
      <c r="R239" s="5" t="s">
        <v>128</v>
      </c>
      <c r="S239" s="6">
        <v>10</v>
      </c>
      <c r="T239" s="5" t="s">
        <v>129</v>
      </c>
      <c r="U239" s="6">
        <v>10</v>
      </c>
      <c r="V239" s="5">
        <v>181</v>
      </c>
      <c r="W239" s="5" t="s">
        <v>130</v>
      </c>
      <c r="X239" s="5" t="s">
        <v>1845</v>
      </c>
      <c r="Y239" s="5" t="s">
        <v>132</v>
      </c>
      <c r="Z239" s="5" t="s">
        <v>133</v>
      </c>
      <c r="AA239" s="5" t="s">
        <v>1846</v>
      </c>
      <c r="AB239" s="5" t="s">
        <v>135</v>
      </c>
      <c r="AC239" s="5" t="s">
        <v>136</v>
      </c>
      <c r="AD239" s="5">
        <v>807746522</v>
      </c>
      <c r="AE239" s="5" t="s">
        <v>625</v>
      </c>
      <c r="AF239" s="5" t="s">
        <v>675</v>
      </c>
      <c r="AG239" s="5">
        <v>175</v>
      </c>
      <c r="AH239" s="5" t="s">
        <v>139</v>
      </c>
      <c r="AI239" s="5">
        <v>181</v>
      </c>
      <c r="AJ239" s="5" t="s">
        <v>128</v>
      </c>
      <c r="AK239" s="5">
        <v>17000000</v>
      </c>
      <c r="AL239" s="5" t="s">
        <v>140</v>
      </c>
      <c r="AM239" s="5" t="s">
        <v>141</v>
      </c>
      <c r="AN239" s="6">
        <v>59.133725699999999</v>
      </c>
      <c r="AO239" s="5" t="s">
        <v>142</v>
      </c>
      <c r="AP239" s="5">
        <v>0</v>
      </c>
      <c r="AQ239" s="5">
        <v>182683</v>
      </c>
      <c r="AR239" s="3">
        <v>45477</v>
      </c>
      <c r="AS239" s="5">
        <v>180</v>
      </c>
      <c r="AT239" s="5" t="s">
        <v>1800</v>
      </c>
      <c r="AU239" s="5" t="s">
        <v>144</v>
      </c>
      <c r="AV239" s="5">
        <v>0</v>
      </c>
      <c r="AW239" s="5">
        <v>0</v>
      </c>
      <c r="AX239" s="5">
        <v>0</v>
      </c>
      <c r="AY239" s="5">
        <v>0</v>
      </c>
      <c r="AZ239" s="5">
        <v>0</v>
      </c>
      <c r="BA239" s="5">
        <v>0</v>
      </c>
      <c r="BB239" s="5">
        <v>0</v>
      </c>
      <c r="BC239" s="5">
        <v>0</v>
      </c>
      <c r="BD239" s="5">
        <v>0</v>
      </c>
      <c r="BE239" s="5" t="s">
        <v>145</v>
      </c>
      <c r="BF239" s="5" t="s">
        <v>145</v>
      </c>
      <c r="BG239" s="5">
        <v>0</v>
      </c>
      <c r="BH239" s="5">
        <v>6</v>
      </c>
      <c r="BI239" s="5" t="s">
        <v>123</v>
      </c>
      <c r="BJ239" s="3">
        <v>45468</v>
      </c>
      <c r="BK239" s="3">
        <v>45468</v>
      </c>
      <c r="BL239" s="6">
        <v>6.3</v>
      </c>
      <c r="BM239" s="5" t="s">
        <v>123</v>
      </c>
      <c r="BN239" s="3">
        <v>50955</v>
      </c>
      <c r="BO239" s="5" t="s">
        <v>146</v>
      </c>
      <c r="BP239" s="5">
        <v>2388972</v>
      </c>
      <c r="BQ239" s="5">
        <v>2</v>
      </c>
      <c r="BR239" s="3">
        <v>45392</v>
      </c>
      <c r="BS239" s="5" t="s">
        <v>1847</v>
      </c>
      <c r="BT239" s="5" t="s">
        <v>1802</v>
      </c>
      <c r="BU239" s="7" t="s">
        <v>1848</v>
      </c>
      <c r="BV239" s="7">
        <v>217.5</v>
      </c>
      <c r="BW239" s="7">
        <v>100000</v>
      </c>
      <c r="BX239" s="7">
        <v>5832</v>
      </c>
      <c r="BY239" s="7">
        <v>1200</v>
      </c>
      <c r="BZ239" s="5">
        <v>11</v>
      </c>
      <c r="CA239" s="5">
        <v>49</v>
      </c>
      <c r="CB239" s="48">
        <f t="shared" si="11"/>
        <v>28748400</v>
      </c>
      <c r="CC239" s="48">
        <v>28748400</v>
      </c>
      <c r="CD239" s="48">
        <f t="shared" si="12"/>
        <v>25873560</v>
      </c>
      <c r="CE239" s="48">
        <f t="shared" si="13"/>
        <v>22998720</v>
      </c>
      <c r="CF239" s="48"/>
      <c r="CG239" s="49" t="s">
        <v>1849</v>
      </c>
      <c r="CH239" s="49"/>
      <c r="CI239" s="49" t="s">
        <v>3776</v>
      </c>
      <c r="CJ239" s="50" t="s">
        <v>1733</v>
      </c>
      <c r="CK239" s="50" t="s">
        <v>625</v>
      </c>
      <c r="CL239" s="50">
        <v>110018</v>
      </c>
      <c r="CM239" s="5">
        <v>0</v>
      </c>
      <c r="CN239" s="5" t="s">
        <v>165</v>
      </c>
      <c r="CO239" s="50" t="s">
        <v>166</v>
      </c>
      <c r="CP239" s="50" t="s">
        <v>167</v>
      </c>
      <c r="CQ239" s="51" t="s">
        <v>153</v>
      </c>
      <c r="CR239" s="51" t="s">
        <v>154</v>
      </c>
      <c r="CS239" s="51" t="s">
        <v>90</v>
      </c>
      <c r="CT239" s="51" t="s">
        <v>1850</v>
      </c>
      <c r="CU239" s="51" t="s">
        <v>156</v>
      </c>
      <c r="CV239" s="52" t="s">
        <v>1851</v>
      </c>
      <c r="CW239" s="9">
        <v>200312144076</v>
      </c>
      <c r="CX239" s="9">
        <v>0</v>
      </c>
      <c r="CY239" s="9">
        <v>0</v>
      </c>
      <c r="CZ239" s="9">
        <v>0</v>
      </c>
      <c r="DA239" s="9">
        <v>0</v>
      </c>
      <c r="DB239" s="9">
        <v>0</v>
      </c>
      <c r="DC239" s="9">
        <v>0</v>
      </c>
      <c r="DD239" s="9">
        <v>0</v>
      </c>
      <c r="DE239" s="9">
        <v>0</v>
      </c>
      <c r="DF239" s="9">
        <v>400081453715</v>
      </c>
      <c r="DG239" s="9">
        <v>0</v>
      </c>
      <c r="DH239" s="9">
        <v>0</v>
      </c>
      <c r="DI239" s="9">
        <v>0</v>
      </c>
      <c r="DJ239" s="9">
        <v>0</v>
      </c>
      <c r="DK239" s="9">
        <v>0</v>
      </c>
      <c r="DL239" s="9">
        <v>0</v>
      </c>
      <c r="DM239" s="9">
        <v>0</v>
      </c>
      <c r="DN239" s="9">
        <v>0</v>
      </c>
      <c r="DO239" s="9">
        <v>200083217286</v>
      </c>
      <c r="DP239" s="9">
        <v>0</v>
      </c>
      <c r="DQ239" s="9">
        <v>0</v>
      </c>
      <c r="DR239" s="9">
        <v>0</v>
      </c>
      <c r="DS239" s="9">
        <v>0</v>
      </c>
      <c r="DT239" s="9">
        <v>0</v>
      </c>
      <c r="DU239" s="9">
        <v>0</v>
      </c>
      <c r="DV239" s="9">
        <v>0</v>
      </c>
      <c r="DW239" s="9">
        <v>0</v>
      </c>
    </row>
    <row r="240" spans="1:127" hidden="1" x14ac:dyDescent="0.25">
      <c r="A240" s="44">
        <v>239</v>
      </c>
      <c r="B240" s="45">
        <v>45627</v>
      </c>
      <c r="C240" s="46">
        <v>173001311757462</v>
      </c>
      <c r="D240" s="4">
        <v>173001311757462</v>
      </c>
      <c r="E240" s="4" t="s">
        <v>121</v>
      </c>
      <c r="F240" s="5" t="s">
        <v>122</v>
      </c>
      <c r="G240" s="3">
        <v>45474</v>
      </c>
      <c r="H240" s="6">
        <v>6.1</v>
      </c>
      <c r="I240" s="5" t="s">
        <v>123</v>
      </c>
      <c r="J240" s="47">
        <v>9992000</v>
      </c>
      <c r="K240" s="5" t="s">
        <v>124</v>
      </c>
      <c r="L240" s="5" t="s">
        <v>1852</v>
      </c>
      <c r="M240" s="5">
        <v>9856935</v>
      </c>
      <c r="N240" s="5" t="s">
        <v>126</v>
      </c>
      <c r="O240" s="5">
        <v>791</v>
      </c>
      <c r="P240" s="5" t="s">
        <v>127</v>
      </c>
      <c r="Q240" s="5">
        <v>6</v>
      </c>
      <c r="R240" s="5" t="s">
        <v>263</v>
      </c>
      <c r="S240" s="6">
        <v>10.4</v>
      </c>
      <c r="T240" s="5" t="s">
        <v>129</v>
      </c>
      <c r="U240" s="6">
        <v>10.4</v>
      </c>
      <c r="V240" s="5">
        <v>169</v>
      </c>
      <c r="W240" s="5" t="s">
        <v>130</v>
      </c>
      <c r="X240" s="5" t="s">
        <v>1853</v>
      </c>
      <c r="Y240" s="5" t="s">
        <v>132</v>
      </c>
      <c r="Z240" s="5" t="s">
        <v>133</v>
      </c>
      <c r="AA240" s="5" t="s">
        <v>1854</v>
      </c>
      <c r="AB240" s="5" t="s">
        <v>135</v>
      </c>
      <c r="AC240" s="5" t="s">
        <v>136</v>
      </c>
      <c r="AD240" s="5">
        <v>854804581911</v>
      </c>
      <c r="AE240" s="5" t="s">
        <v>625</v>
      </c>
      <c r="AF240" s="5" t="s">
        <v>675</v>
      </c>
      <c r="AG240" s="5">
        <v>163</v>
      </c>
      <c r="AH240" s="5" t="s">
        <v>139</v>
      </c>
      <c r="AI240" s="5">
        <v>169</v>
      </c>
      <c r="AJ240" s="5" t="s">
        <v>1042</v>
      </c>
      <c r="AK240" s="5">
        <v>9992000</v>
      </c>
      <c r="AL240" s="5" t="s">
        <v>140</v>
      </c>
      <c r="AM240" s="5" t="s">
        <v>141</v>
      </c>
      <c r="AN240" s="6">
        <v>33.195131000000003</v>
      </c>
      <c r="AO240" s="5" t="s">
        <v>142</v>
      </c>
      <c r="AP240" s="5">
        <v>0</v>
      </c>
      <c r="AQ240" s="5">
        <v>113146</v>
      </c>
      <c r="AR240" s="3">
        <v>45477</v>
      </c>
      <c r="AS240" s="5">
        <v>168</v>
      </c>
      <c r="AT240" s="5" t="s">
        <v>1800</v>
      </c>
      <c r="AU240" s="5" t="s">
        <v>144</v>
      </c>
      <c r="AV240" s="5">
        <v>0</v>
      </c>
      <c r="AW240" s="5">
        <v>0</v>
      </c>
      <c r="AX240" s="5">
        <v>0</v>
      </c>
      <c r="AY240" s="5">
        <v>0</v>
      </c>
      <c r="AZ240" s="5">
        <v>0</v>
      </c>
      <c r="BA240" s="5">
        <v>0</v>
      </c>
      <c r="BB240" s="5">
        <v>0</v>
      </c>
      <c r="BC240" s="5">
        <v>0</v>
      </c>
      <c r="BD240" s="5">
        <v>0</v>
      </c>
      <c r="BE240" s="5" t="s">
        <v>145</v>
      </c>
      <c r="BF240" s="5" t="s">
        <v>145</v>
      </c>
      <c r="BG240" s="5">
        <v>0</v>
      </c>
      <c r="BH240" s="5">
        <v>6</v>
      </c>
      <c r="BI240" s="5" t="s">
        <v>123</v>
      </c>
      <c r="BJ240" s="3">
        <v>45468</v>
      </c>
      <c r="BK240" s="3">
        <v>45468</v>
      </c>
      <c r="BL240" s="6">
        <v>6.3</v>
      </c>
      <c r="BM240" s="5" t="s">
        <v>123</v>
      </c>
      <c r="BN240" s="3">
        <v>50590</v>
      </c>
      <c r="BO240" s="5" t="s">
        <v>146</v>
      </c>
      <c r="BP240" s="5">
        <v>3999999.9996000002</v>
      </c>
      <c r="BQ240" s="5"/>
      <c r="BR240" s="3"/>
      <c r="BS240" s="5"/>
      <c r="BT240" s="5" t="s">
        <v>145</v>
      </c>
      <c r="BU240" s="7"/>
      <c r="BV240" s="7"/>
      <c r="BW240" s="7"/>
      <c r="BX240" s="7"/>
      <c r="BY240" s="7"/>
      <c r="BZ240" s="5"/>
      <c r="CA240" s="5"/>
      <c r="CB240" s="48">
        <f t="shared" si="11"/>
        <v>0</v>
      </c>
      <c r="CC240" s="48">
        <v>30100800</v>
      </c>
      <c r="CD240" s="48">
        <f t="shared" si="12"/>
        <v>0</v>
      </c>
      <c r="CE240" s="48">
        <f t="shared" si="13"/>
        <v>0</v>
      </c>
      <c r="CF240" s="48"/>
      <c r="CG240" s="49" t="s">
        <v>891</v>
      </c>
      <c r="CH240" s="49"/>
      <c r="CI240" s="49" t="s">
        <v>3776</v>
      </c>
      <c r="CJ240" s="50" t="s">
        <v>1733</v>
      </c>
      <c r="CK240" s="50" t="s">
        <v>625</v>
      </c>
      <c r="CL240" s="50">
        <v>110085</v>
      </c>
      <c r="CM240" s="5">
        <v>0</v>
      </c>
      <c r="CN240" s="5" t="s">
        <v>165</v>
      </c>
      <c r="CO240" s="50" t="s">
        <v>335</v>
      </c>
      <c r="CP240" s="50" t="s">
        <v>335</v>
      </c>
      <c r="CQ240" s="51" t="s">
        <v>153</v>
      </c>
      <c r="CR240" s="51" t="s">
        <v>154</v>
      </c>
      <c r="CS240" s="51" t="s">
        <v>90</v>
      </c>
      <c r="CT240" s="51" t="s">
        <v>1855</v>
      </c>
      <c r="CU240" s="51" t="s">
        <v>1487</v>
      </c>
      <c r="CV240" s="52" t="s">
        <v>1856</v>
      </c>
      <c r="CW240" s="9">
        <v>200312146974</v>
      </c>
      <c r="CX240" s="9">
        <v>0</v>
      </c>
      <c r="CY240" s="9">
        <v>0</v>
      </c>
      <c r="CZ240" s="9">
        <v>0</v>
      </c>
      <c r="DA240" s="9">
        <v>0</v>
      </c>
      <c r="DB240" s="9">
        <v>0</v>
      </c>
      <c r="DC240" s="9">
        <v>0</v>
      </c>
      <c r="DD240" s="9">
        <v>0</v>
      </c>
      <c r="DE240" s="9">
        <v>0</v>
      </c>
      <c r="DF240" s="9">
        <v>400081454294</v>
      </c>
      <c r="DG240" s="9">
        <v>0</v>
      </c>
      <c r="DH240" s="9">
        <v>0</v>
      </c>
      <c r="DI240" s="9">
        <v>0</v>
      </c>
      <c r="DJ240" s="9">
        <v>0</v>
      </c>
      <c r="DK240" s="9">
        <v>0</v>
      </c>
      <c r="DL240" s="9">
        <v>0</v>
      </c>
      <c r="DM240" s="9">
        <v>0</v>
      </c>
      <c r="DN240" s="9">
        <v>0</v>
      </c>
      <c r="DO240" s="9">
        <v>200083217879</v>
      </c>
      <c r="DP240" s="9">
        <v>0</v>
      </c>
      <c r="DQ240" s="9">
        <v>0</v>
      </c>
      <c r="DR240" s="9">
        <v>0</v>
      </c>
      <c r="DS240" s="9">
        <v>0</v>
      </c>
      <c r="DT240" s="9">
        <v>0</v>
      </c>
      <c r="DU240" s="9">
        <v>0</v>
      </c>
      <c r="DV240" s="9">
        <v>0</v>
      </c>
      <c r="DW240" s="9">
        <v>0</v>
      </c>
    </row>
    <row r="241" spans="1:127" customFormat="1" ht="45" x14ac:dyDescent="0.25">
      <c r="A241">
        <v>240</v>
      </c>
      <c r="B241" s="3">
        <v>45627</v>
      </c>
      <c r="C241" s="4">
        <v>214620911026069</v>
      </c>
      <c r="D241" s="4">
        <v>214620911026069</v>
      </c>
      <c r="E241" s="4" t="s">
        <v>121</v>
      </c>
      <c r="F241" s="5" t="s">
        <v>232</v>
      </c>
      <c r="G241" s="3">
        <v>44670</v>
      </c>
      <c r="H241" s="6">
        <v>32.9</v>
      </c>
      <c r="I241" s="5" t="s">
        <v>123</v>
      </c>
      <c r="J241" s="5">
        <v>2039329</v>
      </c>
      <c r="K241" s="5" t="s">
        <v>124</v>
      </c>
      <c r="L241" s="5" t="s">
        <v>1857</v>
      </c>
      <c r="M241" s="5">
        <v>1816364.25</v>
      </c>
      <c r="N241" s="5" t="s">
        <v>126</v>
      </c>
      <c r="O241" s="5">
        <v>726</v>
      </c>
      <c r="P241" s="5" t="s">
        <v>127</v>
      </c>
      <c r="Q241" s="5">
        <v>33</v>
      </c>
      <c r="R241" s="5" t="s">
        <v>128</v>
      </c>
      <c r="S241" s="6">
        <v>15.3</v>
      </c>
      <c r="T241" s="5" t="s">
        <v>129</v>
      </c>
      <c r="U241" s="6">
        <v>13.5</v>
      </c>
      <c r="V241" s="5">
        <v>181</v>
      </c>
      <c r="W241" s="5" t="s">
        <v>130</v>
      </c>
      <c r="X241" s="5" t="s">
        <v>1858</v>
      </c>
      <c r="Y241" s="5" t="s">
        <v>132</v>
      </c>
      <c r="Z241" s="5" t="s">
        <v>133</v>
      </c>
      <c r="AA241" s="5" t="s">
        <v>181</v>
      </c>
      <c r="AB241" s="5" t="s">
        <v>135</v>
      </c>
      <c r="AC241" s="5" t="s">
        <v>136</v>
      </c>
      <c r="AD241" s="5">
        <v>803880142</v>
      </c>
      <c r="AE241" s="5" t="s">
        <v>137</v>
      </c>
      <c r="AF241" s="5" t="s">
        <v>977</v>
      </c>
      <c r="AG241" s="5">
        <v>165</v>
      </c>
      <c r="AH241" s="5" t="s">
        <v>139</v>
      </c>
      <c r="AI241" s="5">
        <v>198</v>
      </c>
      <c r="AJ241" s="5" t="s">
        <v>128</v>
      </c>
      <c r="AK241" s="5">
        <v>2039329</v>
      </c>
      <c r="AL241" s="5" t="s">
        <v>140</v>
      </c>
      <c r="AM241" s="5" t="s">
        <v>709</v>
      </c>
      <c r="AN241" s="6">
        <v>36.914940999999999</v>
      </c>
      <c r="AO241" s="5" t="s">
        <v>142</v>
      </c>
      <c r="AP241" s="5">
        <v>0</v>
      </c>
      <c r="AQ241" s="5">
        <v>26477</v>
      </c>
      <c r="AR241" s="3">
        <v>44655</v>
      </c>
      <c r="AS241" s="5">
        <v>180</v>
      </c>
      <c r="AT241" s="5" t="s">
        <v>1859</v>
      </c>
      <c r="AU241" s="5" t="s">
        <v>144</v>
      </c>
      <c r="AV241" s="5">
        <v>0</v>
      </c>
      <c r="AW241" s="5">
        <v>0</v>
      </c>
      <c r="AX241" s="5">
        <v>0</v>
      </c>
      <c r="AY241" s="5">
        <v>0</v>
      </c>
      <c r="AZ241" s="5">
        <v>0</v>
      </c>
      <c r="BA241" s="5">
        <v>0</v>
      </c>
      <c r="BB241" s="5">
        <v>0</v>
      </c>
      <c r="BC241" s="5">
        <v>0</v>
      </c>
      <c r="BD241" s="5">
        <v>0</v>
      </c>
      <c r="BE241" s="5" t="s">
        <v>145</v>
      </c>
      <c r="BF241" s="5" t="s">
        <v>145</v>
      </c>
      <c r="BG241" s="5">
        <v>0</v>
      </c>
      <c r="BH241" s="5">
        <v>33</v>
      </c>
      <c r="BI241" s="5" t="s">
        <v>123</v>
      </c>
      <c r="BJ241" s="3">
        <v>44631</v>
      </c>
      <c r="BK241" s="3">
        <v>44631</v>
      </c>
      <c r="BL241" s="6">
        <v>34.200000000000003</v>
      </c>
      <c r="BM241" s="5" t="s">
        <v>123</v>
      </c>
      <c r="BN241" s="3">
        <v>50652</v>
      </c>
      <c r="BO241" s="5" t="s">
        <v>834</v>
      </c>
      <c r="BP241" s="5">
        <v>0</v>
      </c>
      <c r="BQ241" s="5"/>
      <c r="BR241" s="3">
        <v>44614</v>
      </c>
      <c r="BS241" s="5"/>
      <c r="BT241" s="5" t="s">
        <v>1181</v>
      </c>
      <c r="BU241" s="7" t="s">
        <v>1860</v>
      </c>
      <c r="BV241" s="7">
        <v>1248</v>
      </c>
      <c r="BW241" s="7">
        <v>2800</v>
      </c>
      <c r="BX241" s="7">
        <v>1624</v>
      </c>
      <c r="BY241" s="7">
        <v>1250</v>
      </c>
      <c r="BZ241" s="5">
        <v>25</v>
      </c>
      <c r="CA241" s="5">
        <v>35</v>
      </c>
      <c r="CB241" s="6">
        <f t="shared" si="11"/>
        <v>5524400</v>
      </c>
      <c r="CC241" s="6">
        <v>5524400</v>
      </c>
      <c r="CD241" s="6">
        <f t="shared" si="12"/>
        <v>4971960</v>
      </c>
      <c r="CE241" s="6">
        <f t="shared" si="13"/>
        <v>4419520</v>
      </c>
      <c r="CF241" s="6"/>
      <c r="CG241" s="8"/>
      <c r="CH241" s="8">
        <f t="shared" ref="CH241:CH242" si="22">J241/CB241</f>
        <v>0.36914940989066686</v>
      </c>
      <c r="CI241" s="8" t="s">
        <v>3775</v>
      </c>
      <c r="CJ241" s="5" t="s">
        <v>1790</v>
      </c>
      <c r="CK241" s="5" t="s">
        <v>137</v>
      </c>
      <c r="CL241" s="5">
        <v>226005</v>
      </c>
      <c r="CM241" s="5">
        <v>0</v>
      </c>
      <c r="CN241" s="5" t="s">
        <v>195</v>
      </c>
      <c r="CO241" s="5" t="s">
        <v>166</v>
      </c>
      <c r="CP241" s="5" t="s">
        <v>167</v>
      </c>
      <c r="CQ241" s="9" t="s">
        <v>185</v>
      </c>
      <c r="CR241" s="9" t="s">
        <v>154</v>
      </c>
      <c r="CS241" s="9" t="s">
        <v>90</v>
      </c>
      <c r="CT241" s="9" t="s">
        <v>1861</v>
      </c>
      <c r="CU241" s="9" t="s">
        <v>156</v>
      </c>
      <c r="CV241" s="10" t="s">
        <v>1862</v>
      </c>
      <c r="CW241" s="9">
        <v>200237283278</v>
      </c>
      <c r="CX241" s="9">
        <v>0</v>
      </c>
      <c r="CY241" s="9">
        <v>0</v>
      </c>
      <c r="CZ241" s="9">
        <v>0</v>
      </c>
      <c r="DA241" s="9">
        <v>0</v>
      </c>
      <c r="DB241" s="9">
        <v>0</v>
      </c>
      <c r="DC241" s="9">
        <v>0</v>
      </c>
      <c r="DD241" s="9">
        <v>0</v>
      </c>
      <c r="DE241" s="9">
        <v>0</v>
      </c>
      <c r="DF241" s="9">
        <v>400061314944</v>
      </c>
      <c r="DG241" s="9">
        <v>0</v>
      </c>
      <c r="DH241" s="9">
        <v>0</v>
      </c>
      <c r="DI241" s="9">
        <v>0</v>
      </c>
      <c r="DJ241" s="9">
        <v>0</v>
      </c>
      <c r="DK241" s="9">
        <v>0</v>
      </c>
      <c r="DL241" s="9">
        <v>0</v>
      </c>
      <c r="DM241" s="9">
        <v>0</v>
      </c>
      <c r="DN241" s="9">
        <v>0</v>
      </c>
      <c r="DO241" s="9">
        <v>200061970632</v>
      </c>
      <c r="DP241" s="9">
        <v>0</v>
      </c>
      <c r="DQ241" s="9">
        <v>0</v>
      </c>
      <c r="DR241" s="9">
        <v>0</v>
      </c>
      <c r="DS241" s="9">
        <v>0</v>
      </c>
      <c r="DT241" s="9">
        <v>0</v>
      </c>
      <c r="DU241" s="9">
        <v>0</v>
      </c>
      <c r="DV241" s="9">
        <v>0</v>
      </c>
      <c r="DW241" s="9">
        <v>0</v>
      </c>
    </row>
    <row r="242" spans="1:127" customFormat="1" ht="60" x14ac:dyDescent="0.25">
      <c r="A242">
        <v>241</v>
      </c>
      <c r="B242" s="3">
        <v>45627</v>
      </c>
      <c r="C242" s="4">
        <v>214520911765676</v>
      </c>
      <c r="D242" s="4">
        <v>214520911765676</v>
      </c>
      <c r="E242" s="4" t="s">
        <v>121</v>
      </c>
      <c r="F242" s="5" t="s">
        <v>122</v>
      </c>
      <c r="G242" s="3">
        <v>45481</v>
      </c>
      <c r="H242" s="6">
        <v>5.8666666666666698</v>
      </c>
      <c r="I242" s="5" t="s">
        <v>123</v>
      </c>
      <c r="J242" s="5">
        <v>1540584</v>
      </c>
      <c r="K242" s="5" t="s">
        <v>124</v>
      </c>
      <c r="L242" s="5" t="s">
        <v>1863</v>
      </c>
      <c r="M242" s="5">
        <v>1510144</v>
      </c>
      <c r="N242" s="5" t="s">
        <v>126</v>
      </c>
      <c r="O242" s="5">
        <v>757</v>
      </c>
      <c r="P242" s="5" t="s">
        <v>127</v>
      </c>
      <c r="Q242" s="5">
        <v>6</v>
      </c>
      <c r="R242" s="5" t="s">
        <v>128</v>
      </c>
      <c r="S242" s="6">
        <v>14</v>
      </c>
      <c r="T242" s="5" t="s">
        <v>129</v>
      </c>
      <c r="U242" s="6">
        <v>14</v>
      </c>
      <c r="V242" s="5">
        <v>121</v>
      </c>
      <c r="W242" s="5" t="s">
        <v>130</v>
      </c>
      <c r="X242" s="5" t="s">
        <v>1864</v>
      </c>
      <c r="Y242" s="5" t="s">
        <v>132</v>
      </c>
      <c r="Z242" s="5" t="s">
        <v>133</v>
      </c>
      <c r="AA242" s="5" t="s">
        <v>277</v>
      </c>
      <c r="AB242" s="5" t="s">
        <v>135</v>
      </c>
      <c r="AC242" s="5" t="s">
        <v>136</v>
      </c>
      <c r="AD242" s="5">
        <v>854804624570</v>
      </c>
      <c r="AE242" s="5" t="s">
        <v>137</v>
      </c>
      <c r="AF242" s="5" t="s">
        <v>977</v>
      </c>
      <c r="AG242" s="5">
        <v>115</v>
      </c>
      <c r="AH242" s="5" t="s">
        <v>139</v>
      </c>
      <c r="AI242" s="5">
        <v>121</v>
      </c>
      <c r="AJ242" s="5" t="s">
        <v>128</v>
      </c>
      <c r="AK242" s="5">
        <v>1540584</v>
      </c>
      <c r="AL242" s="5" t="s">
        <v>140</v>
      </c>
      <c r="AM242" s="5" t="s">
        <v>709</v>
      </c>
      <c r="AN242" s="6">
        <v>19.4209213</v>
      </c>
      <c r="AO242" s="5" t="s">
        <v>142</v>
      </c>
      <c r="AP242" s="5">
        <v>0</v>
      </c>
      <c r="AQ242" s="5">
        <v>23921</v>
      </c>
      <c r="AR242" s="3">
        <v>45477</v>
      </c>
      <c r="AS242" s="5">
        <v>120</v>
      </c>
      <c r="AT242" s="5" t="s">
        <v>1865</v>
      </c>
      <c r="AU242" s="5" t="s">
        <v>144</v>
      </c>
      <c r="AV242" s="5">
        <v>0</v>
      </c>
      <c r="AW242" s="5">
        <v>0</v>
      </c>
      <c r="AX242" s="5">
        <v>0</v>
      </c>
      <c r="AY242" s="5">
        <v>0</v>
      </c>
      <c r="AZ242" s="5">
        <v>0</v>
      </c>
      <c r="BA242" s="5">
        <v>0</v>
      </c>
      <c r="BB242" s="5">
        <v>0</v>
      </c>
      <c r="BC242" s="5">
        <v>0</v>
      </c>
      <c r="BD242" s="5">
        <v>0</v>
      </c>
      <c r="BE242" s="5" t="s">
        <v>145</v>
      </c>
      <c r="BF242" s="5" t="s">
        <v>145</v>
      </c>
      <c r="BG242" s="5">
        <v>0</v>
      </c>
      <c r="BH242" s="5">
        <v>6</v>
      </c>
      <c r="BI242" s="5" t="s">
        <v>123</v>
      </c>
      <c r="BJ242" s="3">
        <v>45473</v>
      </c>
      <c r="BK242" s="3">
        <v>45473</v>
      </c>
      <c r="BL242" s="6">
        <v>6.1333333333333302</v>
      </c>
      <c r="BM242" s="5" t="s">
        <v>123</v>
      </c>
      <c r="BN242" s="3">
        <v>49129</v>
      </c>
      <c r="BO242" s="5" t="s">
        <v>834</v>
      </c>
      <c r="BP242" s="5">
        <v>443544</v>
      </c>
      <c r="BQ242" s="5"/>
      <c r="BR242" s="3">
        <v>45470</v>
      </c>
      <c r="BS242" s="5" t="s">
        <v>1866</v>
      </c>
      <c r="BT242" s="5" t="s">
        <v>1867</v>
      </c>
      <c r="BU242" s="7" t="s">
        <v>1868</v>
      </c>
      <c r="BV242" s="7">
        <v>1017</v>
      </c>
      <c r="BW242" s="7">
        <v>5000</v>
      </c>
      <c r="BX242" s="7">
        <v>2034</v>
      </c>
      <c r="BY242" s="7">
        <v>1400</v>
      </c>
      <c r="BZ242" s="5">
        <v>60</v>
      </c>
      <c r="CA242" s="5">
        <v>10</v>
      </c>
      <c r="CB242" s="6">
        <f t="shared" si="11"/>
        <v>7932600</v>
      </c>
      <c r="CC242" s="6">
        <v>7932600</v>
      </c>
      <c r="CD242" s="6">
        <f t="shared" si="12"/>
        <v>7139340</v>
      </c>
      <c r="CE242" s="6">
        <f t="shared" si="13"/>
        <v>6346080</v>
      </c>
      <c r="CF242" s="6"/>
      <c r="CG242" s="8"/>
      <c r="CH242" s="8">
        <f t="shared" si="22"/>
        <v>0.19420921261629226</v>
      </c>
      <c r="CI242" s="8" t="s">
        <v>3775</v>
      </c>
      <c r="CJ242" s="5" t="s">
        <v>1869</v>
      </c>
      <c r="CK242" s="5" t="s">
        <v>137</v>
      </c>
      <c r="CL242" s="5">
        <v>208005</v>
      </c>
      <c r="CM242" s="5">
        <v>0</v>
      </c>
      <c r="CN242" s="5" t="s">
        <v>151</v>
      </c>
      <c r="CO242" s="5" t="s">
        <v>166</v>
      </c>
      <c r="CP242" s="5" t="s">
        <v>167</v>
      </c>
      <c r="CQ242" s="9" t="s">
        <v>153</v>
      </c>
      <c r="CR242" s="9" t="s">
        <v>154</v>
      </c>
      <c r="CS242" s="9" t="s">
        <v>90</v>
      </c>
      <c r="CT242" s="9" t="s">
        <v>1870</v>
      </c>
      <c r="CU242" s="9" t="s">
        <v>156</v>
      </c>
      <c r="CV242" s="10" t="s">
        <v>1871</v>
      </c>
      <c r="CW242" s="9">
        <v>200312996279</v>
      </c>
      <c r="CX242" s="9">
        <v>0</v>
      </c>
      <c r="CY242" s="9">
        <v>0</v>
      </c>
      <c r="CZ242" s="9">
        <v>0</v>
      </c>
      <c r="DA242" s="9">
        <v>0</v>
      </c>
      <c r="DB242" s="9">
        <v>0</v>
      </c>
      <c r="DC242" s="9">
        <v>0</v>
      </c>
      <c r="DD242" s="9">
        <v>0</v>
      </c>
      <c r="DE242" s="9">
        <v>0</v>
      </c>
      <c r="DF242" s="9">
        <v>400081730893</v>
      </c>
      <c r="DG242" s="9">
        <v>0</v>
      </c>
      <c r="DH242" s="9">
        <v>0</v>
      </c>
      <c r="DI242" s="9">
        <v>0</v>
      </c>
      <c r="DJ242" s="9">
        <v>0</v>
      </c>
      <c r="DK242" s="9">
        <v>0</v>
      </c>
      <c r="DL242" s="9">
        <v>0</v>
      </c>
      <c r="DM242" s="9">
        <v>0</v>
      </c>
      <c r="DN242" s="9">
        <v>0</v>
      </c>
      <c r="DO242" s="9">
        <v>200083501860</v>
      </c>
      <c r="DP242" s="9">
        <v>0</v>
      </c>
      <c r="DQ242" s="9">
        <v>0</v>
      </c>
      <c r="DR242" s="9">
        <v>0</v>
      </c>
      <c r="DS242" s="9">
        <v>0</v>
      </c>
      <c r="DT242" s="9">
        <v>0</v>
      </c>
      <c r="DU242" s="9">
        <v>0</v>
      </c>
      <c r="DV242" s="9">
        <v>0</v>
      </c>
      <c r="DW242" s="9">
        <v>0</v>
      </c>
    </row>
    <row r="243" spans="1:127" ht="90" x14ac:dyDescent="0.25">
      <c r="A243" s="44">
        <v>242</v>
      </c>
      <c r="B243" s="45">
        <v>45627</v>
      </c>
      <c r="C243" s="46">
        <v>214520911763606</v>
      </c>
      <c r="D243" s="4">
        <v>214520911763606</v>
      </c>
      <c r="E243" s="4" t="s">
        <v>121</v>
      </c>
      <c r="F243" s="5" t="s">
        <v>122</v>
      </c>
      <c r="G243" s="3">
        <v>45480</v>
      </c>
      <c r="H243" s="6">
        <v>5.9</v>
      </c>
      <c r="I243" s="5" t="s">
        <v>123</v>
      </c>
      <c r="J243" s="47">
        <v>2848556</v>
      </c>
      <c r="K243" s="5" t="s">
        <v>124</v>
      </c>
      <c r="L243" s="5" t="s">
        <v>1872</v>
      </c>
      <c r="M243" s="5">
        <v>2788909</v>
      </c>
      <c r="N243" s="5" t="s">
        <v>126</v>
      </c>
      <c r="O243" s="5">
        <v>785</v>
      </c>
      <c r="P243" s="5" t="s">
        <v>127</v>
      </c>
      <c r="Q243" s="5">
        <v>6</v>
      </c>
      <c r="R243" s="5" t="s">
        <v>128</v>
      </c>
      <c r="S243" s="6">
        <v>13</v>
      </c>
      <c r="T243" s="5" t="s">
        <v>129</v>
      </c>
      <c r="U243" s="6">
        <v>13</v>
      </c>
      <c r="V243" s="5">
        <v>121</v>
      </c>
      <c r="W243" s="5" t="s">
        <v>130</v>
      </c>
      <c r="X243" s="5" t="s">
        <v>1873</v>
      </c>
      <c r="Y243" s="5" t="s">
        <v>132</v>
      </c>
      <c r="Z243" s="5" t="s">
        <v>133</v>
      </c>
      <c r="AA243" s="5" t="s">
        <v>313</v>
      </c>
      <c r="AB243" s="5" t="s">
        <v>135</v>
      </c>
      <c r="AC243" s="5" t="s">
        <v>136</v>
      </c>
      <c r="AD243" s="5">
        <v>854804549980</v>
      </c>
      <c r="AE243" s="5" t="s">
        <v>137</v>
      </c>
      <c r="AF243" s="5" t="s">
        <v>977</v>
      </c>
      <c r="AG243" s="5">
        <v>115</v>
      </c>
      <c r="AH243" s="5" t="s">
        <v>139</v>
      </c>
      <c r="AI243" s="5">
        <v>121</v>
      </c>
      <c r="AJ243" s="5" t="s">
        <v>128</v>
      </c>
      <c r="AK243" s="5">
        <v>2848556</v>
      </c>
      <c r="AL243" s="5" t="s">
        <v>140</v>
      </c>
      <c r="AM243" s="5" t="s">
        <v>161</v>
      </c>
      <c r="AN243" s="6">
        <v>51.820192800000001</v>
      </c>
      <c r="AO243" s="5" t="s">
        <v>142</v>
      </c>
      <c r="AP243" s="5">
        <v>0</v>
      </c>
      <c r="AQ243" s="5">
        <v>42533</v>
      </c>
      <c r="AR243" s="3">
        <v>45477</v>
      </c>
      <c r="AS243" s="5">
        <v>120</v>
      </c>
      <c r="AT243" s="5" t="s">
        <v>1865</v>
      </c>
      <c r="AU243" s="5" t="s">
        <v>144</v>
      </c>
      <c r="AV243" s="5">
        <v>0</v>
      </c>
      <c r="AW243" s="5">
        <v>0</v>
      </c>
      <c r="AX243" s="5">
        <v>0</v>
      </c>
      <c r="AY243" s="5">
        <v>0</v>
      </c>
      <c r="AZ243" s="5">
        <v>0</v>
      </c>
      <c r="BA243" s="5">
        <v>0</v>
      </c>
      <c r="BB243" s="5">
        <v>0</v>
      </c>
      <c r="BC243" s="5">
        <v>0</v>
      </c>
      <c r="BD243" s="5">
        <v>0</v>
      </c>
      <c r="BE243" s="5" t="s">
        <v>145</v>
      </c>
      <c r="BF243" s="5" t="s">
        <v>145</v>
      </c>
      <c r="BG243" s="5">
        <v>0</v>
      </c>
      <c r="BH243" s="5">
        <v>6</v>
      </c>
      <c r="BI243" s="5" t="s">
        <v>123</v>
      </c>
      <c r="BJ243" s="3">
        <v>45473</v>
      </c>
      <c r="BK243" s="3">
        <v>45473</v>
      </c>
      <c r="BL243" s="6">
        <v>6.1333333333333302</v>
      </c>
      <c r="BM243" s="5" t="s">
        <v>123</v>
      </c>
      <c r="BN243" s="3">
        <v>49129</v>
      </c>
      <c r="BO243" s="5" t="s">
        <v>162</v>
      </c>
      <c r="BP243" s="5">
        <v>2711400</v>
      </c>
      <c r="BQ243" s="5"/>
      <c r="BR243" s="3">
        <v>45467</v>
      </c>
      <c r="BS243" s="5">
        <v>7397014</v>
      </c>
      <c r="BT243" s="5" t="s">
        <v>147</v>
      </c>
      <c r="BU243" s="7" t="s">
        <v>1874</v>
      </c>
      <c r="BV243" s="7">
        <v>0</v>
      </c>
      <c r="BW243" s="7">
        <v>0</v>
      </c>
      <c r="BX243" s="7">
        <v>478</v>
      </c>
      <c r="BY243" s="7">
        <v>11500</v>
      </c>
      <c r="BZ243" s="5">
        <v>32</v>
      </c>
      <c r="CA243" s="5">
        <v>28</v>
      </c>
      <c r="CB243" s="48">
        <f t="shared" si="11"/>
        <v>5497000</v>
      </c>
      <c r="CC243" s="48">
        <v>5497000</v>
      </c>
      <c r="CD243" s="48">
        <f t="shared" si="12"/>
        <v>4947300</v>
      </c>
      <c r="CE243" s="48">
        <f t="shared" si="13"/>
        <v>4397600</v>
      </c>
      <c r="CF243" s="48"/>
      <c r="CG243" s="49" t="s">
        <v>760</v>
      </c>
      <c r="CH243" s="49"/>
      <c r="CI243" s="49" t="s">
        <v>3775</v>
      </c>
      <c r="CJ243" s="50" t="s">
        <v>1869</v>
      </c>
      <c r="CK243" s="50" t="s">
        <v>137</v>
      </c>
      <c r="CL243" s="50">
        <v>208012</v>
      </c>
      <c r="CM243" s="5">
        <v>0</v>
      </c>
      <c r="CN243" s="5" t="s">
        <v>165</v>
      </c>
      <c r="CO243" s="50" t="s">
        <v>299</v>
      </c>
      <c r="CP243" s="50" t="s">
        <v>299</v>
      </c>
      <c r="CQ243" s="51" t="s">
        <v>153</v>
      </c>
      <c r="CR243" s="51" t="s">
        <v>154</v>
      </c>
      <c r="CS243" s="51" t="s">
        <v>90</v>
      </c>
      <c r="CT243" s="51" t="s">
        <v>1875</v>
      </c>
      <c r="CU243" s="51" t="s">
        <v>156</v>
      </c>
      <c r="CV243" s="52" t="s">
        <v>1876</v>
      </c>
      <c r="CW243" s="9">
        <v>200312877086</v>
      </c>
      <c r="CX243" s="9">
        <v>0</v>
      </c>
      <c r="CY243" s="9">
        <v>0</v>
      </c>
      <c r="CZ243" s="9">
        <v>0</v>
      </c>
      <c r="DA243" s="9">
        <v>0</v>
      </c>
      <c r="DB243" s="9">
        <v>0</v>
      </c>
      <c r="DC243" s="9">
        <v>0</v>
      </c>
      <c r="DD243" s="9">
        <v>0</v>
      </c>
      <c r="DE243" s="9">
        <v>0</v>
      </c>
      <c r="DF243" s="9">
        <v>400081693046</v>
      </c>
      <c r="DG243" s="9">
        <v>0</v>
      </c>
      <c r="DH243" s="9">
        <v>0</v>
      </c>
      <c r="DI243" s="9">
        <v>0</v>
      </c>
      <c r="DJ243" s="9">
        <v>0</v>
      </c>
      <c r="DK243" s="9">
        <v>0</v>
      </c>
      <c r="DL243" s="9">
        <v>0</v>
      </c>
      <c r="DM243" s="9">
        <v>0</v>
      </c>
      <c r="DN243" s="9">
        <v>0</v>
      </c>
      <c r="DO243" s="9">
        <v>200083463212</v>
      </c>
      <c r="DP243" s="9">
        <v>0</v>
      </c>
      <c r="DQ243" s="9">
        <v>0</v>
      </c>
      <c r="DR243" s="9">
        <v>0</v>
      </c>
      <c r="DS243" s="9">
        <v>0</v>
      </c>
      <c r="DT243" s="9">
        <v>0</v>
      </c>
      <c r="DU243" s="9">
        <v>0</v>
      </c>
      <c r="DV243" s="9">
        <v>0</v>
      </c>
      <c r="DW243" s="9">
        <v>0</v>
      </c>
    </row>
    <row r="244" spans="1:127" ht="75" x14ac:dyDescent="0.25">
      <c r="A244" s="44">
        <v>243</v>
      </c>
      <c r="B244" s="45">
        <v>45627</v>
      </c>
      <c r="C244" s="46">
        <v>214520911727287</v>
      </c>
      <c r="D244" s="4">
        <v>214520911727287</v>
      </c>
      <c r="E244" s="4" t="s">
        <v>121</v>
      </c>
      <c r="F244" s="5" t="s">
        <v>122</v>
      </c>
      <c r="G244" s="3">
        <v>45437</v>
      </c>
      <c r="H244" s="6">
        <v>7.3333333333333304</v>
      </c>
      <c r="I244" s="5" t="s">
        <v>123</v>
      </c>
      <c r="J244" s="47">
        <v>1190329</v>
      </c>
      <c r="K244" s="5" t="s">
        <v>124</v>
      </c>
      <c r="L244" s="5" t="s">
        <v>1877</v>
      </c>
      <c r="M244" s="5">
        <v>1161943</v>
      </c>
      <c r="N244" s="5" t="s">
        <v>126</v>
      </c>
      <c r="O244" s="5">
        <v>769</v>
      </c>
      <c r="P244" s="5" t="s">
        <v>127</v>
      </c>
      <c r="Q244" s="5">
        <v>7</v>
      </c>
      <c r="R244" s="5" t="s">
        <v>128</v>
      </c>
      <c r="S244" s="6">
        <v>14</v>
      </c>
      <c r="T244" s="5" t="s">
        <v>129</v>
      </c>
      <c r="U244" s="6">
        <v>14</v>
      </c>
      <c r="V244" s="5">
        <v>121</v>
      </c>
      <c r="W244" s="5" t="s">
        <v>130</v>
      </c>
      <c r="X244" s="5" t="s">
        <v>1878</v>
      </c>
      <c r="Y244" s="5" t="s">
        <v>132</v>
      </c>
      <c r="Z244" s="5" t="s">
        <v>133</v>
      </c>
      <c r="AA244" s="5" t="s">
        <v>277</v>
      </c>
      <c r="AB244" s="5" t="s">
        <v>135</v>
      </c>
      <c r="AC244" s="5" t="s">
        <v>136</v>
      </c>
      <c r="AD244" s="5">
        <v>854804242632</v>
      </c>
      <c r="AE244" s="5" t="s">
        <v>137</v>
      </c>
      <c r="AF244" s="5" t="s">
        <v>977</v>
      </c>
      <c r="AG244" s="5">
        <v>114</v>
      </c>
      <c r="AH244" s="5" t="s">
        <v>139</v>
      </c>
      <c r="AI244" s="5">
        <v>121</v>
      </c>
      <c r="AJ244" s="5" t="s">
        <v>128</v>
      </c>
      <c r="AK244" s="5">
        <v>1190329</v>
      </c>
      <c r="AL244" s="5" t="s">
        <v>140</v>
      </c>
      <c r="AM244" s="5" t="s">
        <v>161</v>
      </c>
      <c r="AN244" s="6">
        <v>56.593400799999998</v>
      </c>
      <c r="AO244" s="5" t="s">
        <v>142</v>
      </c>
      <c r="AP244" s="5">
        <v>0</v>
      </c>
      <c r="AQ244" s="5">
        <v>18482</v>
      </c>
      <c r="AR244" s="3">
        <v>45447</v>
      </c>
      <c r="AS244" s="5">
        <v>120</v>
      </c>
      <c r="AT244" s="5" t="s">
        <v>1865</v>
      </c>
      <c r="AU244" s="5" t="s">
        <v>144</v>
      </c>
      <c r="AV244" s="5">
        <v>0</v>
      </c>
      <c r="AW244" s="5">
        <v>0</v>
      </c>
      <c r="AX244" s="5">
        <v>0</v>
      </c>
      <c r="AY244" s="5">
        <v>0</v>
      </c>
      <c r="AZ244" s="5">
        <v>0</v>
      </c>
      <c r="BA244" s="5">
        <v>0</v>
      </c>
      <c r="BB244" s="5">
        <v>0</v>
      </c>
      <c r="BC244" s="5">
        <v>0</v>
      </c>
      <c r="BD244" s="5">
        <v>0</v>
      </c>
      <c r="BE244" s="5" t="s">
        <v>145</v>
      </c>
      <c r="BF244" s="5" t="s">
        <v>145</v>
      </c>
      <c r="BG244" s="5">
        <v>0</v>
      </c>
      <c r="BH244" s="5">
        <v>7</v>
      </c>
      <c r="BI244" s="5" t="s">
        <v>123</v>
      </c>
      <c r="BJ244" s="3">
        <v>45435</v>
      </c>
      <c r="BK244" s="3">
        <v>45435</v>
      </c>
      <c r="BL244" s="6">
        <v>7.4</v>
      </c>
      <c r="BM244" s="5" t="s">
        <v>123</v>
      </c>
      <c r="BN244" s="3">
        <v>49099</v>
      </c>
      <c r="BO244" s="5" t="s">
        <v>162</v>
      </c>
      <c r="BP244" s="5">
        <v>360000</v>
      </c>
      <c r="BQ244" s="5"/>
      <c r="BR244" s="3">
        <v>45426</v>
      </c>
      <c r="BS244" s="5">
        <v>7235458</v>
      </c>
      <c r="BT244" s="5" t="s">
        <v>147</v>
      </c>
      <c r="BU244" s="7" t="s">
        <v>1879</v>
      </c>
      <c r="BV244" s="7">
        <v>0</v>
      </c>
      <c r="BW244" s="7">
        <v>0</v>
      </c>
      <c r="BX244" s="7">
        <v>513</v>
      </c>
      <c r="BY244" s="7">
        <v>4000</v>
      </c>
      <c r="BZ244" s="5">
        <v>30</v>
      </c>
      <c r="CA244" s="5">
        <v>20</v>
      </c>
      <c r="CB244" s="48">
        <f t="shared" si="11"/>
        <v>2052000</v>
      </c>
      <c r="CC244" s="48">
        <v>2103300</v>
      </c>
      <c r="CD244" s="48">
        <f t="shared" si="12"/>
        <v>1846800</v>
      </c>
      <c r="CE244" s="48">
        <f t="shared" si="13"/>
        <v>1641600</v>
      </c>
      <c r="CF244" s="48"/>
      <c r="CG244" s="49" t="s">
        <v>760</v>
      </c>
      <c r="CH244" s="49"/>
      <c r="CI244" s="49" t="s">
        <v>3775</v>
      </c>
      <c r="CJ244" s="50" t="s">
        <v>1869</v>
      </c>
      <c r="CK244" s="50" t="s">
        <v>137</v>
      </c>
      <c r="CL244" s="50">
        <v>208027</v>
      </c>
      <c r="CM244" s="5">
        <v>0</v>
      </c>
      <c r="CN244" s="5" t="s">
        <v>151</v>
      </c>
      <c r="CO244" s="50" t="s">
        <v>166</v>
      </c>
      <c r="CP244" s="50" t="s">
        <v>299</v>
      </c>
      <c r="CQ244" s="51" t="s">
        <v>153</v>
      </c>
      <c r="CR244" s="51" t="s">
        <v>154</v>
      </c>
      <c r="CS244" s="51" t="s">
        <v>90</v>
      </c>
      <c r="CT244" s="51" t="s">
        <v>1880</v>
      </c>
      <c r="CU244" s="51" t="s">
        <v>156</v>
      </c>
      <c r="CV244" s="52" t="s">
        <v>1881</v>
      </c>
      <c r="CW244" s="9">
        <v>200308094342</v>
      </c>
      <c r="CX244" s="9">
        <v>0</v>
      </c>
      <c r="CY244" s="9">
        <v>0</v>
      </c>
      <c r="CZ244" s="9">
        <v>0</v>
      </c>
      <c r="DA244" s="9">
        <v>0</v>
      </c>
      <c r="DB244" s="9">
        <v>0</v>
      </c>
      <c r="DC244" s="9">
        <v>0</v>
      </c>
      <c r="DD244" s="9">
        <v>0</v>
      </c>
      <c r="DE244" s="9">
        <v>0</v>
      </c>
      <c r="DF244" s="9">
        <v>400080483845</v>
      </c>
      <c r="DG244" s="9">
        <v>0</v>
      </c>
      <c r="DH244" s="9">
        <v>0</v>
      </c>
      <c r="DI244" s="9">
        <v>0</v>
      </c>
      <c r="DJ244" s="9">
        <v>0</v>
      </c>
      <c r="DK244" s="9">
        <v>0</v>
      </c>
      <c r="DL244" s="9">
        <v>0</v>
      </c>
      <c r="DM244" s="9">
        <v>0</v>
      </c>
      <c r="DN244" s="9">
        <v>0</v>
      </c>
      <c r="DO244" s="9">
        <v>200082217715</v>
      </c>
      <c r="DP244" s="9">
        <v>0</v>
      </c>
      <c r="DQ244" s="9">
        <v>0</v>
      </c>
      <c r="DR244" s="9">
        <v>0</v>
      </c>
      <c r="DS244" s="9">
        <v>0</v>
      </c>
      <c r="DT244" s="9">
        <v>0</v>
      </c>
      <c r="DU244" s="9">
        <v>0</v>
      </c>
      <c r="DV244" s="9">
        <v>0</v>
      </c>
      <c r="DW244" s="9">
        <v>0</v>
      </c>
    </row>
    <row r="245" spans="1:127" ht="30" x14ac:dyDescent="0.25">
      <c r="A245" s="44">
        <v>244</v>
      </c>
      <c r="B245" s="45">
        <v>45627</v>
      </c>
      <c r="C245" s="46">
        <v>214520911681821</v>
      </c>
      <c r="D245" s="4">
        <v>214520911681821</v>
      </c>
      <c r="E245" s="4" t="s">
        <v>121</v>
      </c>
      <c r="F245" s="5" t="s">
        <v>122</v>
      </c>
      <c r="G245" s="3">
        <v>45388</v>
      </c>
      <c r="H245" s="6">
        <v>8.9666666666666703</v>
      </c>
      <c r="I245" s="5" t="s">
        <v>123</v>
      </c>
      <c r="J245" s="47">
        <v>1011477</v>
      </c>
      <c r="K245" s="5" t="s">
        <v>124</v>
      </c>
      <c r="L245" s="5" t="s">
        <v>1882</v>
      </c>
      <c r="M245" s="5">
        <v>978935</v>
      </c>
      <c r="N245" s="5" t="s">
        <v>126</v>
      </c>
      <c r="O245" s="5">
        <v>767</v>
      </c>
      <c r="P245" s="5" t="s">
        <v>127</v>
      </c>
      <c r="Q245" s="5">
        <v>9</v>
      </c>
      <c r="R245" s="5" t="s">
        <v>128</v>
      </c>
      <c r="S245" s="6">
        <v>14</v>
      </c>
      <c r="T245" s="5" t="s">
        <v>129</v>
      </c>
      <c r="U245" s="6">
        <v>14</v>
      </c>
      <c r="V245" s="5">
        <v>121</v>
      </c>
      <c r="W245" s="5" t="s">
        <v>130</v>
      </c>
      <c r="X245" s="5" t="s">
        <v>1883</v>
      </c>
      <c r="Y245" s="5" t="s">
        <v>132</v>
      </c>
      <c r="Z245" s="5" t="s">
        <v>133</v>
      </c>
      <c r="AA245" s="5" t="s">
        <v>277</v>
      </c>
      <c r="AB245" s="5" t="s">
        <v>135</v>
      </c>
      <c r="AC245" s="5" t="s">
        <v>136</v>
      </c>
      <c r="AD245" s="5">
        <v>854803929809</v>
      </c>
      <c r="AE245" s="5" t="s">
        <v>137</v>
      </c>
      <c r="AF245" s="5" t="s">
        <v>977</v>
      </c>
      <c r="AG245" s="5">
        <v>112</v>
      </c>
      <c r="AH245" s="5" t="s">
        <v>139</v>
      </c>
      <c r="AI245" s="5">
        <v>121</v>
      </c>
      <c r="AJ245" s="5" t="s">
        <v>128</v>
      </c>
      <c r="AK245" s="5">
        <v>1011477</v>
      </c>
      <c r="AL245" s="5" t="s">
        <v>140</v>
      </c>
      <c r="AM245" s="5" t="s">
        <v>161</v>
      </c>
      <c r="AN245" s="6">
        <v>49.292251499999999</v>
      </c>
      <c r="AO245" s="5" t="s">
        <v>142</v>
      </c>
      <c r="AP245" s="5">
        <v>0</v>
      </c>
      <c r="AQ245" s="5">
        <v>15705</v>
      </c>
      <c r="AR245" s="3">
        <v>45386</v>
      </c>
      <c r="AS245" s="5">
        <v>120</v>
      </c>
      <c r="AT245" s="5" t="s">
        <v>1865</v>
      </c>
      <c r="AU245" s="5" t="s">
        <v>144</v>
      </c>
      <c r="AV245" s="5">
        <v>0</v>
      </c>
      <c r="AW245" s="5">
        <v>0</v>
      </c>
      <c r="AX245" s="5">
        <v>0</v>
      </c>
      <c r="AY245" s="5">
        <v>0</v>
      </c>
      <c r="AZ245" s="5">
        <v>0</v>
      </c>
      <c r="BA245" s="5">
        <v>0</v>
      </c>
      <c r="BB245" s="5">
        <v>0</v>
      </c>
      <c r="BC245" s="5">
        <v>0</v>
      </c>
      <c r="BD245" s="5">
        <v>0</v>
      </c>
      <c r="BE245" s="5" t="s">
        <v>145</v>
      </c>
      <c r="BF245" s="5" t="s">
        <v>145</v>
      </c>
      <c r="BG245" s="5">
        <v>0</v>
      </c>
      <c r="BH245" s="5">
        <v>9</v>
      </c>
      <c r="BI245" s="5" t="s">
        <v>123</v>
      </c>
      <c r="BJ245" s="3">
        <v>45382</v>
      </c>
      <c r="BK245" s="3">
        <v>45382</v>
      </c>
      <c r="BL245" s="6">
        <v>9.1666666666666696</v>
      </c>
      <c r="BM245" s="5" t="s">
        <v>123</v>
      </c>
      <c r="BN245" s="3">
        <v>49038</v>
      </c>
      <c r="BO245" s="5" t="s">
        <v>162</v>
      </c>
      <c r="BP245" s="5">
        <v>326412</v>
      </c>
      <c r="BQ245" s="5"/>
      <c r="BR245" s="3">
        <v>45378</v>
      </c>
      <c r="BS245" s="5" t="s">
        <v>1866</v>
      </c>
      <c r="BT245" s="5" t="s">
        <v>1867</v>
      </c>
      <c r="BU245" s="7" t="s">
        <v>1884</v>
      </c>
      <c r="BV245" s="7">
        <v>0</v>
      </c>
      <c r="BW245" s="7">
        <v>0</v>
      </c>
      <c r="BX245" s="7">
        <v>513</v>
      </c>
      <c r="BY245" s="7">
        <v>4000</v>
      </c>
      <c r="BZ245" s="5">
        <v>14</v>
      </c>
      <c r="CA245" s="5">
        <v>46</v>
      </c>
      <c r="CB245" s="48">
        <f t="shared" si="11"/>
        <v>2052000</v>
      </c>
      <c r="CC245" s="48">
        <v>2052000</v>
      </c>
      <c r="CD245" s="48">
        <f t="shared" si="12"/>
        <v>1846800</v>
      </c>
      <c r="CE245" s="48">
        <f t="shared" si="13"/>
        <v>1641600</v>
      </c>
      <c r="CF245" s="48"/>
      <c r="CG245" s="49" t="s">
        <v>1688</v>
      </c>
      <c r="CH245" s="49"/>
      <c r="CI245" s="49" t="s">
        <v>3775</v>
      </c>
      <c r="CJ245" s="50" t="s">
        <v>1869</v>
      </c>
      <c r="CK245" s="50" t="s">
        <v>137</v>
      </c>
      <c r="CL245" s="50">
        <v>208021</v>
      </c>
      <c r="CM245" s="5">
        <v>0</v>
      </c>
      <c r="CN245" s="5" t="s">
        <v>195</v>
      </c>
      <c r="CO245" s="50" t="s">
        <v>166</v>
      </c>
      <c r="CP245" s="50" t="s">
        <v>167</v>
      </c>
      <c r="CQ245" s="51" t="s">
        <v>153</v>
      </c>
      <c r="CR245" s="51" t="s">
        <v>154</v>
      </c>
      <c r="CS245" s="51" t="s">
        <v>90</v>
      </c>
      <c r="CT245" s="51" t="s">
        <v>1885</v>
      </c>
      <c r="CU245" s="51" t="s">
        <v>187</v>
      </c>
      <c r="CV245" s="52" t="s">
        <v>1886</v>
      </c>
      <c r="CW245" s="9">
        <v>200303321819</v>
      </c>
      <c r="CX245" s="9">
        <v>0</v>
      </c>
      <c r="CY245" s="9">
        <v>0</v>
      </c>
      <c r="CZ245" s="9">
        <v>0</v>
      </c>
      <c r="DA245" s="9">
        <v>0</v>
      </c>
      <c r="DB245" s="9">
        <v>0</v>
      </c>
      <c r="DC245" s="9">
        <v>0</v>
      </c>
      <c r="DD245" s="9">
        <v>0</v>
      </c>
      <c r="DE245" s="9">
        <v>0</v>
      </c>
      <c r="DF245" s="9">
        <v>400079152545</v>
      </c>
      <c r="DG245" s="9">
        <v>0</v>
      </c>
      <c r="DH245" s="9">
        <v>0</v>
      </c>
      <c r="DI245" s="9">
        <v>0</v>
      </c>
      <c r="DJ245" s="9">
        <v>0</v>
      </c>
      <c r="DK245" s="9">
        <v>0</v>
      </c>
      <c r="DL245" s="9">
        <v>0</v>
      </c>
      <c r="DM245" s="9">
        <v>0</v>
      </c>
      <c r="DN245" s="9">
        <v>0</v>
      </c>
      <c r="DO245" s="9">
        <v>200080841590</v>
      </c>
      <c r="DP245" s="9">
        <v>0</v>
      </c>
      <c r="DQ245" s="9">
        <v>0</v>
      </c>
      <c r="DR245" s="9">
        <v>0</v>
      </c>
      <c r="DS245" s="9">
        <v>0</v>
      </c>
      <c r="DT245" s="9">
        <v>0</v>
      </c>
      <c r="DU245" s="9">
        <v>0</v>
      </c>
      <c r="DV245" s="9">
        <v>0</v>
      </c>
      <c r="DW245" s="9">
        <v>0</v>
      </c>
    </row>
    <row r="246" spans="1:127" customFormat="1" ht="45" x14ac:dyDescent="0.25">
      <c r="A246">
        <v>245</v>
      </c>
      <c r="B246" s="3">
        <v>45627</v>
      </c>
      <c r="C246" s="4">
        <v>214520911611352</v>
      </c>
      <c r="D246" s="4">
        <v>214520911611352</v>
      </c>
      <c r="E246" s="4" t="s">
        <v>121</v>
      </c>
      <c r="F246" s="5" t="s">
        <v>122</v>
      </c>
      <c r="G246" s="3">
        <v>45325</v>
      </c>
      <c r="H246" s="6">
        <v>11.0666666666667</v>
      </c>
      <c r="I246" s="5" t="s">
        <v>123</v>
      </c>
      <c r="J246" s="5">
        <v>644965</v>
      </c>
      <c r="K246" s="5" t="s">
        <v>124</v>
      </c>
      <c r="L246" s="5" t="s">
        <v>1887</v>
      </c>
      <c r="M246" s="5">
        <v>619801</v>
      </c>
      <c r="N246" s="5" t="s">
        <v>126</v>
      </c>
      <c r="O246" s="5">
        <v>763</v>
      </c>
      <c r="P246" s="5" t="s">
        <v>127</v>
      </c>
      <c r="Q246" s="5">
        <v>11</v>
      </c>
      <c r="R246" s="5" t="s">
        <v>128</v>
      </c>
      <c r="S246" s="6">
        <v>14.75</v>
      </c>
      <c r="T246" s="5" t="s">
        <v>129</v>
      </c>
      <c r="U246" s="6">
        <v>14.75</v>
      </c>
      <c r="V246" s="5">
        <v>121</v>
      </c>
      <c r="W246" s="5" t="s">
        <v>130</v>
      </c>
      <c r="X246" s="5" t="s">
        <v>1888</v>
      </c>
      <c r="Y246" s="5" t="s">
        <v>132</v>
      </c>
      <c r="Z246" s="5" t="s">
        <v>133</v>
      </c>
      <c r="AA246" s="5" t="s">
        <v>277</v>
      </c>
      <c r="AB246" s="5" t="s">
        <v>135</v>
      </c>
      <c r="AC246" s="5" t="s">
        <v>136</v>
      </c>
      <c r="AD246" s="5">
        <v>854803450040</v>
      </c>
      <c r="AE246" s="5" t="s">
        <v>137</v>
      </c>
      <c r="AF246" s="5" t="s">
        <v>977</v>
      </c>
      <c r="AG246" s="5">
        <v>110</v>
      </c>
      <c r="AH246" s="5" t="s">
        <v>139</v>
      </c>
      <c r="AI246" s="5">
        <v>121</v>
      </c>
      <c r="AJ246" s="5" t="s">
        <v>128</v>
      </c>
      <c r="AK246" s="5">
        <v>644965</v>
      </c>
      <c r="AL246" s="5" t="s">
        <v>140</v>
      </c>
      <c r="AM246" s="5" t="s">
        <v>161</v>
      </c>
      <c r="AN246" s="6">
        <v>27.076616300000001</v>
      </c>
      <c r="AO246" s="5" t="s">
        <v>142</v>
      </c>
      <c r="AP246" s="5">
        <v>0</v>
      </c>
      <c r="AQ246" s="5">
        <v>10308</v>
      </c>
      <c r="AR246" s="3">
        <v>45326</v>
      </c>
      <c r="AS246" s="5">
        <v>120</v>
      </c>
      <c r="AT246" s="5" t="s">
        <v>1865</v>
      </c>
      <c r="AU246" s="5" t="s">
        <v>144</v>
      </c>
      <c r="AV246" s="5">
        <v>0</v>
      </c>
      <c r="AW246" s="5">
        <v>0</v>
      </c>
      <c r="AX246" s="5">
        <v>0</v>
      </c>
      <c r="AY246" s="5">
        <v>0</v>
      </c>
      <c r="AZ246" s="5">
        <v>0</v>
      </c>
      <c r="BA246" s="5">
        <v>0</v>
      </c>
      <c r="BB246" s="5">
        <v>0</v>
      </c>
      <c r="BC246" s="5">
        <v>0</v>
      </c>
      <c r="BD246" s="5">
        <v>0</v>
      </c>
      <c r="BE246" s="5" t="s">
        <v>145</v>
      </c>
      <c r="BF246" s="5" t="s">
        <v>145</v>
      </c>
      <c r="BG246" s="5">
        <v>0</v>
      </c>
      <c r="BH246" s="5">
        <v>11</v>
      </c>
      <c r="BI246" s="5" t="s">
        <v>123</v>
      </c>
      <c r="BJ246" s="3">
        <v>45321</v>
      </c>
      <c r="BK246" s="3">
        <v>45321</v>
      </c>
      <c r="BL246" s="6">
        <v>11.2</v>
      </c>
      <c r="BM246" s="5" t="s">
        <v>123</v>
      </c>
      <c r="BN246" s="3">
        <v>48979</v>
      </c>
      <c r="BO246" s="5" t="s">
        <v>162</v>
      </c>
      <c r="BP246" s="5">
        <v>600000</v>
      </c>
      <c r="BQ246" s="5"/>
      <c r="BR246" s="3">
        <v>45319</v>
      </c>
      <c r="BS246" s="5" t="s">
        <v>1866</v>
      </c>
      <c r="BT246" s="5" t="s">
        <v>1867</v>
      </c>
      <c r="BU246" s="7" t="s">
        <v>1889</v>
      </c>
      <c r="BV246" s="7">
        <v>352</v>
      </c>
      <c r="BW246" s="7">
        <v>4200</v>
      </c>
      <c r="BX246" s="7">
        <v>753</v>
      </c>
      <c r="BY246" s="7">
        <v>1200</v>
      </c>
      <c r="BZ246" s="5">
        <v>1</v>
      </c>
      <c r="CA246" s="5">
        <v>59</v>
      </c>
      <c r="CB246" s="6">
        <f t="shared" si="11"/>
        <v>2382000</v>
      </c>
      <c r="CC246" s="6">
        <v>2382000</v>
      </c>
      <c r="CD246" s="6">
        <f t="shared" si="12"/>
        <v>2143800</v>
      </c>
      <c r="CE246" s="6">
        <f t="shared" si="13"/>
        <v>1905600</v>
      </c>
      <c r="CF246" s="6"/>
      <c r="CG246" s="8"/>
      <c r="CH246" s="8">
        <f t="shared" ref="CH246:CH247" si="23">J246/CB246</f>
        <v>0.27076616288832911</v>
      </c>
      <c r="CI246" s="8" t="s">
        <v>3775</v>
      </c>
      <c r="CJ246" s="5" t="s">
        <v>1869</v>
      </c>
      <c r="CK246" s="5" t="s">
        <v>137</v>
      </c>
      <c r="CL246" s="5">
        <v>208020</v>
      </c>
      <c r="CM246" s="5">
        <v>0</v>
      </c>
      <c r="CN246" s="5" t="s">
        <v>195</v>
      </c>
      <c r="CO246" s="5" t="s">
        <v>166</v>
      </c>
      <c r="CP246" s="5" t="s">
        <v>167</v>
      </c>
      <c r="CQ246" s="9" t="s">
        <v>185</v>
      </c>
      <c r="CR246" s="9" t="s">
        <v>154</v>
      </c>
      <c r="CS246" s="9" t="s">
        <v>90</v>
      </c>
      <c r="CT246" s="9" t="s">
        <v>1890</v>
      </c>
      <c r="CU246" s="9" t="s">
        <v>156</v>
      </c>
      <c r="CV246" s="10" t="s">
        <v>1891</v>
      </c>
      <c r="CW246" s="9">
        <v>200295670845</v>
      </c>
      <c r="CX246" s="9">
        <v>0</v>
      </c>
      <c r="CY246" s="9">
        <v>0</v>
      </c>
      <c r="CZ246" s="9">
        <v>0</v>
      </c>
      <c r="DA246" s="9">
        <v>0</v>
      </c>
      <c r="DB246" s="9">
        <v>0</v>
      </c>
      <c r="DC246" s="9">
        <v>0</v>
      </c>
      <c r="DD246" s="9">
        <v>0</v>
      </c>
      <c r="DE246" s="9">
        <v>0</v>
      </c>
      <c r="DF246" s="9">
        <v>400077219412</v>
      </c>
      <c r="DG246" s="9">
        <v>0</v>
      </c>
      <c r="DH246" s="9">
        <v>0</v>
      </c>
      <c r="DI246" s="9">
        <v>0</v>
      </c>
      <c r="DJ246" s="9">
        <v>0</v>
      </c>
      <c r="DK246" s="9">
        <v>0</v>
      </c>
      <c r="DL246" s="9">
        <v>0</v>
      </c>
      <c r="DM246" s="9">
        <v>0</v>
      </c>
      <c r="DN246" s="9">
        <v>0</v>
      </c>
      <c r="DO246" s="9">
        <v>200078827230</v>
      </c>
      <c r="DP246" s="9">
        <v>0</v>
      </c>
      <c r="DQ246" s="9">
        <v>0</v>
      </c>
      <c r="DR246" s="9">
        <v>0</v>
      </c>
      <c r="DS246" s="9">
        <v>0</v>
      </c>
      <c r="DT246" s="9">
        <v>0</v>
      </c>
      <c r="DU246" s="9">
        <v>0</v>
      </c>
      <c r="DV246" s="9">
        <v>0</v>
      </c>
      <c r="DW246" s="9">
        <v>0</v>
      </c>
    </row>
    <row r="247" spans="1:127" customFormat="1" ht="60" x14ac:dyDescent="0.25">
      <c r="A247">
        <v>246</v>
      </c>
      <c r="B247" s="3">
        <v>45627</v>
      </c>
      <c r="C247" s="4">
        <v>214520911593768</v>
      </c>
      <c r="D247" s="4">
        <v>214520911593768</v>
      </c>
      <c r="E247" s="4" t="s">
        <v>121</v>
      </c>
      <c r="F247" s="5" t="s">
        <v>122</v>
      </c>
      <c r="G247" s="3">
        <v>45310</v>
      </c>
      <c r="H247" s="6">
        <v>11.5666666666667</v>
      </c>
      <c r="I247" s="5" t="s">
        <v>123</v>
      </c>
      <c r="J247" s="5">
        <v>841953</v>
      </c>
      <c r="K247" s="5" t="s">
        <v>124</v>
      </c>
      <c r="L247" s="5" t="s">
        <v>1892</v>
      </c>
      <c r="M247" s="5">
        <v>807692</v>
      </c>
      <c r="N247" s="5" t="s">
        <v>126</v>
      </c>
      <c r="O247" s="5">
        <v>755</v>
      </c>
      <c r="P247" s="5" t="s">
        <v>127</v>
      </c>
      <c r="Q247" s="5">
        <v>11</v>
      </c>
      <c r="R247" s="5" t="s">
        <v>128</v>
      </c>
      <c r="S247" s="6">
        <v>14</v>
      </c>
      <c r="T247" s="5" t="s">
        <v>129</v>
      </c>
      <c r="U247" s="6">
        <v>14</v>
      </c>
      <c r="V247" s="5">
        <v>121</v>
      </c>
      <c r="W247" s="5" t="s">
        <v>130</v>
      </c>
      <c r="X247" s="5" t="s">
        <v>1893</v>
      </c>
      <c r="Y247" s="5" t="s">
        <v>132</v>
      </c>
      <c r="Z247" s="5" t="s">
        <v>133</v>
      </c>
      <c r="AA247" s="5" t="s">
        <v>134</v>
      </c>
      <c r="AB247" s="5" t="s">
        <v>135</v>
      </c>
      <c r="AC247" s="5" t="s">
        <v>136</v>
      </c>
      <c r="AD247" s="5">
        <v>854803269893</v>
      </c>
      <c r="AE247" s="5" t="s">
        <v>137</v>
      </c>
      <c r="AF247" s="5" t="s">
        <v>977</v>
      </c>
      <c r="AG247" s="5">
        <v>110</v>
      </c>
      <c r="AH247" s="5" t="s">
        <v>139</v>
      </c>
      <c r="AI247" s="5">
        <v>121</v>
      </c>
      <c r="AJ247" s="5" t="s">
        <v>128</v>
      </c>
      <c r="AK247" s="5">
        <v>841953</v>
      </c>
      <c r="AL247" s="5" t="s">
        <v>140</v>
      </c>
      <c r="AM247" s="5" t="s">
        <v>709</v>
      </c>
      <c r="AN247" s="6">
        <v>25.376846100000002</v>
      </c>
      <c r="AO247" s="5" t="s">
        <v>142</v>
      </c>
      <c r="AP247" s="5">
        <v>0</v>
      </c>
      <c r="AQ247" s="5">
        <v>13073</v>
      </c>
      <c r="AR247" s="3">
        <v>45326</v>
      </c>
      <c r="AS247" s="5">
        <v>120</v>
      </c>
      <c r="AT247" s="5" t="s">
        <v>1865</v>
      </c>
      <c r="AU247" s="5" t="s">
        <v>144</v>
      </c>
      <c r="AV247" s="5">
        <v>0</v>
      </c>
      <c r="AW247" s="5">
        <v>0</v>
      </c>
      <c r="AX247" s="5">
        <v>0</v>
      </c>
      <c r="AY247" s="5">
        <v>0</v>
      </c>
      <c r="AZ247" s="5">
        <v>0</v>
      </c>
      <c r="BA247" s="5">
        <v>0</v>
      </c>
      <c r="BB247" s="5">
        <v>0</v>
      </c>
      <c r="BC247" s="5">
        <v>0</v>
      </c>
      <c r="BD247" s="5">
        <v>0</v>
      </c>
      <c r="BE247" s="5" t="s">
        <v>145</v>
      </c>
      <c r="BF247" s="5" t="s">
        <v>145</v>
      </c>
      <c r="BG247" s="5">
        <v>0</v>
      </c>
      <c r="BH247" s="5">
        <v>11</v>
      </c>
      <c r="BI247" s="5" t="s">
        <v>123</v>
      </c>
      <c r="BJ247" s="3">
        <v>45306</v>
      </c>
      <c r="BK247" s="3">
        <v>45306</v>
      </c>
      <c r="BL247" s="6">
        <v>11.7</v>
      </c>
      <c r="BM247" s="5" t="s">
        <v>123</v>
      </c>
      <c r="BN247" s="3">
        <v>48979</v>
      </c>
      <c r="BO247" s="5" t="s">
        <v>834</v>
      </c>
      <c r="BP247" s="5">
        <v>419220</v>
      </c>
      <c r="BQ247" s="5"/>
      <c r="BR247" s="3">
        <v>45299</v>
      </c>
      <c r="BS247" s="5" t="s">
        <v>1894</v>
      </c>
      <c r="BT247" s="5" t="s">
        <v>1867</v>
      </c>
      <c r="BU247" s="7" t="s">
        <v>1895</v>
      </c>
      <c r="BV247" s="7">
        <v>1164</v>
      </c>
      <c r="BW247" s="7">
        <v>2200</v>
      </c>
      <c r="BX247" s="7">
        <v>757</v>
      </c>
      <c r="BY247" s="7">
        <v>1000</v>
      </c>
      <c r="BZ247" s="5">
        <v>30</v>
      </c>
      <c r="CA247" s="5">
        <v>30</v>
      </c>
      <c r="CB247" s="6">
        <f t="shared" si="11"/>
        <v>3317800</v>
      </c>
      <c r="CC247" s="6">
        <v>3317800</v>
      </c>
      <c r="CD247" s="6">
        <f t="shared" si="12"/>
        <v>2986020</v>
      </c>
      <c r="CE247" s="6">
        <f t="shared" si="13"/>
        <v>2654240</v>
      </c>
      <c r="CF247" s="6"/>
      <c r="CG247" s="8"/>
      <c r="CH247" s="8">
        <f t="shared" si="23"/>
        <v>0.25376846102839229</v>
      </c>
      <c r="CI247" s="8" t="s">
        <v>3775</v>
      </c>
      <c r="CJ247" s="5" t="s">
        <v>1896</v>
      </c>
      <c r="CK247" s="5" t="s">
        <v>137</v>
      </c>
      <c r="CL247" s="5">
        <v>209860</v>
      </c>
      <c r="CM247" s="5">
        <v>0</v>
      </c>
      <c r="CN247" s="5" t="s">
        <v>195</v>
      </c>
      <c r="CO247" s="5" t="s">
        <v>166</v>
      </c>
      <c r="CP247" s="5" t="s">
        <v>167</v>
      </c>
      <c r="CQ247" s="9" t="s">
        <v>185</v>
      </c>
      <c r="CR247" s="9" t="s">
        <v>154</v>
      </c>
      <c r="CS247" s="9" t="s">
        <v>90</v>
      </c>
      <c r="CT247" s="9" t="s">
        <v>1897</v>
      </c>
      <c r="CU247" s="9" t="s">
        <v>156</v>
      </c>
      <c r="CV247" s="10" t="s">
        <v>1898</v>
      </c>
      <c r="CW247" s="9">
        <v>200294051221</v>
      </c>
      <c r="CX247" s="9">
        <v>0</v>
      </c>
      <c r="CY247" s="9">
        <v>0</v>
      </c>
      <c r="CZ247" s="9">
        <v>0</v>
      </c>
      <c r="DA247" s="9">
        <v>0</v>
      </c>
      <c r="DB247" s="9">
        <v>0</v>
      </c>
      <c r="DC247" s="9">
        <v>0</v>
      </c>
      <c r="DD247" s="9">
        <v>0</v>
      </c>
      <c r="DE247" s="9">
        <v>0</v>
      </c>
      <c r="DF247" s="9">
        <v>400076886150</v>
      </c>
      <c r="DG247" s="9">
        <v>0</v>
      </c>
      <c r="DH247" s="9">
        <v>0</v>
      </c>
      <c r="DI247" s="9">
        <v>0</v>
      </c>
      <c r="DJ247" s="9">
        <v>0</v>
      </c>
      <c r="DK247" s="9">
        <v>0</v>
      </c>
      <c r="DL247" s="9">
        <v>0</v>
      </c>
      <c r="DM247" s="9">
        <v>0</v>
      </c>
      <c r="DN247" s="9">
        <v>0</v>
      </c>
      <c r="DO247" s="9">
        <v>200078477739</v>
      </c>
      <c r="DP247" s="9">
        <v>0</v>
      </c>
      <c r="DQ247" s="9">
        <v>0</v>
      </c>
      <c r="DR247" s="9">
        <v>0</v>
      </c>
      <c r="DS247" s="9">
        <v>0</v>
      </c>
      <c r="DT247" s="9">
        <v>0</v>
      </c>
      <c r="DU247" s="9">
        <v>0</v>
      </c>
      <c r="DV247" s="9">
        <v>0</v>
      </c>
      <c r="DW247" s="9">
        <v>0</v>
      </c>
    </row>
    <row r="248" spans="1:127" ht="60" x14ac:dyDescent="0.25">
      <c r="A248" s="44">
        <v>247</v>
      </c>
      <c r="B248" s="45">
        <v>45627</v>
      </c>
      <c r="C248" s="46">
        <v>214420911322965</v>
      </c>
      <c r="D248" s="4">
        <v>214420911322965</v>
      </c>
      <c r="E248" s="4" t="s">
        <v>121</v>
      </c>
      <c r="F248" s="5" t="s">
        <v>232</v>
      </c>
      <c r="G248" s="3">
        <v>44957</v>
      </c>
      <c r="H248" s="6">
        <v>23.3333333333333</v>
      </c>
      <c r="I248" s="5" t="s">
        <v>123</v>
      </c>
      <c r="J248" s="47">
        <v>835042</v>
      </c>
      <c r="K248" s="5" t="s">
        <v>124</v>
      </c>
      <c r="L248" s="5" t="s">
        <v>1899</v>
      </c>
      <c r="M248" s="5">
        <v>802916</v>
      </c>
      <c r="N248" s="5" t="s">
        <v>126</v>
      </c>
      <c r="O248" s="5">
        <v>757</v>
      </c>
      <c r="P248" s="5" t="s">
        <v>127</v>
      </c>
      <c r="Q248" s="5">
        <v>23</v>
      </c>
      <c r="R248" s="5" t="s">
        <v>128</v>
      </c>
      <c r="S248" s="6">
        <v>14.4</v>
      </c>
      <c r="T248" s="5" t="s">
        <v>129</v>
      </c>
      <c r="U248" s="6">
        <v>14</v>
      </c>
      <c r="V248" s="5">
        <v>181</v>
      </c>
      <c r="W248" s="5" t="s">
        <v>130</v>
      </c>
      <c r="X248" s="5" t="s">
        <v>1900</v>
      </c>
      <c r="Y248" s="5" t="s">
        <v>132</v>
      </c>
      <c r="Z248" s="5" t="s">
        <v>133</v>
      </c>
      <c r="AA248" s="5" t="s">
        <v>1901</v>
      </c>
      <c r="AB248" s="5" t="s">
        <v>135</v>
      </c>
      <c r="AC248" s="5" t="s">
        <v>136</v>
      </c>
      <c r="AD248" s="5">
        <v>807467565</v>
      </c>
      <c r="AE248" s="5" t="s">
        <v>137</v>
      </c>
      <c r="AF248" s="5" t="s">
        <v>243</v>
      </c>
      <c r="AG248" s="5">
        <v>169</v>
      </c>
      <c r="AH248" s="5" t="s">
        <v>139</v>
      </c>
      <c r="AI248" s="5">
        <v>192</v>
      </c>
      <c r="AJ248" s="5" t="s">
        <v>128</v>
      </c>
      <c r="AK248" s="5">
        <v>835042</v>
      </c>
      <c r="AL248" s="5" t="s">
        <v>140</v>
      </c>
      <c r="AM248" s="5" t="s">
        <v>161</v>
      </c>
      <c r="AN248" s="6">
        <v>52.647500200000003</v>
      </c>
      <c r="AO248" s="5" t="s">
        <v>142</v>
      </c>
      <c r="AP248" s="5">
        <v>0</v>
      </c>
      <c r="AQ248" s="5">
        <v>11121</v>
      </c>
      <c r="AR248" s="3">
        <v>44961</v>
      </c>
      <c r="AS248" s="5">
        <v>180</v>
      </c>
      <c r="AT248" s="5" t="s">
        <v>1902</v>
      </c>
      <c r="AU248" s="5" t="s">
        <v>144</v>
      </c>
      <c r="AV248" s="5">
        <v>0</v>
      </c>
      <c r="AW248" s="5">
        <v>0</v>
      </c>
      <c r="AX248" s="5">
        <v>0</v>
      </c>
      <c r="AY248" s="5">
        <v>0</v>
      </c>
      <c r="AZ248" s="5">
        <v>0</v>
      </c>
      <c r="BA248" s="5">
        <v>0</v>
      </c>
      <c r="BB248" s="5">
        <v>0</v>
      </c>
      <c r="BC248" s="5">
        <v>0</v>
      </c>
      <c r="BD248" s="5">
        <v>0</v>
      </c>
      <c r="BE248" s="5" t="s">
        <v>145</v>
      </c>
      <c r="BF248" s="5" t="s">
        <v>145</v>
      </c>
      <c r="BG248" s="5">
        <v>0</v>
      </c>
      <c r="BH248" s="5">
        <v>23</v>
      </c>
      <c r="BI248" s="5" t="s">
        <v>123</v>
      </c>
      <c r="BJ248" s="3">
        <v>44957</v>
      </c>
      <c r="BK248" s="3">
        <v>44957</v>
      </c>
      <c r="BL248" s="6">
        <v>23.3333333333333</v>
      </c>
      <c r="BM248" s="5" t="s">
        <v>123</v>
      </c>
      <c r="BN248" s="3">
        <v>50774</v>
      </c>
      <c r="BO248" s="5" t="s">
        <v>162</v>
      </c>
      <c r="BP248" s="5">
        <v>0</v>
      </c>
      <c r="BQ248" s="5"/>
      <c r="BR248" s="3">
        <v>44940</v>
      </c>
      <c r="BS248" s="5" t="s">
        <v>1903</v>
      </c>
      <c r="BT248" s="5" t="s">
        <v>1904</v>
      </c>
      <c r="BU248" s="7" t="s">
        <v>1905</v>
      </c>
      <c r="BV248" s="7">
        <v>311</v>
      </c>
      <c r="BW248" s="7">
        <v>3400</v>
      </c>
      <c r="BX248" s="7">
        <v>622</v>
      </c>
      <c r="BY248" s="7">
        <v>850</v>
      </c>
      <c r="BZ248" s="5">
        <v>15</v>
      </c>
      <c r="CA248" s="5">
        <v>60</v>
      </c>
      <c r="CB248" s="48">
        <f t="shared" si="11"/>
        <v>1586100</v>
      </c>
      <c r="CC248" s="48">
        <v>1710500</v>
      </c>
      <c r="CD248" s="48">
        <f t="shared" si="12"/>
        <v>1427490</v>
      </c>
      <c r="CE248" s="48">
        <f t="shared" si="13"/>
        <v>1268880</v>
      </c>
      <c r="CF248" s="48" t="s">
        <v>1906</v>
      </c>
      <c r="CG248" s="49" t="s">
        <v>1907</v>
      </c>
      <c r="CH248" s="49"/>
      <c r="CI248" s="49" t="s">
        <v>3775</v>
      </c>
      <c r="CJ248" s="50" t="s">
        <v>1908</v>
      </c>
      <c r="CK248" s="50" t="s">
        <v>137</v>
      </c>
      <c r="CL248" s="50">
        <v>283203</v>
      </c>
      <c r="CM248" s="5">
        <v>0</v>
      </c>
      <c r="CN248" s="5" t="s">
        <v>195</v>
      </c>
      <c r="CO248" s="50" t="s">
        <v>166</v>
      </c>
      <c r="CP248" s="50" t="s">
        <v>167</v>
      </c>
      <c r="CQ248" s="51" t="s">
        <v>185</v>
      </c>
      <c r="CR248" s="51" t="s">
        <v>154</v>
      </c>
      <c r="CS248" s="51" t="s">
        <v>90</v>
      </c>
      <c r="CT248" s="51" t="s">
        <v>1909</v>
      </c>
      <c r="CU248" s="51" t="s">
        <v>156</v>
      </c>
      <c r="CV248" s="52" t="s">
        <v>1910</v>
      </c>
      <c r="CW248" s="9">
        <v>200259652595</v>
      </c>
      <c r="CX248" s="9">
        <v>0</v>
      </c>
      <c r="CY248" s="9">
        <v>0</v>
      </c>
      <c r="CZ248" s="9">
        <v>0</v>
      </c>
      <c r="DA248" s="9">
        <v>0</v>
      </c>
      <c r="DB248" s="9">
        <v>0</v>
      </c>
      <c r="DC248" s="9">
        <v>0</v>
      </c>
      <c r="DD248" s="9">
        <v>0</v>
      </c>
      <c r="DE248" s="9">
        <v>0</v>
      </c>
      <c r="DF248" s="9">
        <v>400068062953</v>
      </c>
      <c r="DG248" s="9">
        <v>0</v>
      </c>
      <c r="DH248" s="9">
        <v>0</v>
      </c>
      <c r="DI248" s="9">
        <v>0</v>
      </c>
      <c r="DJ248" s="9">
        <v>0</v>
      </c>
      <c r="DK248" s="9">
        <v>0</v>
      </c>
      <c r="DL248" s="9">
        <v>0</v>
      </c>
      <c r="DM248" s="9">
        <v>0</v>
      </c>
      <c r="DN248" s="9">
        <v>0</v>
      </c>
      <c r="DO248" s="9">
        <v>200069149174</v>
      </c>
      <c r="DP248" s="9">
        <v>0</v>
      </c>
      <c r="DQ248" s="9">
        <v>0</v>
      </c>
      <c r="DR248" s="9">
        <v>0</v>
      </c>
      <c r="DS248" s="9">
        <v>0</v>
      </c>
      <c r="DT248" s="9">
        <v>0</v>
      </c>
      <c r="DU248" s="9">
        <v>0</v>
      </c>
      <c r="DV248" s="9">
        <v>0</v>
      </c>
      <c r="DW248" s="9">
        <v>0</v>
      </c>
    </row>
    <row r="249" spans="1:127" ht="45" x14ac:dyDescent="0.25">
      <c r="A249" s="44">
        <v>248</v>
      </c>
      <c r="B249" s="45">
        <v>45627</v>
      </c>
      <c r="C249" s="46">
        <v>214320911765646</v>
      </c>
      <c r="D249" s="4">
        <v>214320911765646</v>
      </c>
      <c r="E249" s="4" t="s">
        <v>121</v>
      </c>
      <c r="F249" s="5" t="s">
        <v>122</v>
      </c>
      <c r="G249" s="3">
        <v>45480</v>
      </c>
      <c r="H249" s="6">
        <v>5.9</v>
      </c>
      <c r="I249" s="5" t="s">
        <v>123</v>
      </c>
      <c r="J249" s="47">
        <v>4048321</v>
      </c>
      <c r="K249" s="5" t="s">
        <v>124</v>
      </c>
      <c r="L249" s="5" t="s">
        <v>1911</v>
      </c>
      <c r="M249" s="5">
        <v>3992280</v>
      </c>
      <c r="N249" s="5" t="s">
        <v>126</v>
      </c>
      <c r="O249" s="5">
        <v>710</v>
      </c>
      <c r="P249" s="5" t="s">
        <v>127</v>
      </c>
      <c r="Q249" s="5">
        <v>6</v>
      </c>
      <c r="R249" s="5" t="s">
        <v>263</v>
      </c>
      <c r="S249" s="6">
        <v>14</v>
      </c>
      <c r="T249" s="5" t="s">
        <v>129</v>
      </c>
      <c r="U249" s="6">
        <v>14</v>
      </c>
      <c r="V249" s="5">
        <v>145</v>
      </c>
      <c r="W249" s="5" t="s">
        <v>130</v>
      </c>
      <c r="X249" s="5" t="s">
        <v>1912</v>
      </c>
      <c r="Y249" s="5" t="s">
        <v>132</v>
      </c>
      <c r="Z249" s="5" t="s">
        <v>133</v>
      </c>
      <c r="AA249" s="5" t="s">
        <v>200</v>
      </c>
      <c r="AB249" s="5" t="s">
        <v>135</v>
      </c>
      <c r="AC249" s="5" t="s">
        <v>136</v>
      </c>
      <c r="AD249" s="5">
        <v>854804473817</v>
      </c>
      <c r="AE249" s="5" t="s">
        <v>848</v>
      </c>
      <c r="AF249" s="5" t="s">
        <v>253</v>
      </c>
      <c r="AG249" s="5">
        <v>139</v>
      </c>
      <c r="AH249" s="5" t="s">
        <v>139</v>
      </c>
      <c r="AI249" s="5">
        <v>145</v>
      </c>
      <c r="AJ249" s="5" t="s">
        <v>266</v>
      </c>
      <c r="AK249" s="5">
        <v>4048321</v>
      </c>
      <c r="AL249" s="5" t="s">
        <v>140</v>
      </c>
      <c r="AM249" s="5" t="s">
        <v>161</v>
      </c>
      <c r="AN249" s="6">
        <v>32.441874900000002</v>
      </c>
      <c r="AO249" s="5" t="s">
        <v>142</v>
      </c>
      <c r="AP249" s="5">
        <v>0</v>
      </c>
      <c r="AQ249" s="5">
        <v>58180</v>
      </c>
      <c r="AR249" s="3">
        <v>45477</v>
      </c>
      <c r="AS249" s="5">
        <v>144</v>
      </c>
      <c r="AT249" s="5" t="s">
        <v>1913</v>
      </c>
      <c r="AU249" s="5" t="s">
        <v>144</v>
      </c>
      <c r="AV249" s="5">
        <v>0</v>
      </c>
      <c r="AW249" s="5">
        <v>0</v>
      </c>
      <c r="AX249" s="5">
        <v>0</v>
      </c>
      <c r="AY249" s="5">
        <v>0</v>
      </c>
      <c r="AZ249" s="5">
        <v>0</v>
      </c>
      <c r="BA249" s="5">
        <v>0</v>
      </c>
      <c r="BB249" s="5">
        <v>0</v>
      </c>
      <c r="BC249" s="5">
        <v>0</v>
      </c>
      <c r="BD249" s="5">
        <v>0</v>
      </c>
      <c r="BE249" s="5" t="s">
        <v>145</v>
      </c>
      <c r="BF249" s="5" t="s">
        <v>145</v>
      </c>
      <c r="BG249" s="5">
        <v>0</v>
      </c>
      <c r="BH249" s="5">
        <v>6</v>
      </c>
      <c r="BI249" s="5" t="s">
        <v>123</v>
      </c>
      <c r="BJ249" s="3">
        <v>45473</v>
      </c>
      <c r="BK249" s="3">
        <v>45473</v>
      </c>
      <c r="BL249" s="6">
        <v>6.1333333333333302</v>
      </c>
      <c r="BM249" s="5" t="s">
        <v>123</v>
      </c>
      <c r="BN249" s="3">
        <v>49860</v>
      </c>
      <c r="BO249" s="5" t="s">
        <v>162</v>
      </c>
      <c r="BP249" s="5">
        <v>0</v>
      </c>
      <c r="BQ249" s="5"/>
      <c r="BR249" s="3">
        <v>45455</v>
      </c>
      <c r="BS249" s="5">
        <v>9912611777</v>
      </c>
      <c r="BT249" s="5" t="s">
        <v>1914</v>
      </c>
      <c r="BU249" s="7" t="s">
        <v>1915</v>
      </c>
      <c r="BV249" s="7">
        <v>214</v>
      </c>
      <c r="BW249" s="7">
        <v>28000</v>
      </c>
      <c r="BX249" s="7">
        <v>4633.3500000000004</v>
      </c>
      <c r="BY249" s="7">
        <v>1400</v>
      </c>
      <c r="BZ249" s="5">
        <v>25</v>
      </c>
      <c r="CA249" s="5">
        <v>35</v>
      </c>
      <c r="CB249" s="48">
        <f t="shared" si="11"/>
        <v>12478690</v>
      </c>
      <c r="CC249" s="48">
        <v>12478690</v>
      </c>
      <c r="CD249" s="48">
        <f t="shared" si="12"/>
        <v>11230821</v>
      </c>
      <c r="CE249" s="48">
        <f t="shared" si="13"/>
        <v>9982952</v>
      </c>
      <c r="CF249" s="48"/>
      <c r="CG249" s="49" t="s">
        <v>533</v>
      </c>
      <c r="CH249" s="49"/>
      <c r="CI249" s="49" t="s">
        <v>3775</v>
      </c>
      <c r="CJ249" s="50" t="s">
        <v>1916</v>
      </c>
      <c r="CK249" s="50" t="s">
        <v>848</v>
      </c>
      <c r="CL249" s="50">
        <v>500004</v>
      </c>
      <c r="CM249" s="5">
        <v>0</v>
      </c>
      <c r="CN249" s="5" t="s">
        <v>165</v>
      </c>
      <c r="CO249" s="50" t="s">
        <v>335</v>
      </c>
      <c r="CP249" s="50" t="s">
        <v>509</v>
      </c>
      <c r="CQ249" s="51" t="s">
        <v>153</v>
      </c>
      <c r="CR249" s="51" t="s">
        <v>154</v>
      </c>
      <c r="CS249" s="51" t="s">
        <v>90</v>
      </c>
      <c r="CT249" s="51" t="s">
        <v>1917</v>
      </c>
      <c r="CU249" s="51" t="s">
        <v>156</v>
      </c>
      <c r="CV249" s="52" t="s">
        <v>1918</v>
      </c>
      <c r="CW249" s="9">
        <v>200312876552</v>
      </c>
      <c r="CX249" s="9">
        <v>0</v>
      </c>
      <c r="CY249" s="9">
        <v>0</v>
      </c>
      <c r="CZ249" s="9">
        <v>0</v>
      </c>
      <c r="DA249" s="9">
        <v>0</v>
      </c>
      <c r="DB249" s="9">
        <v>0</v>
      </c>
      <c r="DC249" s="9">
        <v>0</v>
      </c>
      <c r="DD249" s="9">
        <v>0</v>
      </c>
      <c r="DE249" s="9">
        <v>0</v>
      </c>
      <c r="DF249" s="9">
        <v>400081692722</v>
      </c>
      <c r="DG249" s="9">
        <v>0</v>
      </c>
      <c r="DH249" s="9">
        <v>0</v>
      </c>
      <c r="DI249" s="9">
        <v>0</v>
      </c>
      <c r="DJ249" s="9">
        <v>0</v>
      </c>
      <c r="DK249" s="9">
        <v>0</v>
      </c>
      <c r="DL249" s="9">
        <v>0</v>
      </c>
      <c r="DM249" s="9">
        <v>0</v>
      </c>
      <c r="DN249" s="9">
        <v>0</v>
      </c>
      <c r="DO249" s="9">
        <v>200083462881</v>
      </c>
      <c r="DP249" s="9">
        <v>0</v>
      </c>
      <c r="DQ249" s="9">
        <v>0</v>
      </c>
      <c r="DR249" s="9">
        <v>0</v>
      </c>
      <c r="DS249" s="9">
        <v>0</v>
      </c>
      <c r="DT249" s="9">
        <v>0</v>
      </c>
      <c r="DU249" s="9">
        <v>0</v>
      </c>
      <c r="DV249" s="9">
        <v>0</v>
      </c>
      <c r="DW249" s="9">
        <v>0</v>
      </c>
    </row>
    <row r="250" spans="1:127" customFormat="1" ht="90" x14ac:dyDescent="0.25">
      <c r="A250">
        <v>249</v>
      </c>
      <c r="B250" s="3">
        <v>45627</v>
      </c>
      <c r="C250" s="4">
        <v>214320911683619</v>
      </c>
      <c r="D250" s="4">
        <v>214320911683619</v>
      </c>
      <c r="E250" s="4" t="s">
        <v>121</v>
      </c>
      <c r="F250" s="5" t="s">
        <v>122</v>
      </c>
      <c r="G250" s="3">
        <v>45388</v>
      </c>
      <c r="H250" s="6">
        <v>8.9666666666666703</v>
      </c>
      <c r="I250" s="5" t="s">
        <v>123</v>
      </c>
      <c r="J250" s="5">
        <v>4100526</v>
      </c>
      <c r="K250" s="5" t="s">
        <v>124</v>
      </c>
      <c r="L250" s="5" t="s">
        <v>1919</v>
      </c>
      <c r="M250" s="5">
        <v>4044106</v>
      </c>
      <c r="N250" s="5" t="s">
        <v>126</v>
      </c>
      <c r="O250" s="5">
        <v>766</v>
      </c>
      <c r="P250" s="5" t="s">
        <v>127</v>
      </c>
      <c r="Q250" s="5">
        <v>9</v>
      </c>
      <c r="R250" s="5" t="s">
        <v>263</v>
      </c>
      <c r="S250" s="6">
        <v>14</v>
      </c>
      <c r="T250" s="5" t="s">
        <v>129</v>
      </c>
      <c r="U250" s="6">
        <v>14</v>
      </c>
      <c r="V250" s="5">
        <v>181</v>
      </c>
      <c r="W250" s="5" t="s">
        <v>130</v>
      </c>
      <c r="X250" s="5" t="s">
        <v>1920</v>
      </c>
      <c r="Y250" s="5" t="s">
        <v>132</v>
      </c>
      <c r="Z250" s="5" t="s">
        <v>133</v>
      </c>
      <c r="AA250" s="5" t="s">
        <v>1921</v>
      </c>
      <c r="AB250" s="5" t="s">
        <v>135</v>
      </c>
      <c r="AC250" s="5" t="s">
        <v>136</v>
      </c>
      <c r="AD250" s="5">
        <v>854803939220</v>
      </c>
      <c r="AE250" s="5" t="s">
        <v>848</v>
      </c>
      <c r="AF250" s="5" t="s">
        <v>253</v>
      </c>
      <c r="AG250" s="5">
        <v>172</v>
      </c>
      <c r="AH250" s="5" t="s">
        <v>139</v>
      </c>
      <c r="AI250" s="5">
        <v>181</v>
      </c>
      <c r="AJ250" s="5" t="s">
        <v>266</v>
      </c>
      <c r="AK250" s="5">
        <v>4100526</v>
      </c>
      <c r="AL250" s="5" t="s">
        <v>140</v>
      </c>
      <c r="AM250" s="5" t="s">
        <v>161</v>
      </c>
      <c r="AN250" s="6">
        <v>62.251798999999998</v>
      </c>
      <c r="AO250" s="5" t="s">
        <v>142</v>
      </c>
      <c r="AP250" s="5">
        <v>0</v>
      </c>
      <c r="AQ250" s="5">
        <v>54609</v>
      </c>
      <c r="AR250" s="3">
        <v>45386</v>
      </c>
      <c r="AS250" s="5">
        <v>180</v>
      </c>
      <c r="AT250" s="5" t="s">
        <v>1913</v>
      </c>
      <c r="AU250" s="5" t="s">
        <v>144</v>
      </c>
      <c r="AV250" s="5">
        <v>0</v>
      </c>
      <c r="AW250" s="5">
        <v>0</v>
      </c>
      <c r="AX250" s="5">
        <v>0</v>
      </c>
      <c r="AY250" s="5">
        <v>0</v>
      </c>
      <c r="AZ250" s="5">
        <v>0</v>
      </c>
      <c r="BA250" s="5">
        <v>0</v>
      </c>
      <c r="BB250" s="5">
        <v>0</v>
      </c>
      <c r="BC250" s="5">
        <v>0</v>
      </c>
      <c r="BD250" s="5">
        <v>0</v>
      </c>
      <c r="BE250" s="5" t="s">
        <v>145</v>
      </c>
      <c r="BF250" s="5" t="s">
        <v>145</v>
      </c>
      <c r="BG250" s="5">
        <v>0</v>
      </c>
      <c r="BH250" s="5">
        <v>9</v>
      </c>
      <c r="BI250" s="5" t="s">
        <v>123</v>
      </c>
      <c r="BJ250" s="3">
        <v>45382</v>
      </c>
      <c r="BK250" s="3">
        <v>45382</v>
      </c>
      <c r="BL250" s="6">
        <v>9.1666666666666696</v>
      </c>
      <c r="BM250" s="5" t="s">
        <v>123</v>
      </c>
      <c r="BN250" s="3">
        <v>50864</v>
      </c>
      <c r="BO250" s="5" t="s">
        <v>162</v>
      </c>
      <c r="BP250" s="5">
        <v>0</v>
      </c>
      <c r="BQ250" s="5"/>
      <c r="BR250" s="3">
        <v>45380</v>
      </c>
      <c r="BS250" s="5" t="s">
        <v>1922</v>
      </c>
      <c r="BT250" s="7" t="s">
        <v>865</v>
      </c>
      <c r="BU250" s="7" t="s">
        <v>1923</v>
      </c>
      <c r="BV250" s="7">
        <v>52.37</v>
      </c>
      <c r="BW250" s="7">
        <v>100000</v>
      </c>
      <c r="BX250" s="7">
        <v>900</v>
      </c>
      <c r="BY250" s="13">
        <v>1500</v>
      </c>
      <c r="BZ250" s="5">
        <v>1</v>
      </c>
      <c r="CA250" s="5">
        <v>59</v>
      </c>
      <c r="CB250" s="6">
        <f t="shared" si="11"/>
        <v>6587000</v>
      </c>
      <c r="CC250" s="6">
        <v>6587000</v>
      </c>
      <c r="CD250" s="6">
        <f t="shared" si="12"/>
        <v>5928300</v>
      </c>
      <c r="CE250" s="6">
        <f t="shared" si="13"/>
        <v>5269600</v>
      </c>
      <c r="CF250" s="6"/>
      <c r="CG250" s="8"/>
      <c r="CH250" s="8">
        <f>J250/CB250</f>
        <v>0.6225179899802642</v>
      </c>
      <c r="CI250" s="8" t="s">
        <v>3775</v>
      </c>
      <c r="CJ250" s="5" t="s">
        <v>1916</v>
      </c>
      <c r="CK250" s="5" t="s">
        <v>848</v>
      </c>
      <c r="CL250" s="5">
        <v>500029</v>
      </c>
      <c r="CM250" s="5">
        <v>0</v>
      </c>
      <c r="CN250" s="5" t="s">
        <v>298</v>
      </c>
      <c r="CO250" s="5" t="s">
        <v>509</v>
      </c>
      <c r="CP250" s="5" t="s">
        <v>509</v>
      </c>
      <c r="CQ250" s="9" t="s">
        <v>153</v>
      </c>
      <c r="CR250" s="9" t="s">
        <v>154</v>
      </c>
      <c r="CS250" s="9" t="s">
        <v>90</v>
      </c>
      <c r="CT250" s="9" t="s">
        <v>1924</v>
      </c>
      <c r="CU250" s="9" t="s">
        <v>187</v>
      </c>
      <c r="CV250" s="10" t="s">
        <v>1925</v>
      </c>
      <c r="CW250" s="9">
        <v>200303323131</v>
      </c>
      <c r="CX250" s="9">
        <v>0</v>
      </c>
      <c r="CY250" s="9">
        <v>0</v>
      </c>
      <c r="CZ250" s="9">
        <v>0</v>
      </c>
      <c r="DA250" s="9">
        <v>0</v>
      </c>
      <c r="DB250" s="9">
        <v>0</v>
      </c>
      <c r="DC250" s="9">
        <v>0</v>
      </c>
      <c r="DD250" s="9">
        <v>0</v>
      </c>
      <c r="DE250" s="9">
        <v>0</v>
      </c>
      <c r="DF250" s="9">
        <v>400079152886</v>
      </c>
      <c r="DG250" s="9">
        <v>0</v>
      </c>
      <c r="DH250" s="9">
        <v>0</v>
      </c>
      <c r="DI250" s="9">
        <v>0</v>
      </c>
      <c r="DJ250" s="9">
        <v>0</v>
      </c>
      <c r="DK250" s="9">
        <v>0</v>
      </c>
      <c r="DL250" s="9">
        <v>0</v>
      </c>
      <c r="DM250" s="9">
        <v>0</v>
      </c>
      <c r="DN250" s="9">
        <v>0</v>
      </c>
      <c r="DO250" s="9">
        <v>200080841945</v>
      </c>
      <c r="DP250" s="9">
        <v>0</v>
      </c>
      <c r="DQ250" s="9">
        <v>0</v>
      </c>
      <c r="DR250" s="9">
        <v>0</v>
      </c>
      <c r="DS250" s="9">
        <v>0</v>
      </c>
      <c r="DT250" s="9">
        <v>0</v>
      </c>
      <c r="DU250" s="9">
        <v>0</v>
      </c>
      <c r="DV250" s="9">
        <v>0</v>
      </c>
      <c r="DW250" s="9">
        <v>0</v>
      </c>
    </row>
    <row r="251" spans="1:127" ht="60" x14ac:dyDescent="0.25">
      <c r="A251" s="44">
        <v>250</v>
      </c>
      <c r="B251" s="45">
        <v>45627</v>
      </c>
      <c r="C251" s="46">
        <v>173001511686264</v>
      </c>
      <c r="D251" s="4">
        <v>173001511686264</v>
      </c>
      <c r="E251" s="4" t="s">
        <v>121</v>
      </c>
      <c r="F251" s="5" t="s">
        <v>122</v>
      </c>
      <c r="G251" s="3">
        <v>45388</v>
      </c>
      <c r="H251" s="6">
        <v>8.9666666666666703</v>
      </c>
      <c r="I251" s="5" t="s">
        <v>123</v>
      </c>
      <c r="J251" s="47">
        <v>30000000</v>
      </c>
      <c r="K251" s="5" t="s">
        <v>124</v>
      </c>
      <c r="L251" s="5" t="s">
        <v>1926</v>
      </c>
      <c r="M251" s="5">
        <v>29429808</v>
      </c>
      <c r="N251" s="5" t="s">
        <v>126</v>
      </c>
      <c r="O251" s="5">
        <v>818</v>
      </c>
      <c r="P251" s="5" t="s">
        <v>127</v>
      </c>
      <c r="Q251" s="5">
        <v>9</v>
      </c>
      <c r="R251" s="5" t="s">
        <v>263</v>
      </c>
      <c r="S251" s="6">
        <v>10.5</v>
      </c>
      <c r="T251" s="5" t="s">
        <v>129</v>
      </c>
      <c r="U251" s="6">
        <v>10.5</v>
      </c>
      <c r="V251" s="5">
        <v>181</v>
      </c>
      <c r="W251" s="5" t="s">
        <v>130</v>
      </c>
      <c r="X251" s="5" t="s">
        <v>1927</v>
      </c>
      <c r="Y251" s="5" t="s">
        <v>132</v>
      </c>
      <c r="Z251" s="5" t="s">
        <v>133</v>
      </c>
      <c r="AA251" s="5" t="s">
        <v>277</v>
      </c>
      <c r="AB251" s="5" t="s">
        <v>135</v>
      </c>
      <c r="AC251" s="5" t="s">
        <v>136</v>
      </c>
      <c r="AD251" s="5">
        <v>854803995381</v>
      </c>
      <c r="AE251" s="5" t="s">
        <v>625</v>
      </c>
      <c r="AF251" s="5" t="s">
        <v>675</v>
      </c>
      <c r="AG251" s="5">
        <v>172</v>
      </c>
      <c r="AH251" s="5" t="s">
        <v>139</v>
      </c>
      <c r="AI251" s="5">
        <v>181</v>
      </c>
      <c r="AJ251" s="5" t="s">
        <v>266</v>
      </c>
      <c r="AK251" s="5">
        <v>30000000</v>
      </c>
      <c r="AL251" s="5" t="s">
        <v>140</v>
      </c>
      <c r="AM251" s="5" t="s">
        <v>141</v>
      </c>
      <c r="AN251" s="6">
        <v>41.058150699999999</v>
      </c>
      <c r="AO251" s="5" t="s">
        <v>142</v>
      </c>
      <c r="AP251" s="5">
        <v>0</v>
      </c>
      <c r="AQ251" s="5">
        <v>331620</v>
      </c>
      <c r="AR251" s="3">
        <v>45386</v>
      </c>
      <c r="AS251" s="5">
        <v>180</v>
      </c>
      <c r="AT251" s="5" t="s">
        <v>1800</v>
      </c>
      <c r="AU251" s="5" t="s">
        <v>144</v>
      </c>
      <c r="AV251" s="5">
        <v>0</v>
      </c>
      <c r="AW251" s="5">
        <v>0</v>
      </c>
      <c r="AX251" s="5">
        <v>0</v>
      </c>
      <c r="AY251" s="5">
        <v>0</v>
      </c>
      <c r="AZ251" s="5">
        <v>0</v>
      </c>
      <c r="BA251" s="5">
        <v>0</v>
      </c>
      <c r="BB251" s="5">
        <v>0</v>
      </c>
      <c r="BC251" s="5">
        <v>0</v>
      </c>
      <c r="BD251" s="5">
        <v>0</v>
      </c>
      <c r="BE251" s="5" t="s">
        <v>145</v>
      </c>
      <c r="BF251" s="5" t="s">
        <v>145</v>
      </c>
      <c r="BG251" s="5">
        <v>0</v>
      </c>
      <c r="BH251" s="5">
        <v>9</v>
      </c>
      <c r="BI251" s="5" t="s">
        <v>123</v>
      </c>
      <c r="BJ251" s="3">
        <v>45382</v>
      </c>
      <c r="BK251" s="3">
        <v>45382</v>
      </c>
      <c r="BL251" s="6">
        <v>9.1666666666666696</v>
      </c>
      <c r="BM251" s="5" t="s">
        <v>123</v>
      </c>
      <c r="BN251" s="3">
        <v>50864</v>
      </c>
      <c r="BO251" s="5" t="s">
        <v>146</v>
      </c>
      <c r="BP251" s="5">
        <v>15000000</v>
      </c>
      <c r="BQ251" s="5"/>
      <c r="BR251" s="3">
        <v>45339</v>
      </c>
      <c r="BS251" s="5" t="s">
        <v>1928</v>
      </c>
      <c r="BT251" s="5" t="s">
        <v>954</v>
      </c>
      <c r="BU251" s="7" t="s">
        <v>1929</v>
      </c>
      <c r="BV251" s="7">
        <v>1000</v>
      </c>
      <c r="BW251" s="7">
        <v>67000</v>
      </c>
      <c r="BX251" s="7">
        <v>14212</v>
      </c>
      <c r="BY251" s="7">
        <v>900</v>
      </c>
      <c r="BZ251" s="5">
        <v>26</v>
      </c>
      <c r="CA251" s="5">
        <v>34</v>
      </c>
      <c r="CB251" s="48">
        <f t="shared" si="11"/>
        <v>79790800</v>
      </c>
      <c r="CC251" s="48">
        <v>73067100</v>
      </c>
      <c r="CD251" s="48">
        <f t="shared" si="12"/>
        <v>71811720</v>
      </c>
      <c r="CE251" s="48">
        <f t="shared" si="13"/>
        <v>63832640</v>
      </c>
      <c r="CF251" s="48"/>
      <c r="CG251" s="49" t="s">
        <v>1930</v>
      </c>
      <c r="CH251" s="49"/>
      <c r="CI251" s="49" t="s">
        <v>3775</v>
      </c>
      <c r="CJ251" s="50" t="s">
        <v>1733</v>
      </c>
      <c r="CK251" s="50" t="s">
        <v>625</v>
      </c>
      <c r="CL251" s="50">
        <v>110062</v>
      </c>
      <c r="CM251" s="5">
        <v>0</v>
      </c>
      <c r="CN251" s="5" t="s">
        <v>195</v>
      </c>
      <c r="CO251" s="50" t="s">
        <v>152</v>
      </c>
      <c r="CP251" s="50" t="s">
        <v>299</v>
      </c>
      <c r="CQ251" s="51" t="s">
        <v>185</v>
      </c>
      <c r="CR251" s="51" t="s">
        <v>154</v>
      </c>
      <c r="CS251" s="51" t="s">
        <v>90</v>
      </c>
      <c r="CT251" s="51" t="s">
        <v>1931</v>
      </c>
      <c r="CU251" s="51" t="s">
        <v>991</v>
      </c>
      <c r="CV251" s="52" t="s">
        <v>1932</v>
      </c>
      <c r="CW251" s="9">
        <v>200303344873</v>
      </c>
      <c r="CX251" s="9">
        <v>0</v>
      </c>
      <c r="CY251" s="9">
        <v>0</v>
      </c>
      <c r="CZ251" s="9">
        <v>0</v>
      </c>
      <c r="DA251" s="9">
        <v>0</v>
      </c>
      <c r="DB251" s="9">
        <v>0</v>
      </c>
      <c r="DC251" s="9">
        <v>0</v>
      </c>
      <c r="DD251" s="9">
        <v>0</v>
      </c>
      <c r="DE251" s="9">
        <v>0</v>
      </c>
      <c r="DF251" s="9">
        <v>400079158611</v>
      </c>
      <c r="DG251" s="9">
        <v>0</v>
      </c>
      <c r="DH251" s="9">
        <v>0</v>
      </c>
      <c r="DI251" s="9">
        <v>0</v>
      </c>
      <c r="DJ251" s="9">
        <v>0</v>
      </c>
      <c r="DK251" s="9">
        <v>0</v>
      </c>
      <c r="DL251" s="9">
        <v>0</v>
      </c>
      <c r="DM251" s="9">
        <v>0</v>
      </c>
      <c r="DN251" s="9">
        <v>0</v>
      </c>
      <c r="DO251" s="9">
        <v>200080847809</v>
      </c>
      <c r="DP251" s="9">
        <v>0</v>
      </c>
      <c r="DQ251" s="9">
        <v>0</v>
      </c>
      <c r="DR251" s="9">
        <v>0</v>
      </c>
      <c r="DS251" s="9">
        <v>0</v>
      </c>
      <c r="DT251" s="9">
        <v>0</v>
      </c>
      <c r="DU251" s="9">
        <v>0</v>
      </c>
      <c r="DV251" s="9">
        <v>0</v>
      </c>
      <c r="DW251" s="9">
        <v>0</v>
      </c>
    </row>
    <row r="252" spans="1:127" hidden="1" x14ac:dyDescent="0.25">
      <c r="A252" s="44">
        <v>251</v>
      </c>
      <c r="B252" s="45">
        <v>45627</v>
      </c>
      <c r="C252" s="46">
        <v>214320911514568</v>
      </c>
      <c r="D252" s="4">
        <v>214320911514568</v>
      </c>
      <c r="E252" s="4" t="s">
        <v>121</v>
      </c>
      <c r="F252" s="5" t="s">
        <v>122</v>
      </c>
      <c r="G252" s="3">
        <v>45238</v>
      </c>
      <c r="H252" s="6">
        <v>13.966666666666701</v>
      </c>
      <c r="I252" s="5" t="s">
        <v>123</v>
      </c>
      <c r="J252" s="47">
        <v>4988766</v>
      </c>
      <c r="K252" s="5" t="s">
        <v>124</v>
      </c>
      <c r="L252" s="5" t="s">
        <v>1933</v>
      </c>
      <c r="M252" s="5">
        <v>4748655</v>
      </c>
      <c r="N252" s="5" t="s">
        <v>126</v>
      </c>
      <c r="O252" s="5">
        <v>764</v>
      </c>
      <c r="P252" s="5" t="s">
        <v>127</v>
      </c>
      <c r="Q252" s="5">
        <v>14</v>
      </c>
      <c r="R252" s="5" t="s">
        <v>263</v>
      </c>
      <c r="S252" s="6">
        <v>13.9</v>
      </c>
      <c r="T252" s="5" t="s">
        <v>129</v>
      </c>
      <c r="U252" s="6">
        <v>13.5</v>
      </c>
      <c r="V252" s="5">
        <v>120</v>
      </c>
      <c r="W252" s="5" t="s">
        <v>130</v>
      </c>
      <c r="X252" s="5" t="s">
        <v>1934</v>
      </c>
      <c r="Y252" s="5" t="s">
        <v>132</v>
      </c>
      <c r="Z252" s="5" t="s">
        <v>133</v>
      </c>
      <c r="AA252" s="5" t="s">
        <v>804</v>
      </c>
      <c r="AB252" s="5" t="s">
        <v>135</v>
      </c>
      <c r="AC252" s="5" t="s">
        <v>136</v>
      </c>
      <c r="AD252" s="5">
        <v>854801955564</v>
      </c>
      <c r="AE252" s="5" t="s">
        <v>848</v>
      </c>
      <c r="AF252" s="5" t="s">
        <v>253</v>
      </c>
      <c r="AG252" s="5">
        <v>112</v>
      </c>
      <c r="AH252" s="5" t="s">
        <v>139</v>
      </c>
      <c r="AI252" s="5">
        <v>126</v>
      </c>
      <c r="AJ252" s="5" t="s">
        <v>266</v>
      </c>
      <c r="AK252" s="5">
        <v>4988766</v>
      </c>
      <c r="AL252" s="5" t="s">
        <v>140</v>
      </c>
      <c r="AM252" s="5" t="s">
        <v>278</v>
      </c>
      <c r="AN252" s="6">
        <v>63.958538500000003</v>
      </c>
      <c r="AO252" s="5" t="s">
        <v>142</v>
      </c>
      <c r="AP252" s="5">
        <v>0</v>
      </c>
      <c r="AQ252" s="5">
        <v>75967</v>
      </c>
      <c r="AR252" s="3">
        <v>45234</v>
      </c>
      <c r="AS252" s="5">
        <v>120</v>
      </c>
      <c r="AT252" s="5" t="s">
        <v>1913</v>
      </c>
      <c r="AU252" s="5" t="s">
        <v>144</v>
      </c>
      <c r="AV252" s="5">
        <v>0</v>
      </c>
      <c r="AW252" s="5">
        <v>0</v>
      </c>
      <c r="AX252" s="5">
        <v>0</v>
      </c>
      <c r="AY252" s="5">
        <v>0</v>
      </c>
      <c r="AZ252" s="5">
        <v>0</v>
      </c>
      <c r="BA252" s="5">
        <v>0</v>
      </c>
      <c r="BB252" s="5">
        <v>0</v>
      </c>
      <c r="BC252" s="5">
        <v>0</v>
      </c>
      <c r="BD252" s="5">
        <v>0</v>
      </c>
      <c r="BE252" s="5" t="s">
        <v>145</v>
      </c>
      <c r="BF252" s="5" t="s">
        <v>145</v>
      </c>
      <c r="BG252" s="5">
        <v>0</v>
      </c>
      <c r="BH252" s="5">
        <v>14</v>
      </c>
      <c r="BI252" s="5" t="s">
        <v>123</v>
      </c>
      <c r="BJ252" s="3">
        <v>45228</v>
      </c>
      <c r="BK252" s="3">
        <v>45260</v>
      </c>
      <c r="BL252" s="6">
        <v>13.233333333333301</v>
      </c>
      <c r="BM252" s="5" t="s">
        <v>123</v>
      </c>
      <c r="BN252" s="3">
        <v>49038</v>
      </c>
      <c r="BO252" s="5" t="s">
        <v>315</v>
      </c>
      <c r="BP252" s="5">
        <v>0</v>
      </c>
      <c r="BQ252" s="5"/>
      <c r="BR252" s="3"/>
      <c r="BS252" s="5"/>
      <c r="BT252" s="5" t="s">
        <v>145</v>
      </c>
      <c r="BU252" s="7"/>
      <c r="BV252" s="7"/>
      <c r="BW252" s="7"/>
      <c r="BX252" s="7"/>
      <c r="BY252" s="7"/>
      <c r="BZ252" s="5"/>
      <c r="CA252" s="5"/>
      <c r="CB252" s="48">
        <f t="shared" si="11"/>
        <v>0</v>
      </c>
      <c r="CC252" s="48">
        <v>7800000</v>
      </c>
      <c r="CD252" s="48">
        <f t="shared" si="12"/>
        <v>0</v>
      </c>
      <c r="CE252" s="48">
        <f t="shared" si="13"/>
        <v>0</v>
      </c>
      <c r="CF252" s="48"/>
      <c r="CG252" s="49" t="s">
        <v>891</v>
      </c>
      <c r="CH252" s="49"/>
      <c r="CI252" s="49" t="s">
        <v>3776</v>
      </c>
      <c r="CJ252" s="50" t="s">
        <v>1916</v>
      </c>
      <c r="CK252" s="50" t="s">
        <v>848</v>
      </c>
      <c r="CL252" s="50">
        <v>500039</v>
      </c>
      <c r="CM252" s="5">
        <v>0</v>
      </c>
      <c r="CN252" s="5" t="s">
        <v>298</v>
      </c>
      <c r="CO252" s="50" t="s">
        <v>509</v>
      </c>
      <c r="CP252" s="50" t="s">
        <v>509</v>
      </c>
      <c r="CQ252" s="51" t="s">
        <v>185</v>
      </c>
      <c r="CR252" s="51" t="s">
        <v>154</v>
      </c>
      <c r="CS252" s="51" t="s">
        <v>90</v>
      </c>
      <c r="CT252" s="51" t="s">
        <v>1935</v>
      </c>
      <c r="CU252" s="51" t="s">
        <v>156</v>
      </c>
      <c r="CV252" s="52" t="s">
        <v>1936</v>
      </c>
      <c r="CW252" s="9">
        <v>200286201281</v>
      </c>
      <c r="CX252" s="9">
        <v>0</v>
      </c>
      <c r="CY252" s="9">
        <v>0</v>
      </c>
      <c r="CZ252" s="9">
        <v>0</v>
      </c>
      <c r="DA252" s="9">
        <v>0</v>
      </c>
      <c r="DB252" s="9">
        <v>0</v>
      </c>
      <c r="DC252" s="9">
        <v>0</v>
      </c>
      <c r="DD252" s="9">
        <v>0</v>
      </c>
      <c r="DE252" s="9">
        <v>0</v>
      </c>
      <c r="DF252" s="9">
        <v>400075012481</v>
      </c>
      <c r="DG252" s="9">
        <v>0</v>
      </c>
      <c r="DH252" s="9">
        <v>0</v>
      </c>
      <c r="DI252" s="9">
        <v>0</v>
      </c>
      <c r="DJ252" s="9">
        <v>0</v>
      </c>
      <c r="DK252" s="9">
        <v>0</v>
      </c>
      <c r="DL252" s="9">
        <v>0</v>
      </c>
      <c r="DM252" s="9">
        <v>0</v>
      </c>
      <c r="DN252" s="9">
        <v>0</v>
      </c>
      <c r="DO252" s="9">
        <v>200076522430</v>
      </c>
      <c r="DP252" s="9">
        <v>0</v>
      </c>
      <c r="DQ252" s="9">
        <v>0</v>
      </c>
      <c r="DR252" s="9">
        <v>0</v>
      </c>
      <c r="DS252" s="9">
        <v>0</v>
      </c>
      <c r="DT252" s="9">
        <v>0</v>
      </c>
      <c r="DU252" s="9">
        <v>0</v>
      </c>
      <c r="DV252" s="9">
        <v>0</v>
      </c>
      <c r="DW252" s="9">
        <v>0</v>
      </c>
    </row>
    <row r="253" spans="1:127" ht="90" x14ac:dyDescent="0.25">
      <c r="A253" s="44">
        <v>252</v>
      </c>
      <c r="B253" s="45">
        <v>45627</v>
      </c>
      <c r="C253" s="46">
        <v>214320911505529</v>
      </c>
      <c r="D253" s="4">
        <v>214320911505529</v>
      </c>
      <c r="E253" s="4" t="s">
        <v>121</v>
      </c>
      <c r="F253" s="5" t="s">
        <v>122</v>
      </c>
      <c r="G253" s="3">
        <v>45227</v>
      </c>
      <c r="H253" s="6">
        <v>14.3333333333333</v>
      </c>
      <c r="I253" s="5" t="s">
        <v>123</v>
      </c>
      <c r="J253" s="47">
        <v>4066311</v>
      </c>
      <c r="K253" s="5" t="s">
        <v>124</v>
      </c>
      <c r="L253" s="5" t="s">
        <v>1937</v>
      </c>
      <c r="M253" s="5">
        <v>3858168</v>
      </c>
      <c r="N253" s="5" t="s">
        <v>126</v>
      </c>
      <c r="O253" s="5">
        <v>744</v>
      </c>
      <c r="P253" s="5" t="s">
        <v>127</v>
      </c>
      <c r="Q253" s="5">
        <v>14</v>
      </c>
      <c r="R253" s="5" t="s">
        <v>263</v>
      </c>
      <c r="S253" s="6">
        <v>14.4</v>
      </c>
      <c r="T253" s="5" t="s">
        <v>129</v>
      </c>
      <c r="U253" s="6">
        <v>14</v>
      </c>
      <c r="V253" s="5">
        <v>121</v>
      </c>
      <c r="W253" s="5" t="s">
        <v>130</v>
      </c>
      <c r="X253" s="5" t="s">
        <v>1938</v>
      </c>
      <c r="Y253" s="5" t="s">
        <v>132</v>
      </c>
      <c r="Z253" s="5" t="s">
        <v>133</v>
      </c>
      <c r="AA253" s="5" t="s">
        <v>413</v>
      </c>
      <c r="AB253" s="5" t="s">
        <v>135</v>
      </c>
      <c r="AC253" s="5" t="s">
        <v>136</v>
      </c>
      <c r="AD253" s="5">
        <v>854801940798</v>
      </c>
      <c r="AE253" s="5" t="s">
        <v>848</v>
      </c>
      <c r="AF253" s="5" t="s">
        <v>253</v>
      </c>
      <c r="AG253" s="5">
        <v>111</v>
      </c>
      <c r="AH253" s="5" t="s">
        <v>139</v>
      </c>
      <c r="AI253" s="5">
        <v>125</v>
      </c>
      <c r="AJ253" s="5" t="s">
        <v>266</v>
      </c>
      <c r="AK253" s="5">
        <v>4066311</v>
      </c>
      <c r="AL253" s="5" t="s">
        <v>140</v>
      </c>
      <c r="AM253" s="5" t="s">
        <v>161</v>
      </c>
      <c r="AN253" s="6">
        <v>41.425336199999997</v>
      </c>
      <c r="AO253" s="5" t="s">
        <v>142</v>
      </c>
      <c r="AP253" s="5">
        <v>0</v>
      </c>
      <c r="AQ253" s="5">
        <v>63137</v>
      </c>
      <c r="AR253" s="3">
        <v>45234</v>
      </c>
      <c r="AS253" s="5">
        <v>120</v>
      </c>
      <c r="AT253" s="5" t="s">
        <v>1913</v>
      </c>
      <c r="AU253" s="5" t="s">
        <v>144</v>
      </c>
      <c r="AV253" s="5">
        <v>0</v>
      </c>
      <c r="AW253" s="5">
        <v>0</v>
      </c>
      <c r="AX253" s="5">
        <v>0</v>
      </c>
      <c r="AY253" s="5">
        <v>0</v>
      </c>
      <c r="AZ253" s="5">
        <v>0</v>
      </c>
      <c r="BA253" s="5">
        <v>0</v>
      </c>
      <c r="BB253" s="5">
        <v>0</v>
      </c>
      <c r="BC253" s="5">
        <v>0</v>
      </c>
      <c r="BD253" s="5">
        <v>0</v>
      </c>
      <c r="BE253" s="5" t="s">
        <v>145</v>
      </c>
      <c r="BF253" s="5" t="s">
        <v>145</v>
      </c>
      <c r="BG253" s="5">
        <v>0</v>
      </c>
      <c r="BH253" s="5">
        <v>14</v>
      </c>
      <c r="BI253" s="5" t="s">
        <v>123</v>
      </c>
      <c r="BJ253" s="3">
        <v>45219</v>
      </c>
      <c r="BK253" s="3">
        <v>45219</v>
      </c>
      <c r="BL253" s="6">
        <v>14.6</v>
      </c>
      <c r="BM253" s="5" t="s">
        <v>123</v>
      </c>
      <c r="BN253" s="3">
        <v>49007</v>
      </c>
      <c r="BO253" s="5" t="s">
        <v>162</v>
      </c>
      <c r="BP253" s="5">
        <v>0</v>
      </c>
      <c r="BQ253" s="5"/>
      <c r="BR253" s="3">
        <v>45180</v>
      </c>
      <c r="BS253" s="5"/>
      <c r="BT253" s="5" t="s">
        <v>1536</v>
      </c>
      <c r="BU253" s="7" t="s">
        <v>1939</v>
      </c>
      <c r="BV253" s="7">
        <v>120</v>
      </c>
      <c r="BW253" s="7">
        <v>65000</v>
      </c>
      <c r="BX253" s="7">
        <v>1680</v>
      </c>
      <c r="BY253" s="7">
        <v>1200</v>
      </c>
      <c r="BZ253" s="5">
        <v>23</v>
      </c>
      <c r="CA253" s="5">
        <v>37</v>
      </c>
      <c r="CB253" s="48">
        <f t="shared" si="11"/>
        <v>9816000</v>
      </c>
      <c r="CC253" s="48">
        <v>9816000</v>
      </c>
      <c r="CD253" s="48">
        <f t="shared" si="12"/>
        <v>8834400</v>
      </c>
      <c r="CE253" s="48">
        <f t="shared" si="13"/>
        <v>7852800</v>
      </c>
      <c r="CF253" s="48" t="s">
        <v>1940</v>
      </c>
      <c r="CG253" s="49" t="s">
        <v>533</v>
      </c>
      <c r="CH253" s="49"/>
      <c r="CI253" s="49" t="s">
        <v>3775</v>
      </c>
      <c r="CJ253" s="50" t="s">
        <v>1916</v>
      </c>
      <c r="CK253" s="50" t="s">
        <v>848</v>
      </c>
      <c r="CL253" s="50">
        <v>500040</v>
      </c>
      <c r="CM253" s="5">
        <v>0</v>
      </c>
      <c r="CN253" s="5" t="s">
        <v>195</v>
      </c>
      <c r="CO253" s="50" t="s">
        <v>509</v>
      </c>
      <c r="CP253" s="50" t="s">
        <v>509</v>
      </c>
      <c r="CQ253" s="51" t="s">
        <v>153</v>
      </c>
      <c r="CR253" s="51" t="s">
        <v>154</v>
      </c>
      <c r="CS253" s="51" t="s">
        <v>90</v>
      </c>
      <c r="CT253" s="51" t="s">
        <v>1941</v>
      </c>
      <c r="CU253" s="51" t="s">
        <v>156</v>
      </c>
      <c r="CV253" s="52" t="s">
        <v>1942</v>
      </c>
      <c r="CW253" s="9">
        <v>200285360081</v>
      </c>
      <c r="CX253" s="9">
        <v>0</v>
      </c>
      <c r="CY253" s="9">
        <v>0</v>
      </c>
      <c r="CZ253" s="9">
        <v>0</v>
      </c>
      <c r="DA253" s="9">
        <v>0</v>
      </c>
      <c r="DB253" s="9">
        <v>0</v>
      </c>
      <c r="DC253" s="9">
        <v>0</v>
      </c>
      <c r="DD253" s="9">
        <v>0</v>
      </c>
      <c r="DE253" s="9">
        <v>0</v>
      </c>
      <c r="DF253" s="9">
        <v>400074810314</v>
      </c>
      <c r="DG253" s="9">
        <v>0</v>
      </c>
      <c r="DH253" s="9">
        <v>0</v>
      </c>
      <c r="DI253" s="9">
        <v>0</v>
      </c>
      <c r="DJ253" s="9">
        <v>0</v>
      </c>
      <c r="DK253" s="9">
        <v>0</v>
      </c>
      <c r="DL253" s="9">
        <v>0</v>
      </c>
      <c r="DM253" s="9">
        <v>0</v>
      </c>
      <c r="DN253" s="9">
        <v>0</v>
      </c>
      <c r="DO253" s="9">
        <v>200076308577</v>
      </c>
      <c r="DP253" s="9">
        <v>0</v>
      </c>
      <c r="DQ253" s="9">
        <v>0</v>
      </c>
      <c r="DR253" s="9">
        <v>0</v>
      </c>
      <c r="DS253" s="9">
        <v>0</v>
      </c>
      <c r="DT253" s="9">
        <v>0</v>
      </c>
      <c r="DU253" s="9">
        <v>0</v>
      </c>
      <c r="DV253" s="9">
        <v>0</v>
      </c>
      <c r="DW253" s="9">
        <v>0</v>
      </c>
    </row>
    <row r="254" spans="1:127" customFormat="1" ht="75" x14ac:dyDescent="0.25">
      <c r="A254">
        <v>253</v>
      </c>
      <c r="B254" s="3">
        <v>45627</v>
      </c>
      <c r="C254" s="4">
        <v>173201311613921</v>
      </c>
      <c r="D254" s="4">
        <v>173201311613921</v>
      </c>
      <c r="E254" s="4" t="s">
        <v>121</v>
      </c>
      <c r="F254" s="5" t="s">
        <v>178</v>
      </c>
      <c r="G254" s="3">
        <v>45350</v>
      </c>
      <c r="H254" s="6">
        <v>10.233333333333301</v>
      </c>
      <c r="I254" s="5" t="s">
        <v>123</v>
      </c>
      <c r="J254" s="5">
        <v>30000000</v>
      </c>
      <c r="K254" s="5" t="s">
        <v>124</v>
      </c>
      <c r="L254" s="5" t="s">
        <v>1943</v>
      </c>
      <c r="M254" s="5">
        <v>29214748</v>
      </c>
      <c r="N254" s="5" t="s">
        <v>126</v>
      </c>
      <c r="O254" s="5">
        <v>773</v>
      </c>
      <c r="P254" s="5" t="s">
        <v>127</v>
      </c>
      <c r="Q254" s="5">
        <v>11</v>
      </c>
      <c r="R254" s="5" t="s">
        <v>263</v>
      </c>
      <c r="S254" s="6">
        <v>9.5</v>
      </c>
      <c r="T254" s="5" t="s">
        <v>129</v>
      </c>
      <c r="U254" s="6">
        <v>9.5</v>
      </c>
      <c r="V254" s="5">
        <v>181</v>
      </c>
      <c r="W254" s="5" t="s">
        <v>130</v>
      </c>
      <c r="X254" s="5" t="s">
        <v>1944</v>
      </c>
      <c r="Y254" s="5" t="s">
        <v>132</v>
      </c>
      <c r="Z254" s="5" t="s">
        <v>133</v>
      </c>
      <c r="AA254" s="5" t="s">
        <v>1945</v>
      </c>
      <c r="AB254" s="5" t="s">
        <v>135</v>
      </c>
      <c r="AC254" s="5" t="s">
        <v>136</v>
      </c>
      <c r="AD254" s="5">
        <v>854803477435</v>
      </c>
      <c r="AE254" s="5" t="s">
        <v>674</v>
      </c>
      <c r="AF254" s="5" t="s">
        <v>253</v>
      </c>
      <c r="AG254" s="5">
        <v>170</v>
      </c>
      <c r="AH254" s="5" t="s">
        <v>139</v>
      </c>
      <c r="AI254" s="5">
        <v>181</v>
      </c>
      <c r="AJ254" s="5" t="s">
        <v>1042</v>
      </c>
      <c r="AK254" s="5">
        <v>30000000</v>
      </c>
      <c r="AL254" s="5" t="s">
        <v>140</v>
      </c>
      <c r="AM254" s="5" t="s">
        <v>141</v>
      </c>
      <c r="AN254" s="6">
        <v>32.829940899999997</v>
      </c>
      <c r="AO254" s="5" t="s">
        <v>142</v>
      </c>
      <c r="AP254" s="5">
        <v>0</v>
      </c>
      <c r="AQ254" s="5">
        <v>313268</v>
      </c>
      <c r="AR254" s="3">
        <v>45326</v>
      </c>
      <c r="AS254" s="5">
        <v>180</v>
      </c>
      <c r="AT254" s="5" t="s">
        <v>1946</v>
      </c>
      <c r="AU254" s="5" t="s">
        <v>144</v>
      </c>
      <c r="AV254" s="5">
        <v>0</v>
      </c>
      <c r="AW254" s="5">
        <v>0</v>
      </c>
      <c r="AX254" s="5">
        <v>0</v>
      </c>
      <c r="AY254" s="5">
        <v>0</v>
      </c>
      <c r="AZ254" s="5">
        <v>0</v>
      </c>
      <c r="BA254" s="5">
        <v>0</v>
      </c>
      <c r="BB254" s="5">
        <v>0</v>
      </c>
      <c r="BC254" s="5">
        <v>0</v>
      </c>
      <c r="BD254" s="5">
        <v>0</v>
      </c>
      <c r="BE254" s="5" t="s">
        <v>145</v>
      </c>
      <c r="BF254" s="5" t="s">
        <v>145</v>
      </c>
      <c r="BG254" s="5">
        <v>0</v>
      </c>
      <c r="BH254" s="5">
        <v>11</v>
      </c>
      <c r="BI254" s="5" t="s">
        <v>123</v>
      </c>
      <c r="BJ254" s="3">
        <v>45322</v>
      </c>
      <c r="BK254" s="3">
        <v>45322</v>
      </c>
      <c r="BL254" s="6">
        <v>11.1666666666667</v>
      </c>
      <c r="BM254" s="5" t="s">
        <v>123</v>
      </c>
      <c r="BN254" s="3">
        <v>50805</v>
      </c>
      <c r="BO254" s="5" t="s">
        <v>146</v>
      </c>
      <c r="BP254" s="5">
        <v>0</v>
      </c>
      <c r="BQ254" s="5">
        <v>2</v>
      </c>
      <c r="BR254" s="3">
        <v>45310</v>
      </c>
      <c r="BS254" s="5" t="s">
        <v>1947</v>
      </c>
      <c r="BT254" s="5" t="s">
        <v>1948</v>
      </c>
      <c r="BU254" s="7" t="s">
        <v>1949</v>
      </c>
      <c r="BV254" s="7">
        <v>60920</v>
      </c>
      <c r="BW254" s="7">
        <v>1500</v>
      </c>
      <c r="BX254" s="7">
        <v>0</v>
      </c>
      <c r="BY254" s="7">
        <v>0</v>
      </c>
      <c r="BZ254" s="5">
        <v>0</v>
      </c>
      <c r="CA254" s="5">
        <v>0</v>
      </c>
      <c r="CB254" s="6">
        <f t="shared" si="11"/>
        <v>91380000</v>
      </c>
      <c r="CC254" s="6">
        <v>103334400</v>
      </c>
      <c r="CD254" s="6">
        <f t="shared" si="12"/>
        <v>82242000</v>
      </c>
      <c r="CE254" s="6">
        <f t="shared" si="13"/>
        <v>73104000</v>
      </c>
      <c r="CF254" s="6"/>
      <c r="CG254" s="8"/>
      <c r="CH254" s="8">
        <f>J254/CB254</f>
        <v>0.3282994090610637</v>
      </c>
      <c r="CI254" s="8" t="s">
        <v>3775</v>
      </c>
      <c r="CJ254" s="5" t="s">
        <v>1950</v>
      </c>
      <c r="CK254" s="5" t="s">
        <v>674</v>
      </c>
      <c r="CL254" s="5">
        <v>412205</v>
      </c>
      <c r="CM254" s="5">
        <v>0</v>
      </c>
      <c r="CN254" s="5" t="s">
        <v>298</v>
      </c>
      <c r="CO254" s="5" t="s">
        <v>1951</v>
      </c>
      <c r="CP254" s="5" t="s">
        <v>566</v>
      </c>
      <c r="CQ254" s="9" t="s">
        <v>185</v>
      </c>
      <c r="CR254" s="9" t="s">
        <v>154</v>
      </c>
      <c r="CS254" s="9" t="s">
        <v>90</v>
      </c>
      <c r="CT254" s="9" t="s">
        <v>1952</v>
      </c>
      <c r="CU254" s="9" t="s">
        <v>156</v>
      </c>
      <c r="CV254" s="10" t="s">
        <v>1953</v>
      </c>
      <c r="CW254" s="9">
        <v>200298590995</v>
      </c>
      <c r="CX254" s="9">
        <v>0</v>
      </c>
      <c r="CY254" s="9">
        <v>0</v>
      </c>
      <c r="CZ254" s="9">
        <v>0</v>
      </c>
      <c r="DA254" s="9">
        <v>0</v>
      </c>
      <c r="DB254" s="9">
        <v>0</v>
      </c>
      <c r="DC254" s="9">
        <v>0</v>
      </c>
      <c r="DD254" s="9">
        <v>0</v>
      </c>
      <c r="DE254" s="9">
        <v>0</v>
      </c>
      <c r="DF254" s="9">
        <v>400078000904</v>
      </c>
      <c r="DG254" s="9">
        <v>0</v>
      </c>
      <c r="DH254" s="9">
        <v>0</v>
      </c>
      <c r="DI254" s="9">
        <v>0</v>
      </c>
      <c r="DJ254" s="9">
        <v>0</v>
      </c>
      <c r="DK254" s="9">
        <v>0</v>
      </c>
      <c r="DL254" s="9">
        <v>0</v>
      </c>
      <c r="DM254" s="9">
        <v>0</v>
      </c>
      <c r="DN254" s="9">
        <v>0</v>
      </c>
      <c r="DO254" s="9">
        <v>200079642887</v>
      </c>
      <c r="DP254" s="9">
        <v>0</v>
      </c>
      <c r="DQ254" s="9">
        <v>0</v>
      </c>
      <c r="DR254" s="9">
        <v>0</v>
      </c>
      <c r="DS254" s="9">
        <v>0</v>
      </c>
      <c r="DT254" s="9">
        <v>0</v>
      </c>
      <c r="DU254" s="9">
        <v>0</v>
      </c>
      <c r="DV254" s="9">
        <v>0</v>
      </c>
      <c r="DW254" s="9">
        <v>0</v>
      </c>
    </row>
    <row r="255" spans="1:127" hidden="1" x14ac:dyDescent="0.25">
      <c r="A255" s="44">
        <v>254</v>
      </c>
      <c r="B255" s="45">
        <v>45627</v>
      </c>
      <c r="C255" s="46">
        <v>173201311763551</v>
      </c>
      <c r="D255" s="4">
        <v>173201311763551</v>
      </c>
      <c r="E255" s="4" t="s">
        <v>121</v>
      </c>
      <c r="F255" s="5" t="s">
        <v>122</v>
      </c>
      <c r="G255" s="3">
        <v>45478</v>
      </c>
      <c r="H255" s="6">
        <v>5.9666666666666703</v>
      </c>
      <c r="I255" s="5" t="s">
        <v>123</v>
      </c>
      <c r="J255" s="47">
        <v>21900000</v>
      </c>
      <c r="K255" s="5" t="s">
        <v>124</v>
      </c>
      <c r="L255" s="5" t="s">
        <v>1954</v>
      </c>
      <c r="M255" s="5">
        <v>21643256</v>
      </c>
      <c r="N255" s="5" t="s">
        <v>126</v>
      </c>
      <c r="O255" s="5">
        <v>822</v>
      </c>
      <c r="P255" s="5" t="s">
        <v>127</v>
      </c>
      <c r="Q255" s="5">
        <v>6</v>
      </c>
      <c r="R255" s="5" t="s">
        <v>263</v>
      </c>
      <c r="S255" s="6">
        <v>10.5</v>
      </c>
      <c r="T255" s="5" t="s">
        <v>129</v>
      </c>
      <c r="U255" s="6">
        <v>10.5</v>
      </c>
      <c r="V255" s="5">
        <v>181</v>
      </c>
      <c r="W255" s="5" t="s">
        <v>130</v>
      </c>
      <c r="X255" s="5" t="s">
        <v>1955</v>
      </c>
      <c r="Y255" s="5" t="s">
        <v>132</v>
      </c>
      <c r="Z255" s="5" t="s">
        <v>133</v>
      </c>
      <c r="AA255" s="5" t="s">
        <v>1956</v>
      </c>
      <c r="AB255" s="5" t="s">
        <v>135</v>
      </c>
      <c r="AC255" s="5" t="s">
        <v>136</v>
      </c>
      <c r="AD255" s="5">
        <v>802341397</v>
      </c>
      <c r="AE255" s="5" t="s">
        <v>674</v>
      </c>
      <c r="AF255" s="5" t="s">
        <v>253</v>
      </c>
      <c r="AG255" s="5">
        <v>175</v>
      </c>
      <c r="AH255" s="5" t="s">
        <v>139</v>
      </c>
      <c r="AI255" s="5">
        <v>181</v>
      </c>
      <c r="AJ255" s="5" t="s">
        <v>266</v>
      </c>
      <c r="AK255" s="5">
        <v>21900000</v>
      </c>
      <c r="AL255" s="5" t="s">
        <v>140</v>
      </c>
      <c r="AM255" s="5" t="s">
        <v>141</v>
      </c>
      <c r="AN255" s="6">
        <v>31.855472200000001</v>
      </c>
      <c r="AO255" s="5" t="s">
        <v>142</v>
      </c>
      <c r="AP255" s="5">
        <v>0</v>
      </c>
      <c r="AQ255" s="5">
        <v>242083</v>
      </c>
      <c r="AR255" s="3">
        <v>45477</v>
      </c>
      <c r="AS255" s="5">
        <v>180</v>
      </c>
      <c r="AT255" s="5" t="s">
        <v>1957</v>
      </c>
      <c r="AU255" s="5" t="s">
        <v>144</v>
      </c>
      <c r="AV255" s="5">
        <v>0</v>
      </c>
      <c r="AW255" s="5">
        <v>0</v>
      </c>
      <c r="AX255" s="5">
        <v>0</v>
      </c>
      <c r="AY255" s="5">
        <v>0</v>
      </c>
      <c r="AZ255" s="5">
        <v>0</v>
      </c>
      <c r="BA255" s="5">
        <v>0</v>
      </c>
      <c r="BB255" s="5">
        <v>0</v>
      </c>
      <c r="BC255" s="5">
        <v>0</v>
      </c>
      <c r="BD255" s="5">
        <v>0</v>
      </c>
      <c r="BE255" s="5" t="s">
        <v>145</v>
      </c>
      <c r="BF255" s="5" t="s">
        <v>145</v>
      </c>
      <c r="BG255" s="5">
        <v>0</v>
      </c>
      <c r="BH255" s="5">
        <v>6</v>
      </c>
      <c r="BI255" s="5" t="s">
        <v>123</v>
      </c>
      <c r="BJ255" s="3">
        <v>45472</v>
      </c>
      <c r="BK255" s="3">
        <v>45472</v>
      </c>
      <c r="BL255" s="6">
        <v>6.1666666666666696</v>
      </c>
      <c r="BM255" s="5" t="s">
        <v>123</v>
      </c>
      <c r="BN255" s="3">
        <v>50955</v>
      </c>
      <c r="BO255" s="5" t="s">
        <v>146</v>
      </c>
      <c r="BP255" s="5">
        <v>0</v>
      </c>
      <c r="BQ255" s="5"/>
      <c r="BR255" s="3"/>
      <c r="BS255" s="5"/>
      <c r="BT255" s="5" t="s">
        <v>145</v>
      </c>
      <c r="BU255" s="7"/>
      <c r="BV255" s="7"/>
      <c r="BW255" s="7"/>
      <c r="BX255" s="7"/>
      <c r="BY255" s="7"/>
      <c r="BZ255" s="5"/>
      <c r="CA255" s="5"/>
      <c r="CB255" s="48">
        <f t="shared" si="11"/>
        <v>0</v>
      </c>
      <c r="CC255" s="48">
        <v>76845500</v>
      </c>
      <c r="CD255" s="48">
        <f t="shared" si="12"/>
        <v>0</v>
      </c>
      <c r="CE255" s="48">
        <f t="shared" si="13"/>
        <v>0</v>
      </c>
      <c r="CF255" s="48"/>
      <c r="CG255" s="49" t="s">
        <v>891</v>
      </c>
      <c r="CH255" s="49"/>
      <c r="CI255" s="49" t="s">
        <v>3776</v>
      </c>
      <c r="CJ255" s="50" t="s">
        <v>1950</v>
      </c>
      <c r="CK255" s="50" t="s">
        <v>674</v>
      </c>
      <c r="CL255" s="50">
        <v>411045</v>
      </c>
      <c r="CM255" s="5">
        <v>0</v>
      </c>
      <c r="CN255" s="5" t="s">
        <v>165</v>
      </c>
      <c r="CO255" s="50" t="s">
        <v>509</v>
      </c>
      <c r="CP255" s="50" t="s">
        <v>509</v>
      </c>
      <c r="CQ255" s="51" t="s">
        <v>185</v>
      </c>
      <c r="CR255" s="51" t="s">
        <v>154</v>
      </c>
      <c r="CS255" s="51" t="s">
        <v>90</v>
      </c>
      <c r="CT255" s="51" t="s">
        <v>1958</v>
      </c>
      <c r="CU255" s="51" t="s">
        <v>156</v>
      </c>
      <c r="CV255" s="52" t="s">
        <v>1959</v>
      </c>
      <c r="CW255" s="9">
        <v>200312708654</v>
      </c>
      <c r="CX255" s="9">
        <v>0</v>
      </c>
      <c r="CY255" s="9">
        <v>0</v>
      </c>
      <c r="CZ255" s="9">
        <v>0</v>
      </c>
      <c r="DA255" s="9">
        <v>0</v>
      </c>
      <c r="DB255" s="9">
        <v>0</v>
      </c>
      <c r="DC255" s="9">
        <v>0</v>
      </c>
      <c r="DD255" s="9">
        <v>0</v>
      </c>
      <c r="DE255" s="9">
        <v>0</v>
      </c>
      <c r="DF255" s="9">
        <v>400081616416</v>
      </c>
      <c r="DG255" s="9">
        <v>0</v>
      </c>
      <c r="DH255" s="9">
        <v>0</v>
      </c>
      <c r="DI255" s="9">
        <v>0</v>
      </c>
      <c r="DJ255" s="9">
        <v>0</v>
      </c>
      <c r="DK255" s="9">
        <v>0</v>
      </c>
      <c r="DL255" s="9">
        <v>0</v>
      </c>
      <c r="DM255" s="9">
        <v>0</v>
      </c>
      <c r="DN255" s="9">
        <v>0</v>
      </c>
      <c r="DO255" s="9">
        <v>200083385415</v>
      </c>
      <c r="DP255" s="9">
        <v>0</v>
      </c>
      <c r="DQ255" s="9">
        <v>0</v>
      </c>
      <c r="DR255" s="9">
        <v>0</v>
      </c>
      <c r="DS255" s="9">
        <v>0</v>
      </c>
      <c r="DT255" s="9">
        <v>0</v>
      </c>
      <c r="DU255" s="9">
        <v>0</v>
      </c>
      <c r="DV255" s="9">
        <v>0</v>
      </c>
      <c r="DW255" s="9">
        <v>0</v>
      </c>
    </row>
    <row r="256" spans="1:127" ht="60" x14ac:dyDescent="0.25">
      <c r="A256" s="44">
        <v>255</v>
      </c>
      <c r="B256" s="45">
        <v>45627</v>
      </c>
      <c r="C256" s="46">
        <v>173201511764181</v>
      </c>
      <c r="D256" s="4">
        <v>173201511764181</v>
      </c>
      <c r="E256" s="4" t="s">
        <v>121</v>
      </c>
      <c r="F256" s="5" t="s">
        <v>178</v>
      </c>
      <c r="G256" s="3">
        <v>45491</v>
      </c>
      <c r="H256" s="6">
        <v>5.5333333333333297</v>
      </c>
      <c r="I256" s="5" t="s">
        <v>123</v>
      </c>
      <c r="J256" s="47">
        <v>6100000</v>
      </c>
      <c r="K256" s="5" t="s">
        <v>124</v>
      </c>
      <c r="L256" s="5" t="s">
        <v>1960</v>
      </c>
      <c r="M256" s="5">
        <v>6028485</v>
      </c>
      <c r="N256" s="5" t="s">
        <v>126</v>
      </c>
      <c r="O256" s="5">
        <v>764</v>
      </c>
      <c r="P256" s="5" t="s">
        <v>127</v>
      </c>
      <c r="Q256" s="5">
        <v>6</v>
      </c>
      <c r="R256" s="5" t="s">
        <v>263</v>
      </c>
      <c r="S256" s="6">
        <v>10.5</v>
      </c>
      <c r="T256" s="5" t="s">
        <v>129</v>
      </c>
      <c r="U256" s="6">
        <v>10.5</v>
      </c>
      <c r="V256" s="5">
        <v>181</v>
      </c>
      <c r="W256" s="5" t="s">
        <v>130</v>
      </c>
      <c r="X256" s="5" t="s">
        <v>1961</v>
      </c>
      <c r="Y256" s="5" t="s">
        <v>132</v>
      </c>
      <c r="Z256" s="5" t="s">
        <v>133</v>
      </c>
      <c r="AA256" s="5" t="s">
        <v>514</v>
      </c>
      <c r="AB256" s="5" t="s">
        <v>135</v>
      </c>
      <c r="AC256" s="5" t="s">
        <v>136</v>
      </c>
      <c r="AD256" s="5">
        <v>854804479975</v>
      </c>
      <c r="AE256" s="5" t="s">
        <v>674</v>
      </c>
      <c r="AF256" s="5" t="s">
        <v>253</v>
      </c>
      <c r="AG256" s="5">
        <v>175</v>
      </c>
      <c r="AH256" s="5" t="s">
        <v>139</v>
      </c>
      <c r="AI256" s="5">
        <v>181</v>
      </c>
      <c r="AJ256" s="5" t="s">
        <v>266</v>
      </c>
      <c r="AK256" s="5">
        <v>6100000</v>
      </c>
      <c r="AL256" s="5" t="s">
        <v>140</v>
      </c>
      <c r="AM256" s="5" t="s">
        <v>278</v>
      </c>
      <c r="AN256" s="6">
        <v>60.683837199999999</v>
      </c>
      <c r="AO256" s="5" t="s">
        <v>142</v>
      </c>
      <c r="AP256" s="5">
        <v>0</v>
      </c>
      <c r="AQ256" s="5">
        <v>67430</v>
      </c>
      <c r="AR256" s="3">
        <v>45477</v>
      </c>
      <c r="AS256" s="5">
        <v>180</v>
      </c>
      <c r="AT256" s="5" t="s">
        <v>1957</v>
      </c>
      <c r="AU256" s="5" t="s">
        <v>144</v>
      </c>
      <c r="AV256" s="5">
        <v>0</v>
      </c>
      <c r="AW256" s="5">
        <v>0</v>
      </c>
      <c r="AX256" s="5">
        <v>0</v>
      </c>
      <c r="AY256" s="5">
        <v>0</v>
      </c>
      <c r="AZ256" s="5">
        <v>0</v>
      </c>
      <c r="BA256" s="5">
        <v>0</v>
      </c>
      <c r="BB256" s="5">
        <v>0</v>
      </c>
      <c r="BC256" s="5">
        <v>0</v>
      </c>
      <c r="BD256" s="5">
        <v>0</v>
      </c>
      <c r="BE256" s="5" t="s">
        <v>145</v>
      </c>
      <c r="BF256" s="5" t="s">
        <v>145</v>
      </c>
      <c r="BG256" s="5">
        <v>0</v>
      </c>
      <c r="BH256" s="5">
        <v>6</v>
      </c>
      <c r="BI256" s="5" t="s">
        <v>123</v>
      </c>
      <c r="BJ256" s="3">
        <v>45473</v>
      </c>
      <c r="BK256" s="3">
        <v>45473</v>
      </c>
      <c r="BL256" s="6">
        <v>6.1333333333333302</v>
      </c>
      <c r="BM256" s="5" t="s">
        <v>123</v>
      </c>
      <c r="BN256" s="3">
        <v>50955</v>
      </c>
      <c r="BO256" s="5" t="s">
        <v>315</v>
      </c>
      <c r="BP256" s="5">
        <v>0</v>
      </c>
      <c r="BQ256" s="5"/>
      <c r="BR256" s="3">
        <v>45461</v>
      </c>
      <c r="BS256" s="5" t="s">
        <v>1962</v>
      </c>
      <c r="BT256" s="5" t="s">
        <v>1963</v>
      </c>
      <c r="BU256" s="7" t="s">
        <v>1964</v>
      </c>
      <c r="BV256" s="7">
        <v>0</v>
      </c>
      <c r="BW256" s="7">
        <v>0</v>
      </c>
      <c r="BX256" s="7">
        <v>455</v>
      </c>
      <c r="BY256" s="7">
        <v>22500</v>
      </c>
      <c r="BZ256" s="5">
        <v>1</v>
      </c>
      <c r="CA256" s="5">
        <v>59</v>
      </c>
      <c r="CB256" s="48">
        <f t="shared" si="11"/>
        <v>10237500</v>
      </c>
      <c r="CC256" s="48">
        <v>10237500</v>
      </c>
      <c r="CD256" s="48">
        <f t="shared" si="12"/>
        <v>9213750</v>
      </c>
      <c r="CE256" s="48">
        <f t="shared" si="13"/>
        <v>8190000</v>
      </c>
      <c r="CF256" s="48" t="s">
        <v>1965</v>
      </c>
      <c r="CG256" s="49" t="s">
        <v>760</v>
      </c>
      <c r="CH256" s="49"/>
      <c r="CI256" s="49" t="s">
        <v>3775</v>
      </c>
      <c r="CJ256" s="50" t="s">
        <v>1950</v>
      </c>
      <c r="CK256" s="50" t="s">
        <v>674</v>
      </c>
      <c r="CL256" s="50">
        <v>411057</v>
      </c>
      <c r="CM256" s="5">
        <v>0</v>
      </c>
      <c r="CN256" s="5" t="s">
        <v>1142</v>
      </c>
      <c r="CO256" s="50" t="s">
        <v>152</v>
      </c>
      <c r="CP256" s="50" t="s">
        <v>152</v>
      </c>
      <c r="CQ256" s="51" t="s">
        <v>153</v>
      </c>
      <c r="CR256" s="51" t="s">
        <v>154</v>
      </c>
      <c r="CS256" s="51" t="s">
        <v>90</v>
      </c>
      <c r="CT256" s="51" t="s">
        <v>1966</v>
      </c>
      <c r="CU256" s="51" t="s">
        <v>156</v>
      </c>
      <c r="CV256" s="52" t="s">
        <v>1967</v>
      </c>
      <c r="CW256" s="9">
        <v>200313929296</v>
      </c>
      <c r="CX256" s="9">
        <v>0</v>
      </c>
      <c r="CY256" s="9">
        <v>0</v>
      </c>
      <c r="CZ256" s="9">
        <v>0</v>
      </c>
      <c r="DA256" s="9">
        <v>0</v>
      </c>
      <c r="DB256" s="9">
        <v>0</v>
      </c>
      <c r="DC256" s="9">
        <v>0</v>
      </c>
      <c r="DD256" s="9">
        <v>0</v>
      </c>
      <c r="DE256" s="9">
        <v>0</v>
      </c>
      <c r="DF256" s="9">
        <v>400081996334</v>
      </c>
      <c r="DG256" s="9">
        <v>0</v>
      </c>
      <c r="DH256" s="9">
        <v>0</v>
      </c>
      <c r="DI256" s="9">
        <v>0</v>
      </c>
      <c r="DJ256" s="9">
        <v>0</v>
      </c>
      <c r="DK256" s="9">
        <v>0</v>
      </c>
      <c r="DL256" s="9">
        <v>0</v>
      </c>
      <c r="DM256" s="9">
        <v>0</v>
      </c>
      <c r="DN256" s="9">
        <v>0</v>
      </c>
      <c r="DO256" s="9">
        <v>200083773538</v>
      </c>
      <c r="DP256" s="9">
        <v>0</v>
      </c>
      <c r="DQ256" s="9">
        <v>0</v>
      </c>
      <c r="DR256" s="9">
        <v>0</v>
      </c>
      <c r="DS256" s="9">
        <v>0</v>
      </c>
      <c r="DT256" s="9">
        <v>0</v>
      </c>
      <c r="DU256" s="9">
        <v>0</v>
      </c>
      <c r="DV256" s="9">
        <v>0</v>
      </c>
      <c r="DW256" s="9">
        <v>0</v>
      </c>
    </row>
    <row r="257" spans="1:127" ht="135" x14ac:dyDescent="0.25">
      <c r="A257" s="44">
        <v>256</v>
      </c>
      <c r="B257" s="45">
        <v>45627</v>
      </c>
      <c r="C257" s="46">
        <v>173301311253783</v>
      </c>
      <c r="D257" s="4">
        <v>173301311253783</v>
      </c>
      <c r="E257" s="4" t="s">
        <v>121</v>
      </c>
      <c r="F257" s="5" t="s">
        <v>232</v>
      </c>
      <c r="G257" s="3">
        <v>44985</v>
      </c>
      <c r="H257" s="6">
        <v>22.4</v>
      </c>
      <c r="I257" s="5" t="s">
        <v>123</v>
      </c>
      <c r="J257" s="47">
        <v>25169000</v>
      </c>
      <c r="K257" s="5" t="s">
        <v>124</v>
      </c>
      <c r="L257" s="5" t="s">
        <v>1968</v>
      </c>
      <c r="M257" s="5">
        <v>22826616</v>
      </c>
      <c r="N257" s="5" t="s">
        <v>126</v>
      </c>
      <c r="O257" s="5">
        <v>767</v>
      </c>
      <c r="P257" s="5" t="s">
        <v>127</v>
      </c>
      <c r="Q257" s="5">
        <v>25</v>
      </c>
      <c r="R257" s="5" t="s">
        <v>263</v>
      </c>
      <c r="S257" s="6">
        <v>10.65</v>
      </c>
      <c r="T257" s="5" t="s">
        <v>129</v>
      </c>
      <c r="U257" s="6">
        <v>9.75</v>
      </c>
      <c r="V257" s="5">
        <v>132</v>
      </c>
      <c r="W257" s="5" t="s">
        <v>130</v>
      </c>
      <c r="X257" s="5" t="s">
        <v>1969</v>
      </c>
      <c r="Y257" s="5" t="s">
        <v>132</v>
      </c>
      <c r="Z257" s="5" t="s">
        <v>133</v>
      </c>
      <c r="AA257" s="5" t="s">
        <v>313</v>
      </c>
      <c r="AB257" s="5" t="s">
        <v>135</v>
      </c>
      <c r="AC257" s="5" t="s">
        <v>136</v>
      </c>
      <c r="AD257" s="5">
        <v>806232953</v>
      </c>
      <c r="AE257" s="5" t="s">
        <v>848</v>
      </c>
      <c r="AF257" s="5" t="s">
        <v>253</v>
      </c>
      <c r="AG257" s="5">
        <v>119</v>
      </c>
      <c r="AH257" s="5" t="s">
        <v>139</v>
      </c>
      <c r="AI257" s="5">
        <v>144</v>
      </c>
      <c r="AJ257" s="5" t="s">
        <v>1042</v>
      </c>
      <c r="AK257" s="5">
        <v>25169000</v>
      </c>
      <c r="AL257" s="5" t="s">
        <v>140</v>
      </c>
      <c r="AM257" s="5" t="s">
        <v>141</v>
      </c>
      <c r="AN257" s="6">
        <v>29.379698399999999</v>
      </c>
      <c r="AO257" s="5" t="s">
        <v>142</v>
      </c>
      <c r="AP257" s="5">
        <v>0</v>
      </c>
      <c r="AQ257" s="5">
        <v>311564</v>
      </c>
      <c r="AR257" s="3">
        <v>44899</v>
      </c>
      <c r="AS257" s="5">
        <v>132</v>
      </c>
      <c r="AT257" s="5" t="s">
        <v>1970</v>
      </c>
      <c r="AU257" s="5" t="s">
        <v>144</v>
      </c>
      <c r="AV257" s="5">
        <v>0</v>
      </c>
      <c r="AW257" s="5">
        <v>0</v>
      </c>
      <c r="AX257" s="5">
        <v>0</v>
      </c>
      <c r="AY257" s="5">
        <v>0</v>
      </c>
      <c r="AZ257" s="5">
        <v>0</v>
      </c>
      <c r="BA257" s="5">
        <v>0</v>
      </c>
      <c r="BB257" s="5">
        <v>0</v>
      </c>
      <c r="BC257" s="5">
        <v>0</v>
      </c>
      <c r="BD257" s="5">
        <v>0</v>
      </c>
      <c r="BE257" s="5" t="s">
        <v>145</v>
      </c>
      <c r="BF257" s="5" t="s">
        <v>145</v>
      </c>
      <c r="BG257" s="5">
        <v>0</v>
      </c>
      <c r="BH257" s="5">
        <v>25</v>
      </c>
      <c r="BI257" s="5" t="s">
        <v>123</v>
      </c>
      <c r="BJ257" s="3">
        <v>44890</v>
      </c>
      <c r="BK257" s="3">
        <v>44985</v>
      </c>
      <c r="BL257" s="6">
        <v>22.4</v>
      </c>
      <c r="BM257" s="5" t="s">
        <v>123</v>
      </c>
      <c r="BN257" s="3">
        <v>49252</v>
      </c>
      <c r="BO257" s="5" t="s">
        <v>146</v>
      </c>
      <c r="BP257" s="5">
        <v>0</v>
      </c>
      <c r="BQ257" s="5">
        <v>2</v>
      </c>
      <c r="BR257" s="3">
        <v>44875</v>
      </c>
      <c r="BS257" s="5" t="s">
        <v>1971</v>
      </c>
      <c r="BT257" s="5" t="s">
        <v>1972</v>
      </c>
      <c r="BU257" s="7" t="s">
        <v>1973</v>
      </c>
      <c r="BV257" s="7">
        <v>0</v>
      </c>
      <c r="BW257" s="7">
        <v>0</v>
      </c>
      <c r="BX257" s="7">
        <v>7788</v>
      </c>
      <c r="BY257" s="7">
        <v>11000</v>
      </c>
      <c r="BZ257" s="5">
        <v>18</v>
      </c>
      <c r="CA257" s="5">
        <v>42</v>
      </c>
      <c r="CB257" s="48">
        <f t="shared" si="11"/>
        <v>85668000</v>
      </c>
      <c r="CC257" s="48">
        <v>85668000</v>
      </c>
      <c r="CD257" s="48">
        <f t="shared" si="12"/>
        <v>77101200</v>
      </c>
      <c r="CE257" s="48">
        <f t="shared" si="13"/>
        <v>68534400</v>
      </c>
      <c r="CF257" s="48"/>
      <c r="CG257" s="49" t="s">
        <v>1974</v>
      </c>
      <c r="CH257" s="49"/>
      <c r="CI257" s="49" t="s">
        <v>3775</v>
      </c>
      <c r="CJ257" s="50" t="s">
        <v>1916</v>
      </c>
      <c r="CK257" s="50" t="s">
        <v>848</v>
      </c>
      <c r="CL257" s="50">
        <v>500062</v>
      </c>
      <c r="CM257" s="5">
        <v>28</v>
      </c>
      <c r="CN257" s="5" t="s">
        <v>195</v>
      </c>
      <c r="CO257" s="50" t="s">
        <v>299</v>
      </c>
      <c r="CP257" s="50" t="s">
        <v>335</v>
      </c>
      <c r="CQ257" s="51" t="s">
        <v>185</v>
      </c>
      <c r="CR257" s="51" t="s">
        <v>154</v>
      </c>
      <c r="CS257" s="51" t="s">
        <v>90</v>
      </c>
      <c r="CT257" s="51" t="s">
        <v>1975</v>
      </c>
      <c r="CU257" s="51" t="s">
        <v>156</v>
      </c>
      <c r="CV257" s="52" t="s">
        <v>1976</v>
      </c>
      <c r="CW257" s="9">
        <v>200261927220</v>
      </c>
      <c r="CX257" s="9">
        <v>0</v>
      </c>
      <c r="CY257" s="9">
        <v>0</v>
      </c>
      <c r="CZ257" s="9">
        <v>0</v>
      </c>
      <c r="DA257" s="9">
        <v>0</v>
      </c>
      <c r="DB257" s="9">
        <v>0</v>
      </c>
      <c r="DC257" s="9">
        <v>0</v>
      </c>
      <c r="DD257" s="9">
        <v>0</v>
      </c>
      <c r="DE257" s="9">
        <v>0</v>
      </c>
      <c r="DF257" s="9">
        <v>400068580247</v>
      </c>
      <c r="DG257" s="9">
        <v>0</v>
      </c>
      <c r="DH257" s="9">
        <v>0</v>
      </c>
      <c r="DI257" s="9">
        <v>0</v>
      </c>
      <c r="DJ257" s="9">
        <v>0</v>
      </c>
      <c r="DK257" s="9">
        <v>0</v>
      </c>
      <c r="DL257" s="9">
        <v>0</v>
      </c>
      <c r="DM257" s="9">
        <v>0</v>
      </c>
      <c r="DN257" s="9">
        <v>0</v>
      </c>
      <c r="DO257" s="9">
        <v>200069708746</v>
      </c>
      <c r="DP257" s="9">
        <v>0</v>
      </c>
      <c r="DQ257" s="9">
        <v>0</v>
      </c>
      <c r="DR257" s="9">
        <v>0</v>
      </c>
      <c r="DS257" s="9">
        <v>0</v>
      </c>
      <c r="DT257" s="9">
        <v>0</v>
      </c>
      <c r="DU257" s="9">
        <v>0</v>
      </c>
      <c r="DV257" s="9">
        <v>0</v>
      </c>
      <c r="DW257" s="9">
        <v>0</v>
      </c>
    </row>
    <row r="258" spans="1:127" hidden="1" x14ac:dyDescent="0.25">
      <c r="A258" s="44">
        <v>257</v>
      </c>
      <c r="B258" s="45">
        <v>45627</v>
      </c>
      <c r="C258" s="46">
        <v>173301311622550</v>
      </c>
      <c r="D258" s="4">
        <v>173301311622550</v>
      </c>
      <c r="E258" s="4" t="s">
        <v>121</v>
      </c>
      <c r="F258" s="5" t="s">
        <v>122</v>
      </c>
      <c r="G258" s="3">
        <v>45336</v>
      </c>
      <c r="H258" s="6">
        <v>10.7</v>
      </c>
      <c r="I258" s="5" t="s">
        <v>123</v>
      </c>
      <c r="J258" s="47">
        <v>5170326</v>
      </c>
      <c r="K258" s="5" t="s">
        <v>124</v>
      </c>
      <c r="L258" s="5" t="s">
        <v>1977</v>
      </c>
      <c r="M258" s="5">
        <v>4959751</v>
      </c>
      <c r="N258" s="5" t="s">
        <v>126</v>
      </c>
      <c r="O258" s="5">
        <v>756</v>
      </c>
      <c r="P258" s="5" t="s">
        <v>127</v>
      </c>
      <c r="Q258" s="5">
        <v>10</v>
      </c>
      <c r="R258" s="5" t="s">
        <v>263</v>
      </c>
      <c r="S258" s="6">
        <v>12</v>
      </c>
      <c r="T258" s="5" t="s">
        <v>129</v>
      </c>
      <c r="U258" s="6">
        <v>12</v>
      </c>
      <c r="V258" s="5">
        <v>121</v>
      </c>
      <c r="W258" s="5" t="s">
        <v>130</v>
      </c>
      <c r="X258" s="5" t="s">
        <v>1978</v>
      </c>
      <c r="Y258" s="5" t="s">
        <v>132</v>
      </c>
      <c r="Z258" s="5" t="s">
        <v>133</v>
      </c>
      <c r="AA258" s="5" t="s">
        <v>906</v>
      </c>
      <c r="AB258" s="5" t="s">
        <v>135</v>
      </c>
      <c r="AC258" s="5" t="s">
        <v>136</v>
      </c>
      <c r="AD258" s="5">
        <v>854803318769</v>
      </c>
      <c r="AE258" s="5" t="s">
        <v>848</v>
      </c>
      <c r="AF258" s="5" t="s">
        <v>253</v>
      </c>
      <c r="AG258" s="5">
        <v>111</v>
      </c>
      <c r="AH258" s="5" t="s">
        <v>139</v>
      </c>
      <c r="AI258" s="5">
        <v>121</v>
      </c>
      <c r="AJ258" s="5" t="s">
        <v>266</v>
      </c>
      <c r="AK258" s="5">
        <v>5170326</v>
      </c>
      <c r="AL258" s="5" t="s">
        <v>140</v>
      </c>
      <c r="AM258" s="5" t="s">
        <v>141</v>
      </c>
      <c r="AN258" s="6">
        <v>35.905041699999998</v>
      </c>
      <c r="AO258" s="5" t="s">
        <v>142</v>
      </c>
      <c r="AP258" s="5">
        <v>0</v>
      </c>
      <c r="AQ258" s="5">
        <v>74180</v>
      </c>
      <c r="AR258" s="3">
        <v>45355</v>
      </c>
      <c r="AS258" s="5">
        <v>120</v>
      </c>
      <c r="AT258" s="5" t="s">
        <v>1979</v>
      </c>
      <c r="AU258" s="5" t="s">
        <v>144</v>
      </c>
      <c r="AV258" s="5">
        <v>0</v>
      </c>
      <c r="AW258" s="5">
        <v>0</v>
      </c>
      <c r="AX258" s="5">
        <v>0</v>
      </c>
      <c r="AY258" s="5">
        <v>0</v>
      </c>
      <c r="AZ258" s="5">
        <v>0</v>
      </c>
      <c r="BA258" s="5">
        <v>0</v>
      </c>
      <c r="BB258" s="5">
        <v>0</v>
      </c>
      <c r="BC258" s="5">
        <v>0</v>
      </c>
      <c r="BD258" s="5">
        <v>0</v>
      </c>
      <c r="BE258" s="5" t="s">
        <v>145</v>
      </c>
      <c r="BF258" s="5" t="s">
        <v>145</v>
      </c>
      <c r="BG258" s="5">
        <v>0</v>
      </c>
      <c r="BH258" s="5">
        <v>10</v>
      </c>
      <c r="BI258" s="5" t="s">
        <v>123</v>
      </c>
      <c r="BJ258" s="3">
        <v>45332</v>
      </c>
      <c r="BK258" s="3">
        <v>45332</v>
      </c>
      <c r="BL258" s="6">
        <v>10.8333333333333</v>
      </c>
      <c r="BM258" s="5" t="s">
        <v>123</v>
      </c>
      <c r="BN258" s="3">
        <v>49007</v>
      </c>
      <c r="BO258" s="5" t="s">
        <v>146</v>
      </c>
      <c r="BP258" s="5">
        <v>4200000</v>
      </c>
      <c r="BQ258" s="5"/>
      <c r="BR258" s="3"/>
      <c r="BS258" s="5"/>
      <c r="BT258" s="5" t="s">
        <v>145</v>
      </c>
      <c r="BU258" s="7"/>
      <c r="BV258" s="7"/>
      <c r="BW258" s="7"/>
      <c r="BX258" s="7"/>
      <c r="BY258" s="7"/>
      <c r="BZ258" s="5"/>
      <c r="CA258" s="5"/>
      <c r="CB258" s="48">
        <f t="shared" si="11"/>
        <v>0</v>
      </c>
      <c r="CC258" s="48">
        <v>14400000</v>
      </c>
      <c r="CD258" s="48">
        <f t="shared" si="12"/>
        <v>0</v>
      </c>
      <c r="CE258" s="48">
        <f t="shared" si="13"/>
        <v>0</v>
      </c>
      <c r="CF258" s="48"/>
      <c r="CG258" s="49" t="s">
        <v>891</v>
      </c>
      <c r="CH258" s="49"/>
      <c r="CI258" s="49" t="s">
        <v>3776</v>
      </c>
      <c r="CJ258" s="50" t="s">
        <v>1916</v>
      </c>
      <c r="CK258" s="50" t="s">
        <v>848</v>
      </c>
      <c r="CL258" s="50">
        <v>500076</v>
      </c>
      <c r="CM258" s="5">
        <v>0</v>
      </c>
      <c r="CN258" s="5" t="s">
        <v>195</v>
      </c>
      <c r="CO258" s="50" t="s">
        <v>1819</v>
      </c>
      <c r="CP258" s="50" t="s">
        <v>1819</v>
      </c>
      <c r="CQ258" s="51" t="s">
        <v>185</v>
      </c>
      <c r="CR258" s="51" t="s">
        <v>154</v>
      </c>
      <c r="CS258" s="51" t="s">
        <v>90</v>
      </c>
      <c r="CT258" s="51" t="s">
        <v>1980</v>
      </c>
      <c r="CU258" s="51" t="s">
        <v>187</v>
      </c>
      <c r="CV258" s="52" t="s">
        <v>1981</v>
      </c>
      <c r="CW258" s="9">
        <v>200296830878</v>
      </c>
      <c r="CX258" s="9">
        <v>0</v>
      </c>
      <c r="CY258" s="9">
        <v>0</v>
      </c>
      <c r="CZ258" s="9">
        <v>0</v>
      </c>
      <c r="DA258" s="9">
        <v>0</v>
      </c>
      <c r="DB258" s="9">
        <v>0</v>
      </c>
      <c r="DC258" s="9">
        <v>0</v>
      </c>
      <c r="DD258" s="9">
        <v>0</v>
      </c>
      <c r="DE258" s="9">
        <v>0</v>
      </c>
      <c r="DF258" s="9">
        <v>400077562437</v>
      </c>
      <c r="DG258" s="9">
        <v>0</v>
      </c>
      <c r="DH258" s="9">
        <v>0</v>
      </c>
      <c r="DI258" s="9">
        <v>0</v>
      </c>
      <c r="DJ258" s="9">
        <v>0</v>
      </c>
      <c r="DK258" s="9">
        <v>0</v>
      </c>
      <c r="DL258" s="9">
        <v>0</v>
      </c>
      <c r="DM258" s="9">
        <v>0</v>
      </c>
      <c r="DN258" s="9">
        <v>0</v>
      </c>
      <c r="DO258" s="9">
        <v>200079183607</v>
      </c>
      <c r="DP258" s="9">
        <v>0</v>
      </c>
      <c r="DQ258" s="9">
        <v>0</v>
      </c>
      <c r="DR258" s="9">
        <v>0</v>
      </c>
      <c r="DS258" s="9">
        <v>0</v>
      </c>
      <c r="DT258" s="9">
        <v>0</v>
      </c>
      <c r="DU258" s="9">
        <v>0</v>
      </c>
      <c r="DV258" s="9">
        <v>0</v>
      </c>
      <c r="DW258" s="9">
        <v>0</v>
      </c>
    </row>
    <row r="259" spans="1:127" hidden="1" x14ac:dyDescent="0.25">
      <c r="A259" s="44">
        <v>258</v>
      </c>
      <c r="B259" s="45">
        <v>45627</v>
      </c>
      <c r="C259" s="46">
        <v>173301311644882</v>
      </c>
      <c r="D259" s="4">
        <v>173301311644882</v>
      </c>
      <c r="E259" s="4" t="s">
        <v>121</v>
      </c>
      <c r="F259" s="5" t="s">
        <v>122</v>
      </c>
      <c r="G259" s="3">
        <v>45357</v>
      </c>
      <c r="H259" s="6">
        <v>10</v>
      </c>
      <c r="I259" s="5" t="s">
        <v>123</v>
      </c>
      <c r="J259" s="47">
        <v>15194355</v>
      </c>
      <c r="K259" s="5" t="s">
        <v>124</v>
      </c>
      <c r="L259" s="5" t="s">
        <v>1982</v>
      </c>
      <c r="M259" s="5">
        <v>14575551</v>
      </c>
      <c r="N259" s="5" t="s">
        <v>126</v>
      </c>
      <c r="O259" s="5">
        <v>771</v>
      </c>
      <c r="P259" s="5" t="s">
        <v>127</v>
      </c>
      <c r="Q259" s="5">
        <v>10</v>
      </c>
      <c r="R259" s="5" t="s">
        <v>263</v>
      </c>
      <c r="S259" s="6">
        <v>12</v>
      </c>
      <c r="T259" s="5" t="s">
        <v>129</v>
      </c>
      <c r="U259" s="6">
        <v>12</v>
      </c>
      <c r="V259" s="5">
        <v>121</v>
      </c>
      <c r="W259" s="5" t="s">
        <v>130</v>
      </c>
      <c r="X259" s="5" t="s">
        <v>1983</v>
      </c>
      <c r="Y259" s="5" t="s">
        <v>132</v>
      </c>
      <c r="Z259" s="5" t="s">
        <v>133</v>
      </c>
      <c r="AA259" s="5" t="s">
        <v>1984</v>
      </c>
      <c r="AB259" s="5" t="s">
        <v>135</v>
      </c>
      <c r="AC259" s="5" t="s">
        <v>136</v>
      </c>
      <c r="AD259" s="5">
        <v>854803576775</v>
      </c>
      <c r="AE259" s="5" t="s">
        <v>848</v>
      </c>
      <c r="AF259" s="5" t="s">
        <v>253</v>
      </c>
      <c r="AG259" s="5">
        <v>111</v>
      </c>
      <c r="AH259" s="5" t="s">
        <v>139</v>
      </c>
      <c r="AI259" s="5">
        <v>121</v>
      </c>
      <c r="AJ259" s="5" t="s">
        <v>266</v>
      </c>
      <c r="AK259" s="5">
        <v>15194355</v>
      </c>
      <c r="AL259" s="5" t="s">
        <v>140</v>
      </c>
      <c r="AM259" s="5" t="s">
        <v>141</v>
      </c>
      <c r="AN259" s="6">
        <v>49.547886900000002</v>
      </c>
      <c r="AO259" s="5" t="s">
        <v>142</v>
      </c>
      <c r="AP259" s="5">
        <v>0</v>
      </c>
      <c r="AQ259" s="5">
        <v>217995</v>
      </c>
      <c r="AR259" s="3">
        <v>45355</v>
      </c>
      <c r="AS259" s="5">
        <v>120</v>
      </c>
      <c r="AT259" s="5" t="s">
        <v>1979</v>
      </c>
      <c r="AU259" s="5" t="s">
        <v>144</v>
      </c>
      <c r="AV259" s="5">
        <v>0</v>
      </c>
      <c r="AW259" s="5">
        <v>0</v>
      </c>
      <c r="AX259" s="5">
        <v>0</v>
      </c>
      <c r="AY259" s="5">
        <v>0</v>
      </c>
      <c r="AZ259" s="5">
        <v>0</v>
      </c>
      <c r="BA259" s="5">
        <v>0</v>
      </c>
      <c r="BB259" s="5">
        <v>0</v>
      </c>
      <c r="BC259" s="5">
        <v>0</v>
      </c>
      <c r="BD259" s="5">
        <v>0</v>
      </c>
      <c r="BE259" s="5" t="s">
        <v>145</v>
      </c>
      <c r="BF259" s="5" t="s">
        <v>145</v>
      </c>
      <c r="BG259" s="5">
        <v>0</v>
      </c>
      <c r="BH259" s="5">
        <v>10</v>
      </c>
      <c r="BI259" s="5" t="s">
        <v>123</v>
      </c>
      <c r="BJ259" s="3">
        <v>45350</v>
      </c>
      <c r="BK259" s="3">
        <v>45350</v>
      </c>
      <c r="BL259" s="6">
        <v>10.233333333333301</v>
      </c>
      <c r="BM259" s="5" t="s">
        <v>123</v>
      </c>
      <c r="BN259" s="3">
        <v>49007</v>
      </c>
      <c r="BO259" s="5" t="s">
        <v>146</v>
      </c>
      <c r="BP259" s="5">
        <v>0</v>
      </c>
      <c r="BQ259" s="5"/>
      <c r="BR259" s="3"/>
      <c r="BS259" s="5"/>
      <c r="BT259" s="5" t="s">
        <v>145</v>
      </c>
      <c r="BU259" s="7"/>
      <c r="BV259" s="7"/>
      <c r="BW259" s="7"/>
      <c r="BX259" s="7"/>
      <c r="BY259" s="7"/>
      <c r="BZ259" s="5"/>
      <c r="CA259" s="5"/>
      <c r="CB259" s="48">
        <f t="shared" si="11"/>
        <v>0</v>
      </c>
      <c r="CC259" s="48">
        <v>30666000</v>
      </c>
      <c r="CD259" s="48">
        <f t="shared" si="12"/>
        <v>0</v>
      </c>
      <c r="CE259" s="48">
        <f t="shared" si="13"/>
        <v>0</v>
      </c>
      <c r="CF259" s="48"/>
      <c r="CG259" s="49" t="s">
        <v>891</v>
      </c>
      <c r="CH259" s="49"/>
      <c r="CI259" s="49" t="s">
        <v>3776</v>
      </c>
      <c r="CJ259" s="50" t="s">
        <v>1916</v>
      </c>
      <c r="CK259" s="50" t="s">
        <v>848</v>
      </c>
      <c r="CL259" s="50">
        <v>500020</v>
      </c>
      <c r="CM259" s="5">
        <v>0</v>
      </c>
      <c r="CN259" s="5" t="s">
        <v>195</v>
      </c>
      <c r="CO259" s="50" t="s">
        <v>299</v>
      </c>
      <c r="CP259" s="50" t="s">
        <v>299</v>
      </c>
      <c r="CQ259" s="51" t="s">
        <v>185</v>
      </c>
      <c r="CR259" s="51" t="s">
        <v>154</v>
      </c>
      <c r="CS259" s="51" t="s">
        <v>90</v>
      </c>
      <c r="CT259" s="51" t="s">
        <v>1985</v>
      </c>
      <c r="CU259" s="51" t="s">
        <v>187</v>
      </c>
      <c r="CV259" s="52" t="s">
        <v>1986</v>
      </c>
      <c r="CW259" s="9">
        <v>200299489666</v>
      </c>
      <c r="CX259" s="9">
        <v>0</v>
      </c>
      <c r="CY259" s="9">
        <v>0</v>
      </c>
      <c r="CZ259" s="9">
        <v>0</v>
      </c>
      <c r="DA259" s="9">
        <v>0</v>
      </c>
      <c r="DB259" s="9">
        <v>0</v>
      </c>
      <c r="DC259" s="9">
        <v>0</v>
      </c>
      <c r="DD259" s="9">
        <v>0</v>
      </c>
      <c r="DE259" s="9">
        <v>0</v>
      </c>
      <c r="DF259" s="9">
        <v>400078250670</v>
      </c>
      <c r="DG259" s="9">
        <v>0</v>
      </c>
      <c r="DH259" s="9">
        <v>0</v>
      </c>
      <c r="DI259" s="9">
        <v>0</v>
      </c>
      <c r="DJ259" s="9">
        <v>0</v>
      </c>
      <c r="DK259" s="9">
        <v>0</v>
      </c>
      <c r="DL259" s="9">
        <v>0</v>
      </c>
      <c r="DM259" s="9">
        <v>0</v>
      </c>
      <c r="DN259" s="9">
        <v>0</v>
      </c>
      <c r="DO259" s="9">
        <v>200079901716</v>
      </c>
      <c r="DP259" s="9">
        <v>0</v>
      </c>
      <c r="DQ259" s="9">
        <v>0</v>
      </c>
      <c r="DR259" s="9">
        <v>0</v>
      </c>
      <c r="DS259" s="9">
        <v>0</v>
      </c>
      <c r="DT259" s="9">
        <v>0</v>
      </c>
      <c r="DU259" s="9">
        <v>0</v>
      </c>
      <c r="DV259" s="9">
        <v>0</v>
      </c>
      <c r="DW259" s="9">
        <v>0</v>
      </c>
    </row>
    <row r="260" spans="1:127" hidden="1" x14ac:dyDescent="0.25">
      <c r="A260" s="44">
        <v>259</v>
      </c>
      <c r="B260" s="45">
        <v>45627</v>
      </c>
      <c r="C260" s="46">
        <v>173301311685241</v>
      </c>
      <c r="D260" s="4">
        <v>173301311685241</v>
      </c>
      <c r="E260" s="4" t="s">
        <v>121</v>
      </c>
      <c r="F260" s="5" t="s">
        <v>178</v>
      </c>
      <c r="G260" s="3">
        <v>45422</v>
      </c>
      <c r="H260" s="6">
        <v>7.8333333333333304</v>
      </c>
      <c r="I260" s="5" t="s">
        <v>123</v>
      </c>
      <c r="J260" s="47">
        <v>15159604</v>
      </c>
      <c r="K260" s="5" t="s">
        <v>124</v>
      </c>
      <c r="L260" s="5" t="s">
        <v>1987</v>
      </c>
      <c r="M260" s="5">
        <v>14871468</v>
      </c>
      <c r="N260" s="5" t="s">
        <v>126</v>
      </c>
      <c r="O260" s="5">
        <v>801</v>
      </c>
      <c r="P260" s="5" t="s">
        <v>127</v>
      </c>
      <c r="Q260" s="5">
        <v>9</v>
      </c>
      <c r="R260" s="5" t="s">
        <v>263</v>
      </c>
      <c r="S260" s="6">
        <v>10.5</v>
      </c>
      <c r="T260" s="5" t="s">
        <v>129</v>
      </c>
      <c r="U260" s="6">
        <v>10.5</v>
      </c>
      <c r="V260" s="5">
        <v>181</v>
      </c>
      <c r="W260" s="5" t="s">
        <v>130</v>
      </c>
      <c r="X260" s="5" t="s">
        <v>1988</v>
      </c>
      <c r="Y260" s="5" t="s">
        <v>132</v>
      </c>
      <c r="Z260" s="5" t="s">
        <v>133</v>
      </c>
      <c r="AA260" s="5" t="s">
        <v>1989</v>
      </c>
      <c r="AB260" s="5" t="s">
        <v>135</v>
      </c>
      <c r="AC260" s="5" t="s">
        <v>136</v>
      </c>
      <c r="AD260" s="5">
        <v>854803925630</v>
      </c>
      <c r="AE260" s="5" t="s">
        <v>848</v>
      </c>
      <c r="AF260" s="5" t="s">
        <v>253</v>
      </c>
      <c r="AG260" s="5">
        <v>172</v>
      </c>
      <c r="AH260" s="5" t="s">
        <v>139</v>
      </c>
      <c r="AI260" s="5">
        <v>181</v>
      </c>
      <c r="AJ260" s="5" t="s">
        <v>1042</v>
      </c>
      <c r="AK260" s="5">
        <v>15159604</v>
      </c>
      <c r="AL260" s="5" t="s">
        <v>140</v>
      </c>
      <c r="AM260" s="5" t="s">
        <v>141</v>
      </c>
      <c r="AN260" s="6">
        <v>44.211274799999998</v>
      </c>
      <c r="AO260" s="5" t="s">
        <v>142</v>
      </c>
      <c r="AP260" s="5">
        <v>0</v>
      </c>
      <c r="AQ260" s="5">
        <v>167575</v>
      </c>
      <c r="AR260" s="3">
        <v>45386</v>
      </c>
      <c r="AS260" s="5">
        <v>180</v>
      </c>
      <c r="AT260" s="5" t="s">
        <v>1979</v>
      </c>
      <c r="AU260" s="5" t="s">
        <v>144</v>
      </c>
      <c r="AV260" s="5">
        <v>0</v>
      </c>
      <c r="AW260" s="5">
        <v>0</v>
      </c>
      <c r="AX260" s="5">
        <v>0</v>
      </c>
      <c r="AY260" s="5">
        <v>0</v>
      </c>
      <c r="AZ260" s="5">
        <v>0</v>
      </c>
      <c r="BA260" s="5">
        <v>0</v>
      </c>
      <c r="BB260" s="5">
        <v>0</v>
      </c>
      <c r="BC260" s="5">
        <v>0</v>
      </c>
      <c r="BD260" s="5">
        <v>0</v>
      </c>
      <c r="BE260" s="5" t="s">
        <v>145</v>
      </c>
      <c r="BF260" s="5" t="s">
        <v>145</v>
      </c>
      <c r="BG260" s="5">
        <v>0</v>
      </c>
      <c r="BH260" s="5">
        <v>9</v>
      </c>
      <c r="BI260" s="5" t="s">
        <v>123</v>
      </c>
      <c r="BJ260" s="3">
        <v>45382</v>
      </c>
      <c r="BK260" s="3">
        <v>45382</v>
      </c>
      <c r="BL260" s="6">
        <v>9.1666666666666696</v>
      </c>
      <c r="BM260" s="5" t="s">
        <v>123</v>
      </c>
      <c r="BN260" s="3">
        <v>50864</v>
      </c>
      <c r="BO260" s="5" t="s">
        <v>146</v>
      </c>
      <c r="BP260" s="5">
        <v>0</v>
      </c>
      <c r="BQ260" s="5"/>
      <c r="BR260" s="3"/>
      <c r="BS260" s="5"/>
      <c r="BT260" s="5" t="s">
        <v>145</v>
      </c>
      <c r="BU260" s="7"/>
      <c r="BV260" s="7"/>
      <c r="BW260" s="7"/>
      <c r="BX260" s="7"/>
      <c r="BY260" s="7"/>
      <c r="BZ260" s="5"/>
      <c r="CA260" s="5"/>
      <c r="CB260" s="48">
        <f t="shared" si="11"/>
        <v>0</v>
      </c>
      <c r="CC260" s="48">
        <v>34289000</v>
      </c>
      <c r="CD260" s="48">
        <f t="shared" si="12"/>
        <v>0</v>
      </c>
      <c r="CE260" s="48">
        <f t="shared" si="13"/>
        <v>0</v>
      </c>
      <c r="CF260" s="48"/>
      <c r="CG260" s="49" t="s">
        <v>891</v>
      </c>
      <c r="CH260" s="49"/>
      <c r="CI260" s="49" t="s">
        <v>3776</v>
      </c>
      <c r="CJ260" s="50" t="s">
        <v>1916</v>
      </c>
      <c r="CK260" s="50" t="s">
        <v>848</v>
      </c>
      <c r="CL260" s="50">
        <v>500045</v>
      </c>
      <c r="CM260" s="5">
        <v>0</v>
      </c>
      <c r="CN260" s="5" t="s">
        <v>298</v>
      </c>
      <c r="CO260" s="50" t="s">
        <v>355</v>
      </c>
      <c r="CP260" s="50" t="s">
        <v>355</v>
      </c>
      <c r="CQ260" s="51" t="s">
        <v>185</v>
      </c>
      <c r="CR260" s="51" t="s">
        <v>154</v>
      </c>
      <c r="CS260" s="51" t="s">
        <v>90</v>
      </c>
      <c r="CT260" s="51" t="s">
        <v>1990</v>
      </c>
      <c r="CU260" s="51" t="s">
        <v>187</v>
      </c>
      <c r="CV260" s="52" t="s">
        <v>1991</v>
      </c>
      <c r="CW260" s="9">
        <v>200306365980</v>
      </c>
      <c r="CX260" s="9">
        <v>0</v>
      </c>
      <c r="CY260" s="9">
        <v>0</v>
      </c>
      <c r="CZ260" s="9">
        <v>0</v>
      </c>
      <c r="DA260" s="9">
        <v>0</v>
      </c>
      <c r="DB260" s="9">
        <v>0</v>
      </c>
      <c r="DC260" s="9">
        <v>0</v>
      </c>
      <c r="DD260" s="9">
        <v>0</v>
      </c>
      <c r="DE260" s="9">
        <v>0</v>
      </c>
      <c r="DF260" s="9">
        <v>400079903944</v>
      </c>
      <c r="DG260" s="9">
        <v>0</v>
      </c>
      <c r="DH260" s="9">
        <v>0</v>
      </c>
      <c r="DI260" s="9">
        <v>0</v>
      </c>
      <c r="DJ260" s="9">
        <v>0</v>
      </c>
      <c r="DK260" s="9">
        <v>0</v>
      </c>
      <c r="DL260" s="9">
        <v>0</v>
      </c>
      <c r="DM260" s="9">
        <v>0</v>
      </c>
      <c r="DN260" s="9">
        <v>0</v>
      </c>
      <c r="DO260" s="9">
        <v>200081622472</v>
      </c>
      <c r="DP260" s="9">
        <v>0</v>
      </c>
      <c r="DQ260" s="9">
        <v>0</v>
      </c>
      <c r="DR260" s="9">
        <v>0</v>
      </c>
      <c r="DS260" s="9">
        <v>0</v>
      </c>
      <c r="DT260" s="9">
        <v>0</v>
      </c>
      <c r="DU260" s="9">
        <v>0</v>
      </c>
      <c r="DV260" s="9">
        <v>0</v>
      </c>
      <c r="DW260" s="9">
        <v>0</v>
      </c>
    </row>
    <row r="261" spans="1:127" s="28" customFormat="1" ht="60" hidden="1" x14ac:dyDescent="0.25">
      <c r="A261" s="28">
        <v>260</v>
      </c>
      <c r="B261" s="14">
        <v>45627</v>
      </c>
      <c r="C261" s="15">
        <v>214020911737907</v>
      </c>
      <c r="D261" s="4">
        <v>214020911737907</v>
      </c>
      <c r="E261" s="4" t="s">
        <v>121</v>
      </c>
      <c r="F261" s="5" t="s">
        <v>178</v>
      </c>
      <c r="G261" s="3">
        <v>45456</v>
      </c>
      <c r="H261" s="6">
        <v>6.7</v>
      </c>
      <c r="I261" s="5" t="s">
        <v>123</v>
      </c>
      <c r="J261" s="16">
        <v>2814343</v>
      </c>
      <c r="K261" s="5" t="s">
        <v>124</v>
      </c>
      <c r="L261" s="5" t="s">
        <v>1992</v>
      </c>
      <c r="M261" s="5">
        <v>2779685</v>
      </c>
      <c r="N261" s="5" t="s">
        <v>126</v>
      </c>
      <c r="O261" s="5">
        <v>776</v>
      </c>
      <c r="P261" s="5" t="s">
        <v>127</v>
      </c>
      <c r="Q261" s="5">
        <v>7</v>
      </c>
      <c r="R261" s="5" t="s">
        <v>128</v>
      </c>
      <c r="S261" s="6">
        <v>12</v>
      </c>
      <c r="T261" s="5" t="s">
        <v>129</v>
      </c>
      <c r="U261" s="6">
        <v>12</v>
      </c>
      <c r="V261" s="5">
        <v>181</v>
      </c>
      <c r="W261" s="5" t="s">
        <v>130</v>
      </c>
      <c r="X261" s="5" t="s">
        <v>1993</v>
      </c>
      <c r="Y261" s="5" t="s">
        <v>132</v>
      </c>
      <c r="Z261" s="5" t="s">
        <v>133</v>
      </c>
      <c r="AA261" s="5" t="s">
        <v>277</v>
      </c>
      <c r="AB261" s="5" t="s">
        <v>135</v>
      </c>
      <c r="AC261" s="5" t="s">
        <v>136</v>
      </c>
      <c r="AD261" s="5">
        <v>854804383493</v>
      </c>
      <c r="AE261" s="5" t="s">
        <v>637</v>
      </c>
      <c r="AF261" s="5" t="s">
        <v>243</v>
      </c>
      <c r="AG261" s="5">
        <v>174</v>
      </c>
      <c r="AH261" s="5" t="s">
        <v>139</v>
      </c>
      <c r="AI261" s="5">
        <v>181</v>
      </c>
      <c r="AJ261" s="5" t="s">
        <v>128</v>
      </c>
      <c r="AK261" s="5">
        <v>2814343</v>
      </c>
      <c r="AL261" s="5" t="s">
        <v>140</v>
      </c>
      <c r="AM261" s="5" t="s">
        <v>709</v>
      </c>
      <c r="AN261" s="6">
        <v>64.116219799999996</v>
      </c>
      <c r="AO261" s="5" t="s">
        <v>142</v>
      </c>
      <c r="AP261" s="5">
        <v>0</v>
      </c>
      <c r="AQ261" s="5">
        <v>33777</v>
      </c>
      <c r="AR261" s="3">
        <v>45447</v>
      </c>
      <c r="AS261" s="5">
        <v>180</v>
      </c>
      <c r="AT261" s="5" t="s">
        <v>1994</v>
      </c>
      <c r="AU261" s="5" t="s">
        <v>144</v>
      </c>
      <c r="AV261" s="5">
        <v>0</v>
      </c>
      <c r="AW261" s="5">
        <v>0</v>
      </c>
      <c r="AX261" s="5">
        <v>0</v>
      </c>
      <c r="AY261" s="5">
        <v>0</v>
      </c>
      <c r="AZ261" s="5">
        <v>0</v>
      </c>
      <c r="BA261" s="5">
        <v>0</v>
      </c>
      <c r="BB261" s="5">
        <v>0</v>
      </c>
      <c r="BC261" s="5">
        <v>0</v>
      </c>
      <c r="BD261" s="5">
        <v>0</v>
      </c>
      <c r="BE261" s="5" t="s">
        <v>145</v>
      </c>
      <c r="BF261" s="5" t="s">
        <v>145</v>
      </c>
      <c r="BG261" s="5">
        <v>0</v>
      </c>
      <c r="BH261" s="5">
        <v>7</v>
      </c>
      <c r="BI261" s="5" t="s">
        <v>123</v>
      </c>
      <c r="BJ261" s="3">
        <v>45443</v>
      </c>
      <c r="BK261" s="3">
        <v>45443</v>
      </c>
      <c r="BL261" s="6">
        <v>7.1333333333333302</v>
      </c>
      <c r="BM261" s="5" t="s">
        <v>123</v>
      </c>
      <c r="BN261" s="3">
        <v>50925</v>
      </c>
      <c r="BO261" s="5" t="s">
        <v>710</v>
      </c>
      <c r="BP261" s="5">
        <v>0</v>
      </c>
      <c r="BQ261" s="5"/>
      <c r="BR261" s="3">
        <v>45439</v>
      </c>
      <c r="BS261" s="5">
        <v>7302754</v>
      </c>
      <c r="BT261" s="5" t="s">
        <v>147</v>
      </c>
      <c r="BU261" s="18" t="s">
        <v>1995</v>
      </c>
      <c r="BV261" s="18">
        <v>1433</v>
      </c>
      <c r="BW261" s="18">
        <v>600</v>
      </c>
      <c r="BX261" s="18">
        <v>1433</v>
      </c>
      <c r="BY261" s="18">
        <v>1200</v>
      </c>
      <c r="BZ261" s="5">
        <v>8</v>
      </c>
      <c r="CA261" s="5">
        <v>52</v>
      </c>
      <c r="CB261" s="17">
        <f t="shared" si="11"/>
        <v>2579400</v>
      </c>
      <c r="CC261" s="17">
        <v>2579400</v>
      </c>
      <c r="CD261" s="17">
        <f t="shared" si="12"/>
        <v>2321460</v>
      </c>
      <c r="CE261" s="17">
        <f t="shared" si="13"/>
        <v>2063520</v>
      </c>
      <c r="CF261" s="17"/>
      <c r="CG261" s="19"/>
      <c r="CH261" s="19">
        <f t="shared" ref="CH261:CH262" si="24">J261/CB261</f>
        <v>1.0910843607040397</v>
      </c>
      <c r="CI261" s="19" t="s">
        <v>3776</v>
      </c>
      <c r="CJ261" s="16" t="s">
        <v>1996</v>
      </c>
      <c r="CK261" s="16" t="s">
        <v>637</v>
      </c>
      <c r="CL261" s="16">
        <v>313602</v>
      </c>
      <c r="CM261" s="5">
        <v>0</v>
      </c>
      <c r="CN261" s="5" t="s">
        <v>151</v>
      </c>
      <c r="CO261" s="16" t="s">
        <v>166</v>
      </c>
      <c r="CP261" s="16" t="s">
        <v>167</v>
      </c>
      <c r="CQ261" s="26" t="s">
        <v>185</v>
      </c>
      <c r="CR261" s="26" t="s">
        <v>154</v>
      </c>
      <c r="CS261" s="26" t="s">
        <v>90</v>
      </c>
      <c r="CT261" s="26" t="s">
        <v>1997</v>
      </c>
      <c r="CU261" s="26" t="s">
        <v>156</v>
      </c>
      <c r="CV261" s="27" t="s">
        <v>1998</v>
      </c>
      <c r="CW261" s="9">
        <v>200310089649</v>
      </c>
      <c r="CX261" s="9">
        <v>200310092200</v>
      </c>
      <c r="CY261" s="9">
        <v>0</v>
      </c>
      <c r="CZ261" s="9">
        <v>0</v>
      </c>
      <c r="DA261" s="9">
        <v>0</v>
      </c>
      <c r="DB261" s="9">
        <v>0</v>
      </c>
      <c r="DC261" s="9">
        <v>0</v>
      </c>
      <c r="DD261" s="9">
        <v>0</v>
      </c>
      <c r="DE261" s="9">
        <v>0</v>
      </c>
      <c r="DF261" s="9">
        <v>400081006158</v>
      </c>
      <c r="DG261" s="9">
        <v>400081006660</v>
      </c>
      <c r="DH261" s="9">
        <v>0</v>
      </c>
      <c r="DI261" s="9">
        <v>0</v>
      </c>
      <c r="DJ261" s="9">
        <v>0</v>
      </c>
      <c r="DK261" s="9">
        <v>0</v>
      </c>
      <c r="DL261" s="9">
        <v>0</v>
      </c>
      <c r="DM261" s="9">
        <v>0</v>
      </c>
      <c r="DN261" s="9">
        <v>0</v>
      </c>
      <c r="DO261" s="9">
        <v>200082754759</v>
      </c>
      <c r="DP261" s="9">
        <v>200082755281</v>
      </c>
      <c r="DQ261" s="9">
        <v>0</v>
      </c>
      <c r="DR261" s="9">
        <v>0</v>
      </c>
      <c r="DS261" s="9">
        <v>0</v>
      </c>
      <c r="DT261" s="9">
        <v>0</v>
      </c>
      <c r="DU261" s="9">
        <v>0</v>
      </c>
      <c r="DV261" s="9">
        <v>0</v>
      </c>
      <c r="DW261" s="9">
        <v>0</v>
      </c>
    </row>
    <row r="262" spans="1:127" customFormat="1" ht="45" x14ac:dyDescent="0.25">
      <c r="A262">
        <v>261</v>
      </c>
      <c r="B262" s="3">
        <v>45627</v>
      </c>
      <c r="C262" s="4">
        <v>213920911005576</v>
      </c>
      <c r="D262" s="4">
        <v>213920911005576</v>
      </c>
      <c r="E262" s="4" t="s">
        <v>121</v>
      </c>
      <c r="F262" s="5" t="s">
        <v>232</v>
      </c>
      <c r="G262" s="3">
        <v>44610</v>
      </c>
      <c r="H262" s="6">
        <v>34.9</v>
      </c>
      <c r="I262" s="5" t="s">
        <v>123</v>
      </c>
      <c r="J262" s="5">
        <v>1026290</v>
      </c>
      <c r="K262" s="5" t="s">
        <v>124</v>
      </c>
      <c r="L262" s="5" t="s">
        <v>1999</v>
      </c>
      <c r="M262" s="5">
        <v>901268</v>
      </c>
      <c r="N262" s="5" t="s">
        <v>126</v>
      </c>
      <c r="O262" s="5">
        <v>755</v>
      </c>
      <c r="P262" s="5" t="s">
        <v>127</v>
      </c>
      <c r="Q262" s="5">
        <v>34</v>
      </c>
      <c r="R262" s="5" t="s">
        <v>128</v>
      </c>
      <c r="S262" s="6">
        <v>15.3</v>
      </c>
      <c r="T262" s="5" t="s">
        <v>129</v>
      </c>
      <c r="U262" s="6">
        <v>13.5</v>
      </c>
      <c r="V262" s="5">
        <v>121</v>
      </c>
      <c r="W262" s="5" t="s">
        <v>130</v>
      </c>
      <c r="X262" s="5" t="s">
        <v>2000</v>
      </c>
      <c r="Y262" s="5" t="s">
        <v>132</v>
      </c>
      <c r="Z262" s="5" t="s">
        <v>133</v>
      </c>
      <c r="AA262" s="5" t="s">
        <v>134</v>
      </c>
      <c r="AB262" s="5" t="s">
        <v>135</v>
      </c>
      <c r="AC262" s="5" t="s">
        <v>136</v>
      </c>
      <c r="AD262" s="5">
        <v>16083998</v>
      </c>
      <c r="AE262" s="5" t="s">
        <v>637</v>
      </c>
      <c r="AF262" s="5" t="s">
        <v>977</v>
      </c>
      <c r="AG262" s="5">
        <v>105</v>
      </c>
      <c r="AH262" s="5" t="s">
        <v>139</v>
      </c>
      <c r="AI262" s="5">
        <v>139</v>
      </c>
      <c r="AJ262" s="5" t="s">
        <v>128</v>
      </c>
      <c r="AK262" s="5">
        <v>1026290</v>
      </c>
      <c r="AL262" s="5" t="s">
        <v>140</v>
      </c>
      <c r="AM262" s="5" t="s">
        <v>161</v>
      </c>
      <c r="AN262" s="6">
        <v>35.622700500000001</v>
      </c>
      <c r="AO262" s="5" t="s">
        <v>142</v>
      </c>
      <c r="AP262" s="5">
        <v>0</v>
      </c>
      <c r="AQ262" s="5">
        <v>15628</v>
      </c>
      <c r="AR262" s="3">
        <v>44624</v>
      </c>
      <c r="AS262" s="5">
        <v>120</v>
      </c>
      <c r="AT262" s="5" t="s">
        <v>2001</v>
      </c>
      <c r="AU262" s="5" t="s">
        <v>144</v>
      </c>
      <c r="AV262" s="5">
        <v>0</v>
      </c>
      <c r="AW262" s="5">
        <v>0</v>
      </c>
      <c r="AX262" s="5">
        <v>0</v>
      </c>
      <c r="AY262" s="5">
        <v>0</v>
      </c>
      <c r="AZ262" s="5">
        <v>0</v>
      </c>
      <c r="BA262" s="5">
        <v>0</v>
      </c>
      <c r="BB262" s="5">
        <v>0</v>
      </c>
      <c r="BC262" s="5">
        <v>0</v>
      </c>
      <c r="BD262" s="5">
        <v>0</v>
      </c>
      <c r="BE262" s="5" t="s">
        <v>145</v>
      </c>
      <c r="BF262" s="5" t="s">
        <v>145</v>
      </c>
      <c r="BG262" s="5">
        <v>0</v>
      </c>
      <c r="BH262" s="5">
        <v>34</v>
      </c>
      <c r="BI262" s="5" t="s">
        <v>123</v>
      </c>
      <c r="BJ262" s="3">
        <v>44610</v>
      </c>
      <c r="BK262" s="3">
        <v>44610</v>
      </c>
      <c r="BL262" s="6">
        <v>34.9</v>
      </c>
      <c r="BM262" s="5" t="s">
        <v>123</v>
      </c>
      <c r="BN262" s="3">
        <v>48826</v>
      </c>
      <c r="BO262" s="5" t="s">
        <v>162</v>
      </c>
      <c r="BP262" s="5">
        <v>399996</v>
      </c>
      <c r="BQ262" s="5"/>
      <c r="BR262" s="3">
        <v>44602</v>
      </c>
      <c r="BS262" s="5">
        <v>4598916</v>
      </c>
      <c r="BT262" s="5" t="s">
        <v>2002</v>
      </c>
      <c r="BU262" s="7" t="s">
        <v>2003</v>
      </c>
      <c r="BV262" s="7">
        <v>1250</v>
      </c>
      <c r="BW262" s="7">
        <v>1600</v>
      </c>
      <c r="BX262" s="7">
        <v>881</v>
      </c>
      <c r="BY262" s="7">
        <v>1000</v>
      </c>
      <c r="BZ262" s="5">
        <v>8</v>
      </c>
      <c r="CA262" s="5">
        <v>45</v>
      </c>
      <c r="CB262" s="6">
        <f t="shared" si="11"/>
        <v>2881000</v>
      </c>
      <c r="CC262" s="6">
        <v>2881000</v>
      </c>
      <c r="CD262" s="6">
        <f t="shared" si="12"/>
        <v>2592900</v>
      </c>
      <c r="CE262" s="6">
        <f t="shared" si="13"/>
        <v>2304800</v>
      </c>
      <c r="CF262" s="6"/>
      <c r="CG262" s="8"/>
      <c r="CH262" s="8">
        <f t="shared" si="24"/>
        <v>0.35622700451232209</v>
      </c>
      <c r="CI262" s="8" t="s">
        <v>3775</v>
      </c>
      <c r="CJ262" s="5" t="s">
        <v>2004</v>
      </c>
      <c r="CK262" s="5" t="s">
        <v>637</v>
      </c>
      <c r="CL262" s="5">
        <v>342001</v>
      </c>
      <c r="CM262" s="5">
        <v>27</v>
      </c>
      <c r="CN262" s="5" t="s">
        <v>195</v>
      </c>
      <c r="CO262" s="5" t="s">
        <v>166</v>
      </c>
      <c r="CP262" s="5" t="s">
        <v>167</v>
      </c>
      <c r="CQ262" s="9" t="s">
        <v>185</v>
      </c>
      <c r="CR262" s="9" t="s">
        <v>154</v>
      </c>
      <c r="CS262" s="9" t="s">
        <v>90</v>
      </c>
      <c r="CT262" s="9" t="s">
        <v>2005</v>
      </c>
      <c r="CU262" s="9" t="s">
        <v>156</v>
      </c>
      <c r="CV262" s="10" t="s">
        <v>2006</v>
      </c>
      <c r="CW262" s="9">
        <v>200232138022</v>
      </c>
      <c r="CX262" s="9">
        <v>0</v>
      </c>
      <c r="CY262" s="9">
        <v>0</v>
      </c>
      <c r="CZ262" s="9">
        <v>0</v>
      </c>
      <c r="DA262" s="9">
        <v>0</v>
      </c>
      <c r="DB262" s="9">
        <v>0</v>
      </c>
      <c r="DC262" s="9">
        <v>0</v>
      </c>
      <c r="DD262" s="9">
        <v>0</v>
      </c>
      <c r="DE262" s="9">
        <v>0</v>
      </c>
      <c r="DF262" s="9">
        <v>400059444400</v>
      </c>
      <c r="DG262" s="9">
        <v>0</v>
      </c>
      <c r="DH262" s="9">
        <v>0</v>
      </c>
      <c r="DI262" s="9">
        <v>0</v>
      </c>
      <c r="DJ262" s="9">
        <v>0</v>
      </c>
      <c r="DK262" s="9">
        <v>0</v>
      </c>
      <c r="DL262" s="9">
        <v>0</v>
      </c>
      <c r="DM262" s="9">
        <v>0</v>
      </c>
      <c r="DN262" s="9">
        <v>0</v>
      </c>
      <c r="DO262" s="9">
        <v>200060005954</v>
      </c>
      <c r="DP262" s="9">
        <v>0</v>
      </c>
      <c r="DQ262" s="9">
        <v>0</v>
      </c>
      <c r="DR262" s="9">
        <v>0</v>
      </c>
      <c r="DS262" s="9">
        <v>0</v>
      </c>
      <c r="DT262" s="9">
        <v>0</v>
      </c>
      <c r="DU262" s="9">
        <v>0</v>
      </c>
      <c r="DV262" s="9">
        <v>0</v>
      </c>
      <c r="DW262" s="9">
        <v>0</v>
      </c>
    </row>
    <row r="263" spans="1:127" ht="60" x14ac:dyDescent="0.25">
      <c r="A263" s="44">
        <v>262</v>
      </c>
      <c r="B263" s="45">
        <v>45627</v>
      </c>
      <c r="C263" s="46">
        <v>213820911738564</v>
      </c>
      <c r="D263" s="4">
        <v>213820911738564</v>
      </c>
      <c r="E263" s="4" t="s">
        <v>121</v>
      </c>
      <c r="F263" s="5" t="s">
        <v>122</v>
      </c>
      <c r="G263" s="3">
        <v>45448</v>
      </c>
      <c r="H263" s="6">
        <v>6.9666666666666703</v>
      </c>
      <c r="I263" s="5" t="s">
        <v>123</v>
      </c>
      <c r="J263" s="47">
        <v>3465253</v>
      </c>
      <c r="K263" s="5" t="s">
        <v>124</v>
      </c>
      <c r="L263" s="5" t="s">
        <v>2007</v>
      </c>
      <c r="M263" s="5">
        <v>3422580</v>
      </c>
      <c r="N263" s="5" t="s">
        <v>126</v>
      </c>
      <c r="O263" s="5">
        <v>743</v>
      </c>
      <c r="P263" s="5" t="s">
        <v>127</v>
      </c>
      <c r="Q263" s="5">
        <v>7</v>
      </c>
      <c r="R263" s="5" t="s">
        <v>128</v>
      </c>
      <c r="S263" s="6">
        <v>12</v>
      </c>
      <c r="T263" s="5" t="s">
        <v>129</v>
      </c>
      <c r="U263" s="6">
        <v>12</v>
      </c>
      <c r="V263" s="5">
        <v>181</v>
      </c>
      <c r="W263" s="5" t="s">
        <v>130</v>
      </c>
      <c r="X263" s="5" t="s">
        <v>2008</v>
      </c>
      <c r="Y263" s="5" t="s">
        <v>132</v>
      </c>
      <c r="Z263" s="5" t="s">
        <v>133</v>
      </c>
      <c r="AA263" s="5" t="s">
        <v>2009</v>
      </c>
      <c r="AB263" s="5" t="s">
        <v>135</v>
      </c>
      <c r="AC263" s="5" t="s">
        <v>136</v>
      </c>
      <c r="AD263" s="5">
        <v>854804315380</v>
      </c>
      <c r="AE263" s="5" t="s">
        <v>637</v>
      </c>
      <c r="AF263" s="5" t="s">
        <v>977</v>
      </c>
      <c r="AG263" s="5">
        <v>174</v>
      </c>
      <c r="AH263" s="5" t="s">
        <v>139</v>
      </c>
      <c r="AI263" s="5">
        <v>181</v>
      </c>
      <c r="AJ263" s="5" t="s">
        <v>128</v>
      </c>
      <c r="AK263" s="5">
        <v>3465253</v>
      </c>
      <c r="AL263" s="5" t="s">
        <v>140</v>
      </c>
      <c r="AM263" s="5" t="s">
        <v>141</v>
      </c>
      <c r="AN263" s="6">
        <v>50.978929999999998</v>
      </c>
      <c r="AO263" s="5" t="s">
        <v>142</v>
      </c>
      <c r="AP263" s="5">
        <v>0</v>
      </c>
      <c r="AQ263" s="5">
        <v>41589</v>
      </c>
      <c r="AR263" s="3">
        <v>45447</v>
      </c>
      <c r="AS263" s="5">
        <v>180</v>
      </c>
      <c r="AT263" s="5" t="s">
        <v>2010</v>
      </c>
      <c r="AU263" s="5" t="s">
        <v>144</v>
      </c>
      <c r="AV263" s="5">
        <v>0</v>
      </c>
      <c r="AW263" s="5">
        <v>0</v>
      </c>
      <c r="AX263" s="5">
        <v>0</v>
      </c>
      <c r="AY263" s="5">
        <v>0</v>
      </c>
      <c r="AZ263" s="5">
        <v>0</v>
      </c>
      <c r="BA263" s="5">
        <v>0</v>
      </c>
      <c r="BB263" s="5">
        <v>0</v>
      </c>
      <c r="BC263" s="5">
        <v>0</v>
      </c>
      <c r="BD263" s="5">
        <v>0</v>
      </c>
      <c r="BE263" s="5" t="s">
        <v>145</v>
      </c>
      <c r="BF263" s="5" t="s">
        <v>145</v>
      </c>
      <c r="BG263" s="5">
        <v>0</v>
      </c>
      <c r="BH263" s="5">
        <v>7</v>
      </c>
      <c r="BI263" s="5" t="s">
        <v>123</v>
      </c>
      <c r="BJ263" s="3">
        <v>45443</v>
      </c>
      <c r="BK263" s="3">
        <v>45443</v>
      </c>
      <c r="BL263" s="6">
        <v>7.1333333333333302</v>
      </c>
      <c r="BM263" s="5" t="s">
        <v>123</v>
      </c>
      <c r="BN263" s="3">
        <v>50925</v>
      </c>
      <c r="BO263" s="5" t="s">
        <v>146</v>
      </c>
      <c r="BP263" s="5">
        <v>12000000</v>
      </c>
      <c r="BQ263" s="5"/>
      <c r="BR263" s="3">
        <v>45437</v>
      </c>
      <c r="BS263" s="5" t="s">
        <v>2011</v>
      </c>
      <c r="BT263" s="5" t="s">
        <v>2012</v>
      </c>
      <c r="BU263" s="7" t="s">
        <v>2013</v>
      </c>
      <c r="BV263" s="7">
        <v>187.22</v>
      </c>
      <c r="BW263" s="7">
        <v>28000</v>
      </c>
      <c r="BX263" s="7">
        <v>1296</v>
      </c>
      <c r="BY263" s="7">
        <v>1200</v>
      </c>
      <c r="BZ263" s="5">
        <v>3</v>
      </c>
      <c r="CA263" s="5">
        <v>57</v>
      </c>
      <c r="CB263" s="48">
        <f t="shared" si="11"/>
        <v>6797360</v>
      </c>
      <c r="CC263" s="48">
        <v>6797422</v>
      </c>
      <c r="CD263" s="48">
        <f t="shared" si="12"/>
        <v>6117624</v>
      </c>
      <c r="CE263" s="48">
        <f t="shared" si="13"/>
        <v>5437888</v>
      </c>
      <c r="CF263" s="48" t="s">
        <v>2014</v>
      </c>
      <c r="CG263" s="49" t="s">
        <v>628</v>
      </c>
      <c r="CH263" s="49"/>
      <c r="CI263" s="49" t="s">
        <v>3775</v>
      </c>
      <c r="CJ263" s="50" t="s">
        <v>2015</v>
      </c>
      <c r="CK263" s="50" t="s">
        <v>637</v>
      </c>
      <c r="CL263" s="50">
        <v>302024</v>
      </c>
      <c r="CM263" s="5">
        <v>0</v>
      </c>
      <c r="CN263" s="5" t="s">
        <v>165</v>
      </c>
      <c r="CO263" s="50" t="s">
        <v>335</v>
      </c>
      <c r="CP263" s="50" t="s">
        <v>335</v>
      </c>
      <c r="CQ263" s="51" t="s">
        <v>153</v>
      </c>
      <c r="CR263" s="51" t="s">
        <v>154</v>
      </c>
      <c r="CS263" s="51" t="s">
        <v>90</v>
      </c>
      <c r="CT263" s="51" t="s">
        <v>2016</v>
      </c>
      <c r="CU263" s="51" t="s">
        <v>156</v>
      </c>
      <c r="CV263" s="52" t="s">
        <v>2017</v>
      </c>
      <c r="CW263" s="9">
        <v>200309413516</v>
      </c>
      <c r="CX263" s="9">
        <v>0</v>
      </c>
      <c r="CY263" s="9">
        <v>0</v>
      </c>
      <c r="CZ263" s="9">
        <v>0</v>
      </c>
      <c r="DA263" s="9">
        <v>0</v>
      </c>
      <c r="DB263" s="9">
        <v>0</v>
      </c>
      <c r="DC263" s="9">
        <v>0</v>
      </c>
      <c r="DD263" s="9">
        <v>0</v>
      </c>
      <c r="DE263" s="9">
        <v>0</v>
      </c>
      <c r="DF263" s="9">
        <v>400080825837</v>
      </c>
      <c r="DG263" s="9">
        <v>0</v>
      </c>
      <c r="DH263" s="9">
        <v>0</v>
      </c>
      <c r="DI263" s="9">
        <v>0</v>
      </c>
      <c r="DJ263" s="9">
        <v>0</v>
      </c>
      <c r="DK263" s="9">
        <v>0</v>
      </c>
      <c r="DL263" s="9">
        <v>0</v>
      </c>
      <c r="DM263" s="9">
        <v>0</v>
      </c>
      <c r="DN263" s="9">
        <v>0</v>
      </c>
      <c r="DO263" s="9">
        <v>200082569178</v>
      </c>
      <c r="DP263" s="9">
        <v>0</v>
      </c>
      <c r="DQ263" s="9">
        <v>0</v>
      </c>
      <c r="DR263" s="9">
        <v>0</v>
      </c>
      <c r="DS263" s="9">
        <v>0</v>
      </c>
      <c r="DT263" s="9">
        <v>0</v>
      </c>
      <c r="DU263" s="9">
        <v>0</v>
      </c>
      <c r="DV263" s="9">
        <v>0</v>
      </c>
      <c r="DW263" s="9">
        <v>0</v>
      </c>
    </row>
    <row r="264" spans="1:127" customFormat="1" ht="90" x14ac:dyDescent="0.25">
      <c r="A264">
        <v>263</v>
      </c>
      <c r="B264" s="3">
        <v>45627</v>
      </c>
      <c r="C264" s="4">
        <v>213820911737708</v>
      </c>
      <c r="D264" s="4">
        <v>213820911737708</v>
      </c>
      <c r="E264" s="4" t="s">
        <v>121</v>
      </c>
      <c r="F264" s="5" t="s">
        <v>178</v>
      </c>
      <c r="G264" s="3">
        <v>45474</v>
      </c>
      <c r="H264" s="6">
        <v>6.1</v>
      </c>
      <c r="I264" s="5" t="s">
        <v>123</v>
      </c>
      <c r="J264" s="5">
        <v>3069468</v>
      </c>
      <c r="K264" s="5" t="s">
        <v>124</v>
      </c>
      <c r="L264" s="5" t="s">
        <v>2018</v>
      </c>
      <c r="M264" s="5">
        <v>3040935</v>
      </c>
      <c r="N264" s="5" t="s">
        <v>126</v>
      </c>
      <c r="O264" s="5">
        <v>758</v>
      </c>
      <c r="P264" s="5" t="s">
        <v>127</v>
      </c>
      <c r="Q264" s="5">
        <v>7</v>
      </c>
      <c r="R264" s="5" t="s">
        <v>128</v>
      </c>
      <c r="S264" s="6">
        <v>13</v>
      </c>
      <c r="T264" s="5" t="s">
        <v>129</v>
      </c>
      <c r="U264" s="6">
        <v>13</v>
      </c>
      <c r="V264" s="5">
        <v>180</v>
      </c>
      <c r="W264" s="5" t="s">
        <v>130</v>
      </c>
      <c r="X264" s="5" t="s">
        <v>2019</v>
      </c>
      <c r="Y264" s="5" t="s">
        <v>132</v>
      </c>
      <c r="Z264" s="5" t="s">
        <v>133</v>
      </c>
      <c r="AA264" s="5" t="s">
        <v>398</v>
      </c>
      <c r="AB264" s="5" t="s">
        <v>135</v>
      </c>
      <c r="AC264" s="5" t="s">
        <v>136</v>
      </c>
      <c r="AD264" s="5">
        <v>854804349661</v>
      </c>
      <c r="AE264" s="5" t="s">
        <v>637</v>
      </c>
      <c r="AF264" s="5" t="s">
        <v>977</v>
      </c>
      <c r="AG264" s="5">
        <v>175</v>
      </c>
      <c r="AH264" s="5" t="s">
        <v>139</v>
      </c>
      <c r="AI264" s="5">
        <v>182</v>
      </c>
      <c r="AJ264" s="5" t="s">
        <v>128</v>
      </c>
      <c r="AK264" s="5">
        <v>3069468</v>
      </c>
      <c r="AL264" s="5" t="s">
        <v>140</v>
      </c>
      <c r="AM264" s="5" t="s">
        <v>161</v>
      </c>
      <c r="AN264" s="6">
        <v>41.975630799999998</v>
      </c>
      <c r="AO264" s="5" t="s">
        <v>142</v>
      </c>
      <c r="AP264" s="5">
        <v>0</v>
      </c>
      <c r="AQ264" s="5">
        <v>38837</v>
      </c>
      <c r="AR264" s="3">
        <v>45447</v>
      </c>
      <c r="AS264" s="5">
        <v>180</v>
      </c>
      <c r="AT264" s="5" t="s">
        <v>2010</v>
      </c>
      <c r="AU264" s="5" t="s">
        <v>144</v>
      </c>
      <c r="AV264" s="5">
        <v>0</v>
      </c>
      <c r="AW264" s="5">
        <v>0</v>
      </c>
      <c r="AX264" s="5">
        <v>0</v>
      </c>
      <c r="AY264" s="5">
        <v>0</v>
      </c>
      <c r="AZ264" s="5">
        <v>0</v>
      </c>
      <c r="BA264" s="5">
        <v>0</v>
      </c>
      <c r="BB264" s="5">
        <v>0</v>
      </c>
      <c r="BC264" s="5">
        <v>0</v>
      </c>
      <c r="BD264" s="5">
        <v>0</v>
      </c>
      <c r="BE264" s="5" t="s">
        <v>145</v>
      </c>
      <c r="BF264" s="5" t="s">
        <v>145</v>
      </c>
      <c r="BG264" s="5">
        <v>0</v>
      </c>
      <c r="BH264" s="5">
        <v>7</v>
      </c>
      <c r="BI264" s="5" t="s">
        <v>123</v>
      </c>
      <c r="BJ264" s="3">
        <v>45443</v>
      </c>
      <c r="BK264" s="3">
        <v>45470</v>
      </c>
      <c r="BL264" s="6">
        <v>6.2333333333333298</v>
      </c>
      <c r="BM264" s="5" t="s">
        <v>123</v>
      </c>
      <c r="BN264" s="3">
        <v>50955</v>
      </c>
      <c r="BO264" s="5" t="s">
        <v>162</v>
      </c>
      <c r="BP264" s="5">
        <v>12000000</v>
      </c>
      <c r="BQ264" s="5"/>
      <c r="BR264" s="3">
        <v>45435</v>
      </c>
      <c r="BS264" s="5" t="s">
        <v>2020</v>
      </c>
      <c r="BT264" s="5" t="s">
        <v>2021</v>
      </c>
      <c r="BU264" s="7" t="s">
        <v>2022</v>
      </c>
      <c r="BV264" s="7">
        <v>1250</v>
      </c>
      <c r="BW264" s="7">
        <v>2250</v>
      </c>
      <c r="BX264" s="7">
        <v>3750</v>
      </c>
      <c r="BY264" s="7">
        <v>1200</v>
      </c>
      <c r="BZ264" s="5">
        <v>0</v>
      </c>
      <c r="CA264" s="5">
        <v>50</v>
      </c>
      <c r="CB264" s="6">
        <f t="shared" si="11"/>
        <v>7312500</v>
      </c>
      <c r="CC264" s="6">
        <v>7312500</v>
      </c>
      <c r="CD264" s="6">
        <f t="shared" si="12"/>
        <v>6581250</v>
      </c>
      <c r="CE264" s="6">
        <f t="shared" si="13"/>
        <v>5850000</v>
      </c>
      <c r="CF264" s="6"/>
      <c r="CG264" s="8"/>
      <c r="CH264" s="8">
        <f>J264/CB264</f>
        <v>0.41975630769230771</v>
      </c>
      <c r="CI264" s="8" t="s">
        <v>3775</v>
      </c>
      <c r="CJ264" s="5" t="s">
        <v>2015</v>
      </c>
      <c r="CK264" s="5" t="s">
        <v>637</v>
      </c>
      <c r="CL264" s="5">
        <v>303801</v>
      </c>
      <c r="CM264" s="5">
        <v>0</v>
      </c>
      <c r="CN264" s="5" t="s">
        <v>151</v>
      </c>
      <c r="CO264" s="5" t="s">
        <v>299</v>
      </c>
      <c r="CP264" s="5" t="s">
        <v>299</v>
      </c>
      <c r="CQ264" s="9" t="s">
        <v>153</v>
      </c>
      <c r="CR264" s="9" t="s">
        <v>154</v>
      </c>
      <c r="CS264" s="9" t="s">
        <v>90</v>
      </c>
      <c r="CT264" s="9" t="s">
        <v>2023</v>
      </c>
      <c r="CU264" s="9" t="s">
        <v>156</v>
      </c>
      <c r="CV264" s="10" t="s">
        <v>2024</v>
      </c>
      <c r="CW264" s="9">
        <v>200312137891</v>
      </c>
      <c r="CX264" s="9">
        <v>0</v>
      </c>
      <c r="CY264" s="9">
        <v>0</v>
      </c>
      <c r="CZ264" s="9">
        <v>0</v>
      </c>
      <c r="DA264" s="9">
        <v>0</v>
      </c>
      <c r="DB264" s="9">
        <v>0</v>
      </c>
      <c r="DC264" s="9">
        <v>0</v>
      </c>
      <c r="DD264" s="9">
        <v>0</v>
      </c>
      <c r="DE264" s="9">
        <v>0</v>
      </c>
      <c r="DF264" s="9">
        <v>400081452331</v>
      </c>
      <c r="DG264" s="9">
        <v>0</v>
      </c>
      <c r="DH264" s="9">
        <v>0</v>
      </c>
      <c r="DI264" s="9">
        <v>0</v>
      </c>
      <c r="DJ264" s="9">
        <v>0</v>
      </c>
      <c r="DK264" s="9">
        <v>0</v>
      </c>
      <c r="DL264" s="9">
        <v>0</v>
      </c>
      <c r="DM264" s="9">
        <v>0</v>
      </c>
      <c r="DN264" s="9">
        <v>0</v>
      </c>
      <c r="DO264" s="9">
        <v>200083215846</v>
      </c>
      <c r="DP264" s="9">
        <v>0</v>
      </c>
      <c r="DQ264" s="9">
        <v>0</v>
      </c>
      <c r="DR264" s="9">
        <v>0</v>
      </c>
      <c r="DS264" s="9">
        <v>0</v>
      </c>
      <c r="DT264" s="9">
        <v>0</v>
      </c>
      <c r="DU264" s="9">
        <v>0</v>
      </c>
      <c r="DV264" s="9">
        <v>0</v>
      </c>
      <c r="DW264" s="9">
        <v>0</v>
      </c>
    </row>
    <row r="265" spans="1:127" hidden="1" x14ac:dyDescent="0.25">
      <c r="A265" s="44">
        <v>264</v>
      </c>
      <c r="B265" s="45">
        <v>45627</v>
      </c>
      <c r="C265" s="46">
        <v>174301311738153</v>
      </c>
      <c r="D265" s="4">
        <v>174301311738153</v>
      </c>
      <c r="E265" s="4" t="s">
        <v>121</v>
      </c>
      <c r="F265" s="5" t="s">
        <v>122</v>
      </c>
      <c r="G265" s="3">
        <v>45448</v>
      </c>
      <c r="H265" s="6">
        <v>6.9666666666666703</v>
      </c>
      <c r="I265" s="5" t="s">
        <v>123</v>
      </c>
      <c r="J265" s="47">
        <v>16655375</v>
      </c>
      <c r="K265" s="5" t="s">
        <v>124</v>
      </c>
      <c r="L265" s="5" t="s">
        <v>2619</v>
      </c>
      <c r="M265" s="5">
        <v>16430492</v>
      </c>
      <c r="N265" s="5" t="s">
        <v>126</v>
      </c>
      <c r="O265" s="5">
        <v>784</v>
      </c>
      <c r="P265" s="5" t="s">
        <v>127</v>
      </c>
      <c r="Q265" s="5">
        <v>7</v>
      </c>
      <c r="R265" s="5" t="s">
        <v>263</v>
      </c>
      <c r="S265" s="6">
        <v>11</v>
      </c>
      <c r="T265" s="5" t="s">
        <v>129</v>
      </c>
      <c r="U265" s="6">
        <v>11</v>
      </c>
      <c r="V265" s="5">
        <v>181</v>
      </c>
      <c r="W265" s="5" t="s">
        <v>130</v>
      </c>
      <c r="X265" s="16" t="s">
        <v>2620</v>
      </c>
      <c r="Y265" s="5" t="s">
        <v>132</v>
      </c>
      <c r="Z265" s="5" t="s">
        <v>133</v>
      </c>
      <c r="AA265" s="5" t="s">
        <v>708</v>
      </c>
      <c r="AB265" s="5" t="s">
        <v>135</v>
      </c>
      <c r="AC265" s="5" t="s">
        <v>136</v>
      </c>
      <c r="AD265" s="5">
        <v>854804382202</v>
      </c>
      <c r="AE265" s="5" t="s">
        <v>604</v>
      </c>
      <c r="AF265" s="5" t="s">
        <v>977</v>
      </c>
      <c r="AG265" s="5">
        <v>174</v>
      </c>
      <c r="AH265" s="5" t="s">
        <v>139</v>
      </c>
      <c r="AI265" s="5">
        <v>181</v>
      </c>
      <c r="AJ265" s="5" t="s">
        <v>266</v>
      </c>
      <c r="AK265" s="5">
        <v>16655375</v>
      </c>
      <c r="AL265" s="5" t="s">
        <v>140</v>
      </c>
      <c r="AM265" s="5" t="s">
        <v>141</v>
      </c>
      <c r="AN265" s="6">
        <v>62.002557500000002</v>
      </c>
      <c r="AO265" s="5" t="s">
        <v>142</v>
      </c>
      <c r="AP265" s="5">
        <v>0</v>
      </c>
      <c r="AQ265" s="5">
        <v>189305</v>
      </c>
      <c r="AR265" s="3">
        <v>45447</v>
      </c>
      <c r="AS265" s="5">
        <v>180</v>
      </c>
      <c r="AT265" s="5" t="s">
        <v>2621</v>
      </c>
      <c r="AU265" s="5" t="s">
        <v>144</v>
      </c>
      <c r="AV265" s="5">
        <v>0</v>
      </c>
      <c r="AW265" s="5">
        <v>0</v>
      </c>
      <c r="AX265" s="5">
        <v>0</v>
      </c>
      <c r="AY265" s="5">
        <v>0</v>
      </c>
      <c r="AZ265" s="5">
        <v>0</v>
      </c>
      <c r="BA265" s="5">
        <v>0</v>
      </c>
      <c r="BB265" s="5">
        <v>0</v>
      </c>
      <c r="BC265" s="5">
        <v>0</v>
      </c>
      <c r="BD265" s="5">
        <v>0</v>
      </c>
      <c r="BE265" s="5" t="s">
        <v>145</v>
      </c>
      <c r="BF265" s="5" t="s">
        <v>145</v>
      </c>
      <c r="BG265" s="5">
        <v>0</v>
      </c>
      <c r="BH265" s="5">
        <v>7</v>
      </c>
      <c r="BI265" s="5" t="s">
        <v>123</v>
      </c>
      <c r="BJ265" s="3">
        <v>45443</v>
      </c>
      <c r="BK265" s="3">
        <v>45443</v>
      </c>
      <c r="BL265" s="6">
        <v>7.1333333333333302</v>
      </c>
      <c r="BM265" s="5" t="s">
        <v>123</v>
      </c>
      <c r="BN265" s="3">
        <v>50925</v>
      </c>
      <c r="BO265" s="5" t="s">
        <v>146</v>
      </c>
      <c r="BP265" s="5">
        <v>0</v>
      </c>
      <c r="BQ265" s="5"/>
      <c r="BR265" s="3"/>
      <c r="BS265" s="5"/>
      <c r="BT265" s="5" t="s">
        <v>145</v>
      </c>
      <c r="BU265" s="7"/>
      <c r="BV265" s="7"/>
      <c r="BW265" s="7"/>
      <c r="BX265" s="7"/>
      <c r="BY265" s="7"/>
      <c r="BZ265" s="5"/>
      <c r="CA265" s="5"/>
      <c r="CB265" s="48">
        <f t="shared" ref="CB265:CB287" si="25">(BV265*BW265)+(BX265*BY265)</f>
        <v>0</v>
      </c>
      <c r="CC265" s="48">
        <v>26862400</v>
      </c>
      <c r="CD265" s="48">
        <f t="shared" ref="CD265:CD273" si="26">ROUND(CB265*0.9,0)</f>
        <v>0</v>
      </c>
      <c r="CE265" s="48">
        <f t="shared" ref="CE265:CE273" si="27">ROUND(CB265*0.8,0)</f>
        <v>0</v>
      </c>
      <c r="CF265" s="48"/>
      <c r="CG265" s="49" t="s">
        <v>891</v>
      </c>
      <c r="CH265" s="49"/>
      <c r="CI265" s="49" t="s">
        <v>3776</v>
      </c>
      <c r="CJ265" s="50" t="s">
        <v>2622</v>
      </c>
      <c r="CK265" s="50" t="s">
        <v>604</v>
      </c>
      <c r="CL265" s="50">
        <v>395007</v>
      </c>
      <c r="CM265" s="5">
        <v>0</v>
      </c>
      <c r="CN265" s="5" t="s">
        <v>165</v>
      </c>
      <c r="CO265" s="50" t="s">
        <v>166</v>
      </c>
      <c r="CP265" s="50" t="s">
        <v>167</v>
      </c>
      <c r="CQ265" s="51" t="s">
        <v>185</v>
      </c>
      <c r="CR265" s="51" t="s">
        <v>154</v>
      </c>
      <c r="CS265" s="51" t="s">
        <v>90</v>
      </c>
      <c r="CT265" s="51" t="s">
        <v>2623</v>
      </c>
      <c r="CU265" s="51" t="s">
        <v>156</v>
      </c>
      <c r="CV265" s="52" t="s">
        <v>2624</v>
      </c>
      <c r="CW265" s="9">
        <v>200309419146</v>
      </c>
      <c r="CX265" s="9">
        <v>0</v>
      </c>
      <c r="CY265" s="9">
        <v>0</v>
      </c>
      <c r="CZ265" s="9">
        <v>0</v>
      </c>
      <c r="DA265" s="9">
        <v>0</v>
      </c>
      <c r="DB265" s="9">
        <v>0</v>
      </c>
      <c r="DC265" s="9">
        <v>0</v>
      </c>
      <c r="DD265" s="9">
        <v>0</v>
      </c>
      <c r="DE265" s="9">
        <v>0</v>
      </c>
      <c r="DF265" s="9">
        <v>400080827093</v>
      </c>
      <c r="DG265" s="9">
        <v>0</v>
      </c>
      <c r="DH265" s="9">
        <v>0</v>
      </c>
      <c r="DI265" s="9">
        <v>0</v>
      </c>
      <c r="DJ265" s="9">
        <v>0</v>
      </c>
      <c r="DK265" s="9">
        <v>0</v>
      </c>
      <c r="DL265" s="9">
        <v>0</v>
      </c>
      <c r="DM265" s="9">
        <v>0</v>
      </c>
      <c r="DN265" s="9">
        <v>0</v>
      </c>
      <c r="DO265" s="9">
        <v>200082570501</v>
      </c>
      <c r="DP265" s="9">
        <v>0</v>
      </c>
      <c r="DQ265" s="9">
        <v>0</v>
      </c>
      <c r="DR265" s="9">
        <v>0</v>
      </c>
      <c r="DS265" s="9">
        <v>0</v>
      </c>
      <c r="DT265" s="9">
        <v>0</v>
      </c>
      <c r="DU265" s="9">
        <v>0</v>
      </c>
      <c r="DV265" s="9">
        <v>0</v>
      </c>
      <c r="DW265" s="9">
        <v>0</v>
      </c>
    </row>
    <row r="266" spans="1:127" customFormat="1" ht="45" x14ac:dyDescent="0.25">
      <c r="A266">
        <v>265</v>
      </c>
      <c r="B266" s="3">
        <v>45627</v>
      </c>
      <c r="C266" s="4">
        <v>212520911737767</v>
      </c>
      <c r="D266" s="4">
        <v>212520911737767</v>
      </c>
      <c r="E266" s="4" t="s">
        <v>121</v>
      </c>
      <c r="F266" s="5" t="s">
        <v>122</v>
      </c>
      <c r="G266" s="3">
        <v>45448</v>
      </c>
      <c r="H266" s="6">
        <v>6.9666666666666703</v>
      </c>
      <c r="I266" s="5" t="s">
        <v>123</v>
      </c>
      <c r="J266" s="5">
        <v>1010000</v>
      </c>
      <c r="K266" s="5" t="s">
        <v>124</v>
      </c>
      <c r="L266" s="5" t="s">
        <v>2625</v>
      </c>
      <c r="M266" s="5">
        <v>999198</v>
      </c>
      <c r="N266" s="5" t="s">
        <v>126</v>
      </c>
      <c r="O266" s="5">
        <v>737</v>
      </c>
      <c r="P266" s="5" t="s">
        <v>127</v>
      </c>
      <c r="Q266" s="5">
        <v>7</v>
      </c>
      <c r="R266" s="5" t="s">
        <v>128</v>
      </c>
      <c r="S266" s="6">
        <v>13.5</v>
      </c>
      <c r="T266" s="5" t="s">
        <v>129</v>
      </c>
      <c r="U266" s="6">
        <v>13.5</v>
      </c>
      <c r="V266" s="5">
        <v>181</v>
      </c>
      <c r="W266" s="5" t="s">
        <v>130</v>
      </c>
      <c r="X266" s="5" t="s">
        <v>2626</v>
      </c>
      <c r="Y266" s="5" t="s">
        <v>132</v>
      </c>
      <c r="Z266" s="5" t="s">
        <v>133</v>
      </c>
      <c r="AA266" s="5" t="s">
        <v>277</v>
      </c>
      <c r="AB266" s="5" t="s">
        <v>135</v>
      </c>
      <c r="AC266" s="5" t="s">
        <v>136</v>
      </c>
      <c r="AD266" s="5">
        <v>854804294779</v>
      </c>
      <c r="AE266" s="5" t="s">
        <v>604</v>
      </c>
      <c r="AF266" s="5" t="s">
        <v>977</v>
      </c>
      <c r="AG266" s="5">
        <v>174</v>
      </c>
      <c r="AH266" s="5" t="s">
        <v>139</v>
      </c>
      <c r="AI266" s="5">
        <v>181</v>
      </c>
      <c r="AJ266" s="5" t="s">
        <v>128</v>
      </c>
      <c r="AK266" s="5">
        <v>1010000</v>
      </c>
      <c r="AL266" s="5" t="s">
        <v>140</v>
      </c>
      <c r="AM266" s="5" t="s">
        <v>161</v>
      </c>
      <c r="AN266" s="6">
        <v>47.889995300000002</v>
      </c>
      <c r="AO266" s="5" t="s">
        <v>142</v>
      </c>
      <c r="AP266" s="5">
        <v>0</v>
      </c>
      <c r="AQ266" s="5">
        <v>13113</v>
      </c>
      <c r="AR266" s="3">
        <v>45447</v>
      </c>
      <c r="AS266" s="5">
        <v>180</v>
      </c>
      <c r="AT266" s="5" t="s">
        <v>2627</v>
      </c>
      <c r="AU266" s="5" t="s">
        <v>144</v>
      </c>
      <c r="AV266" s="5">
        <v>0</v>
      </c>
      <c r="AW266" s="5">
        <v>0</v>
      </c>
      <c r="AX266" s="5">
        <v>0</v>
      </c>
      <c r="AY266" s="5">
        <v>0</v>
      </c>
      <c r="AZ266" s="5">
        <v>0</v>
      </c>
      <c r="BA266" s="5">
        <v>0</v>
      </c>
      <c r="BB266" s="5">
        <v>0</v>
      </c>
      <c r="BC266" s="5">
        <v>0</v>
      </c>
      <c r="BD266" s="5">
        <v>0</v>
      </c>
      <c r="BE266" s="5" t="s">
        <v>145</v>
      </c>
      <c r="BF266" s="5" t="s">
        <v>145</v>
      </c>
      <c r="BG266" s="5">
        <v>0</v>
      </c>
      <c r="BH266" s="5">
        <v>7</v>
      </c>
      <c r="BI266" s="5" t="s">
        <v>123</v>
      </c>
      <c r="BJ266" s="3">
        <v>45443</v>
      </c>
      <c r="BK266" s="3">
        <v>45443</v>
      </c>
      <c r="BL266" s="6">
        <v>7.1333333333333302</v>
      </c>
      <c r="BM266" s="5" t="s">
        <v>123</v>
      </c>
      <c r="BN266" s="3">
        <v>50925</v>
      </c>
      <c r="BO266" s="5" t="s">
        <v>162</v>
      </c>
      <c r="BP266" s="5">
        <v>1704000</v>
      </c>
      <c r="BQ266" s="5"/>
      <c r="BR266" s="3">
        <v>45430</v>
      </c>
      <c r="BS266" s="5" t="s">
        <v>2628</v>
      </c>
      <c r="BT266" s="5" t="s">
        <v>2629</v>
      </c>
      <c r="BU266" s="7" t="s">
        <v>2630</v>
      </c>
      <c r="BV266" s="7">
        <v>444</v>
      </c>
      <c r="BW266" s="7">
        <v>3000</v>
      </c>
      <c r="BX266" s="7">
        <v>518</v>
      </c>
      <c r="BY266" s="7">
        <v>1500</v>
      </c>
      <c r="BZ266" s="5">
        <v>8</v>
      </c>
      <c r="CA266" s="5">
        <v>42</v>
      </c>
      <c r="CB266" s="6">
        <f t="shared" si="25"/>
        <v>2109000</v>
      </c>
      <c r="CC266" s="6">
        <v>2109000</v>
      </c>
      <c r="CD266" s="6">
        <f t="shared" si="26"/>
        <v>1898100</v>
      </c>
      <c r="CE266" s="6">
        <f t="shared" si="27"/>
        <v>1687200</v>
      </c>
      <c r="CF266" s="6" t="s">
        <v>2631</v>
      </c>
      <c r="CG266" s="8"/>
      <c r="CH266" s="8">
        <f t="shared" ref="CH266:CH269" si="28">J266/CB266</f>
        <v>0.47889995258416312</v>
      </c>
      <c r="CI266" s="8" t="s">
        <v>3775</v>
      </c>
      <c r="CJ266" s="5" t="s">
        <v>2622</v>
      </c>
      <c r="CK266" s="5" t="s">
        <v>604</v>
      </c>
      <c r="CL266" s="5">
        <v>394180</v>
      </c>
      <c r="CM266" s="5">
        <v>27</v>
      </c>
      <c r="CN266" s="5" t="s">
        <v>165</v>
      </c>
      <c r="CO266" s="5" t="s">
        <v>166</v>
      </c>
      <c r="CP266" s="5" t="s">
        <v>167</v>
      </c>
      <c r="CQ266" s="9" t="s">
        <v>153</v>
      </c>
      <c r="CR266" s="9" t="s">
        <v>154</v>
      </c>
      <c r="CS266" s="9" t="s">
        <v>90</v>
      </c>
      <c r="CT266" s="9" t="s">
        <v>2632</v>
      </c>
      <c r="CU266" s="9" t="s">
        <v>156</v>
      </c>
      <c r="CV266" s="10" t="s">
        <v>2633</v>
      </c>
      <c r="CW266" s="9">
        <v>200309408475</v>
      </c>
      <c r="CX266" s="9">
        <v>0</v>
      </c>
      <c r="CY266" s="9">
        <v>0</v>
      </c>
      <c r="CZ266" s="9">
        <v>0</v>
      </c>
      <c r="DA266" s="9">
        <v>0</v>
      </c>
      <c r="DB266" s="9">
        <v>0</v>
      </c>
      <c r="DC266" s="9">
        <v>0</v>
      </c>
      <c r="DD266" s="9">
        <v>0</v>
      </c>
      <c r="DE266" s="9">
        <v>0</v>
      </c>
      <c r="DF266" s="9">
        <v>400080825085</v>
      </c>
      <c r="DG266" s="9">
        <v>0</v>
      </c>
      <c r="DH266" s="9">
        <v>0</v>
      </c>
      <c r="DI266" s="9">
        <v>0</v>
      </c>
      <c r="DJ266" s="9">
        <v>0</v>
      </c>
      <c r="DK266" s="9">
        <v>0</v>
      </c>
      <c r="DL266" s="9">
        <v>0</v>
      </c>
      <c r="DM266" s="9">
        <v>0</v>
      </c>
      <c r="DN266" s="9">
        <v>0</v>
      </c>
      <c r="DO266" s="9">
        <v>200082568406</v>
      </c>
      <c r="DP266" s="9">
        <v>0</v>
      </c>
      <c r="DQ266" s="9">
        <v>0</v>
      </c>
      <c r="DR266" s="9">
        <v>0</v>
      </c>
      <c r="DS266" s="9">
        <v>0</v>
      </c>
      <c r="DT266" s="9">
        <v>0</v>
      </c>
      <c r="DU266" s="9">
        <v>0</v>
      </c>
      <c r="DV266" s="9">
        <v>0</v>
      </c>
      <c r="DW266" s="9">
        <v>0</v>
      </c>
    </row>
    <row r="267" spans="1:127" customFormat="1" ht="120" x14ac:dyDescent="0.25">
      <c r="A267">
        <v>266</v>
      </c>
      <c r="B267" s="3">
        <v>45627</v>
      </c>
      <c r="C267" s="4">
        <v>212520911684512</v>
      </c>
      <c r="D267" s="4">
        <v>212520911684512</v>
      </c>
      <c r="E267" s="4" t="s">
        <v>121</v>
      </c>
      <c r="F267" s="5" t="s">
        <v>122</v>
      </c>
      <c r="G267" s="3">
        <v>45388</v>
      </c>
      <c r="H267" s="6">
        <v>8.9666666666666703</v>
      </c>
      <c r="I267" s="5" t="s">
        <v>123</v>
      </c>
      <c r="J267" s="5">
        <v>4000000</v>
      </c>
      <c r="K267" s="5" t="s">
        <v>124</v>
      </c>
      <c r="L267" s="5" t="s">
        <v>2634</v>
      </c>
      <c r="M267" s="5">
        <v>3939530</v>
      </c>
      <c r="N267" s="5" t="s">
        <v>126</v>
      </c>
      <c r="O267" s="5">
        <v>753</v>
      </c>
      <c r="P267" s="5" t="s">
        <v>127</v>
      </c>
      <c r="Q267" s="5">
        <v>9</v>
      </c>
      <c r="R267" s="5" t="s">
        <v>128</v>
      </c>
      <c r="S267" s="6">
        <v>13</v>
      </c>
      <c r="T267" s="5" t="s">
        <v>129</v>
      </c>
      <c r="U267" s="6">
        <v>13</v>
      </c>
      <c r="V267" s="5">
        <v>181</v>
      </c>
      <c r="W267" s="5" t="s">
        <v>130</v>
      </c>
      <c r="X267" s="5" t="s">
        <v>2635</v>
      </c>
      <c r="Y267" s="5" t="s">
        <v>132</v>
      </c>
      <c r="Z267" s="5" t="s">
        <v>133</v>
      </c>
      <c r="AA267" s="5" t="s">
        <v>863</v>
      </c>
      <c r="AB267" s="5" t="s">
        <v>135</v>
      </c>
      <c r="AC267" s="5" t="s">
        <v>136</v>
      </c>
      <c r="AD267" s="5">
        <v>854803947317</v>
      </c>
      <c r="AE267" s="5" t="s">
        <v>604</v>
      </c>
      <c r="AF267" s="5" t="s">
        <v>977</v>
      </c>
      <c r="AG267" s="5">
        <v>172</v>
      </c>
      <c r="AH267" s="5" t="s">
        <v>139</v>
      </c>
      <c r="AI267" s="5">
        <v>181</v>
      </c>
      <c r="AJ267" s="5" t="s">
        <v>128</v>
      </c>
      <c r="AK267" s="5">
        <v>4000000</v>
      </c>
      <c r="AL267" s="5" t="s">
        <v>140</v>
      </c>
      <c r="AM267" s="5" t="s">
        <v>161</v>
      </c>
      <c r="AN267" s="6">
        <v>14.2523739</v>
      </c>
      <c r="AO267" s="5" t="s">
        <v>142</v>
      </c>
      <c r="AP267" s="5">
        <v>0</v>
      </c>
      <c r="AQ267" s="5">
        <v>50610</v>
      </c>
      <c r="AR267" s="3">
        <v>45386</v>
      </c>
      <c r="AS267" s="5">
        <v>180</v>
      </c>
      <c r="AT267" s="5" t="s">
        <v>2627</v>
      </c>
      <c r="AU267" s="5" t="s">
        <v>144</v>
      </c>
      <c r="AV267" s="5">
        <v>0</v>
      </c>
      <c r="AW267" s="5">
        <v>0</v>
      </c>
      <c r="AX267" s="5">
        <v>0</v>
      </c>
      <c r="AY267" s="5">
        <v>0</v>
      </c>
      <c r="AZ267" s="5">
        <v>0</v>
      </c>
      <c r="BA267" s="5">
        <v>0</v>
      </c>
      <c r="BB267" s="5">
        <v>0</v>
      </c>
      <c r="BC267" s="5">
        <v>0</v>
      </c>
      <c r="BD267" s="5">
        <v>0</v>
      </c>
      <c r="BE267" s="5" t="s">
        <v>145</v>
      </c>
      <c r="BF267" s="5" t="s">
        <v>145</v>
      </c>
      <c r="BG267" s="5">
        <v>0</v>
      </c>
      <c r="BH267" s="5">
        <v>9</v>
      </c>
      <c r="BI267" s="5" t="s">
        <v>123</v>
      </c>
      <c r="BJ267" s="3">
        <v>45382</v>
      </c>
      <c r="BK267" s="3">
        <v>45382</v>
      </c>
      <c r="BL267" s="6">
        <v>9.1666666666666696</v>
      </c>
      <c r="BM267" s="5" t="s">
        <v>123</v>
      </c>
      <c r="BN267" s="3">
        <v>50864</v>
      </c>
      <c r="BO267" s="5" t="s">
        <v>162</v>
      </c>
      <c r="BP267" s="5">
        <v>1249800</v>
      </c>
      <c r="BQ267" s="5"/>
      <c r="BR267" s="3">
        <v>45380</v>
      </c>
      <c r="BS267" s="5" t="s">
        <v>422</v>
      </c>
      <c r="BT267" s="5" t="s">
        <v>2636</v>
      </c>
      <c r="BU267" s="7" t="s">
        <v>2637</v>
      </c>
      <c r="BV267" s="7">
        <v>1547</v>
      </c>
      <c r="BW267" s="7">
        <v>12500</v>
      </c>
      <c r="BX267" s="7">
        <v>4364</v>
      </c>
      <c r="BY267" s="7">
        <v>2000</v>
      </c>
      <c r="BZ267" s="5">
        <v>4</v>
      </c>
      <c r="CA267" s="5">
        <v>56</v>
      </c>
      <c r="CB267" s="6">
        <f t="shared" si="25"/>
        <v>28065500</v>
      </c>
      <c r="CC267" s="6">
        <v>28065500</v>
      </c>
      <c r="CD267" s="6">
        <f t="shared" si="26"/>
        <v>25258950</v>
      </c>
      <c r="CE267" s="6">
        <f t="shared" si="27"/>
        <v>22452400</v>
      </c>
      <c r="CF267" s="6">
        <v>16881031</v>
      </c>
      <c r="CG267" s="8"/>
      <c r="CH267" s="8">
        <f t="shared" si="28"/>
        <v>0.14252373911029556</v>
      </c>
      <c r="CI267" s="8" t="s">
        <v>3775</v>
      </c>
      <c r="CJ267" s="5" t="s">
        <v>2622</v>
      </c>
      <c r="CK267" s="5" t="s">
        <v>604</v>
      </c>
      <c r="CL267" s="5">
        <v>395007</v>
      </c>
      <c r="CM267" s="5">
        <v>0</v>
      </c>
      <c r="CN267" s="5" t="s">
        <v>195</v>
      </c>
      <c r="CO267" s="5" t="s">
        <v>166</v>
      </c>
      <c r="CP267" s="5" t="s">
        <v>167</v>
      </c>
      <c r="CQ267" s="9" t="s">
        <v>153</v>
      </c>
      <c r="CR267" s="9" t="s">
        <v>154</v>
      </c>
      <c r="CS267" s="9" t="s">
        <v>90</v>
      </c>
      <c r="CT267" s="9" t="s">
        <v>2638</v>
      </c>
      <c r="CU267" s="9" t="s">
        <v>187</v>
      </c>
      <c r="CV267" s="10" t="s">
        <v>2639</v>
      </c>
      <c r="CW267" s="9">
        <v>200303324504</v>
      </c>
      <c r="CX267" s="9">
        <v>0</v>
      </c>
      <c r="CY267" s="9">
        <v>0</v>
      </c>
      <c r="CZ267" s="9">
        <v>0</v>
      </c>
      <c r="DA267" s="9">
        <v>0</v>
      </c>
      <c r="DB267" s="9">
        <v>0</v>
      </c>
      <c r="DC267" s="9">
        <v>0</v>
      </c>
      <c r="DD267" s="9">
        <v>0</v>
      </c>
      <c r="DE267" s="9">
        <v>0</v>
      </c>
      <c r="DF267" s="9">
        <v>400079153213</v>
      </c>
      <c r="DG267" s="9">
        <v>0</v>
      </c>
      <c r="DH267" s="9">
        <v>0</v>
      </c>
      <c r="DI267" s="9">
        <v>0</v>
      </c>
      <c r="DJ267" s="9">
        <v>0</v>
      </c>
      <c r="DK267" s="9">
        <v>0</v>
      </c>
      <c r="DL267" s="9">
        <v>0</v>
      </c>
      <c r="DM267" s="9">
        <v>0</v>
      </c>
      <c r="DN267" s="9">
        <v>0</v>
      </c>
      <c r="DO267" s="9">
        <v>200080842285</v>
      </c>
      <c r="DP267" s="9">
        <v>0</v>
      </c>
      <c r="DQ267" s="9">
        <v>0</v>
      </c>
      <c r="DR267" s="9">
        <v>0</v>
      </c>
      <c r="DS267" s="9">
        <v>0</v>
      </c>
      <c r="DT267" s="9">
        <v>0</v>
      </c>
      <c r="DU267" s="9">
        <v>0</v>
      </c>
      <c r="DV267" s="9">
        <v>0</v>
      </c>
      <c r="DW267" s="9">
        <v>0</v>
      </c>
    </row>
    <row r="268" spans="1:127" customFormat="1" ht="30" x14ac:dyDescent="0.25">
      <c r="A268">
        <v>267</v>
      </c>
      <c r="B268" s="3">
        <v>45627</v>
      </c>
      <c r="C268" s="4">
        <v>212520911684511</v>
      </c>
      <c r="D268" s="4">
        <v>212520911684511</v>
      </c>
      <c r="E268" s="4" t="s">
        <v>121</v>
      </c>
      <c r="F268" s="5" t="s">
        <v>178</v>
      </c>
      <c r="G268" s="3">
        <v>45413</v>
      </c>
      <c r="H268" s="6">
        <v>8.1333333333333293</v>
      </c>
      <c r="I268" s="5" t="s">
        <v>123</v>
      </c>
      <c r="J268" s="5">
        <v>4980000</v>
      </c>
      <c r="K268" s="5" t="s">
        <v>124</v>
      </c>
      <c r="L268" s="5" t="s">
        <v>2640</v>
      </c>
      <c r="M268" s="5">
        <v>4855127</v>
      </c>
      <c r="N268" s="5" t="s">
        <v>126</v>
      </c>
      <c r="O268" s="5">
        <v>789</v>
      </c>
      <c r="P268" s="5" t="s">
        <v>127</v>
      </c>
      <c r="Q268" s="5">
        <v>9</v>
      </c>
      <c r="R268" s="5" t="s">
        <v>263</v>
      </c>
      <c r="S268" s="6">
        <v>12.5</v>
      </c>
      <c r="T268" s="5" t="s">
        <v>129</v>
      </c>
      <c r="U268" s="6">
        <v>12.5</v>
      </c>
      <c r="V268" s="5">
        <v>145</v>
      </c>
      <c r="W268" s="5" t="s">
        <v>130</v>
      </c>
      <c r="X268" s="5" t="s">
        <v>2641</v>
      </c>
      <c r="Y268" s="5" t="s">
        <v>132</v>
      </c>
      <c r="Z268" s="5" t="s">
        <v>133</v>
      </c>
      <c r="AA268" s="5" t="s">
        <v>708</v>
      </c>
      <c r="AB268" s="5" t="s">
        <v>135</v>
      </c>
      <c r="AC268" s="5" t="s">
        <v>136</v>
      </c>
      <c r="AD268" s="5">
        <v>854803994218</v>
      </c>
      <c r="AE268" s="5" t="s">
        <v>604</v>
      </c>
      <c r="AF268" s="5" t="s">
        <v>977</v>
      </c>
      <c r="AG268" s="5">
        <v>136</v>
      </c>
      <c r="AH268" s="5" t="s">
        <v>139</v>
      </c>
      <c r="AI268" s="5">
        <v>145</v>
      </c>
      <c r="AJ268" s="5" t="s">
        <v>266</v>
      </c>
      <c r="AK268" s="5">
        <v>4980000</v>
      </c>
      <c r="AL268" s="5" t="s">
        <v>140</v>
      </c>
      <c r="AM268" s="5" t="s">
        <v>141</v>
      </c>
      <c r="AN268" s="6">
        <v>62.641509399999997</v>
      </c>
      <c r="AO268" s="5" t="s">
        <v>142</v>
      </c>
      <c r="AP268" s="5">
        <v>0</v>
      </c>
      <c r="AQ268" s="5">
        <v>66924</v>
      </c>
      <c r="AR268" s="3">
        <v>45386</v>
      </c>
      <c r="AS268" s="5">
        <v>144</v>
      </c>
      <c r="AT268" s="5" t="s">
        <v>2627</v>
      </c>
      <c r="AU268" s="5" t="s">
        <v>144</v>
      </c>
      <c r="AV268" s="5">
        <v>0</v>
      </c>
      <c r="AW268" s="5">
        <v>0</v>
      </c>
      <c r="AX268" s="5">
        <v>0</v>
      </c>
      <c r="AY268" s="5">
        <v>0</v>
      </c>
      <c r="AZ268" s="5">
        <v>0</v>
      </c>
      <c r="BA268" s="5">
        <v>0</v>
      </c>
      <c r="BB268" s="5">
        <v>0</v>
      </c>
      <c r="BC268" s="5">
        <v>0</v>
      </c>
      <c r="BD268" s="5">
        <v>0</v>
      </c>
      <c r="BE268" s="5" t="s">
        <v>145</v>
      </c>
      <c r="BF268" s="5" t="s">
        <v>145</v>
      </c>
      <c r="BG268" s="5">
        <v>0</v>
      </c>
      <c r="BH268" s="5">
        <v>9</v>
      </c>
      <c r="BI268" s="5" t="s">
        <v>123</v>
      </c>
      <c r="BJ268" s="3">
        <v>45382</v>
      </c>
      <c r="BK268" s="3">
        <v>45382</v>
      </c>
      <c r="BL268" s="6">
        <v>9.1666666666666696</v>
      </c>
      <c r="BM268" s="5" t="s">
        <v>123</v>
      </c>
      <c r="BN268" s="3">
        <v>49769</v>
      </c>
      <c r="BO268" s="5" t="s">
        <v>146</v>
      </c>
      <c r="BP268" s="5">
        <v>0</v>
      </c>
      <c r="BQ268" s="5"/>
      <c r="BR268" s="3">
        <v>45380</v>
      </c>
      <c r="BS268" s="5" t="s">
        <v>2642</v>
      </c>
      <c r="BT268" s="5" t="s">
        <v>2629</v>
      </c>
      <c r="BU268" s="7" t="s">
        <v>2643</v>
      </c>
      <c r="BV268" s="7">
        <v>297</v>
      </c>
      <c r="BW268" s="7">
        <v>8000</v>
      </c>
      <c r="BX268" s="7">
        <v>594</v>
      </c>
      <c r="BY268" s="7">
        <v>1000</v>
      </c>
      <c r="BZ268" s="5">
        <v>47</v>
      </c>
      <c r="CA268" s="5">
        <v>13</v>
      </c>
      <c r="CB268" s="6">
        <f t="shared" si="25"/>
        <v>2970000</v>
      </c>
      <c r="CC268" s="6">
        <v>4980000</v>
      </c>
      <c r="CD268" s="6">
        <f t="shared" si="26"/>
        <v>2673000</v>
      </c>
      <c r="CE268" s="6">
        <f t="shared" si="27"/>
        <v>2376000</v>
      </c>
      <c r="CF268" s="6" t="s">
        <v>2644</v>
      </c>
      <c r="CG268" s="8"/>
      <c r="CH268" s="8">
        <f t="shared" si="28"/>
        <v>1.6767676767676767</v>
      </c>
      <c r="CI268" s="8" t="s">
        <v>3775</v>
      </c>
      <c r="CJ268" s="5" t="s">
        <v>2622</v>
      </c>
      <c r="CK268" s="5" t="s">
        <v>604</v>
      </c>
      <c r="CL268" s="5">
        <v>394210</v>
      </c>
      <c r="CM268" s="5">
        <v>0</v>
      </c>
      <c r="CN268" s="5" t="s">
        <v>195</v>
      </c>
      <c r="CO268" s="5" t="s">
        <v>152</v>
      </c>
      <c r="CP268" s="5" t="s">
        <v>167</v>
      </c>
      <c r="CQ268" s="9" t="s">
        <v>185</v>
      </c>
      <c r="CR268" s="9" t="s">
        <v>154</v>
      </c>
      <c r="CS268" s="9" t="s">
        <v>90</v>
      </c>
      <c r="CT268" s="9" t="s">
        <v>2645</v>
      </c>
      <c r="CU268" s="9" t="s">
        <v>187</v>
      </c>
      <c r="CV268" s="10" t="s">
        <v>2646</v>
      </c>
      <c r="CW268" s="9">
        <v>200305409929</v>
      </c>
      <c r="CX268" s="9">
        <v>200305409933</v>
      </c>
      <c r="CY268" s="9">
        <v>0</v>
      </c>
      <c r="CZ268" s="9">
        <v>0</v>
      </c>
      <c r="DA268" s="9">
        <v>0</v>
      </c>
      <c r="DB268" s="9">
        <v>0</v>
      </c>
      <c r="DC268" s="9">
        <v>0</v>
      </c>
      <c r="DD268" s="9">
        <v>0</v>
      </c>
      <c r="DE268" s="9">
        <v>0</v>
      </c>
      <c r="DF268" s="9">
        <v>400079650177</v>
      </c>
      <c r="DG268" s="9">
        <v>400079650180</v>
      </c>
      <c r="DH268" s="9">
        <v>0</v>
      </c>
      <c r="DI268" s="9">
        <v>0</v>
      </c>
      <c r="DJ268" s="9">
        <v>0</v>
      </c>
      <c r="DK268" s="9">
        <v>0</v>
      </c>
      <c r="DL268" s="9">
        <v>0</v>
      </c>
      <c r="DM268" s="9">
        <v>0</v>
      </c>
      <c r="DN268" s="9">
        <v>0</v>
      </c>
      <c r="DO268" s="9">
        <v>200081358972</v>
      </c>
      <c r="DP268" s="9">
        <v>200081358975</v>
      </c>
      <c r="DQ268" s="9">
        <v>0</v>
      </c>
      <c r="DR268" s="9">
        <v>0</v>
      </c>
      <c r="DS268" s="9">
        <v>0</v>
      </c>
      <c r="DT268" s="9">
        <v>0</v>
      </c>
      <c r="DU268" s="9">
        <v>0</v>
      </c>
      <c r="DV268" s="9">
        <v>0</v>
      </c>
      <c r="DW268" s="9">
        <v>0</v>
      </c>
    </row>
    <row r="269" spans="1:127" s="29" customFormat="1" ht="30" x14ac:dyDescent="0.25">
      <c r="A269" s="29">
        <v>268</v>
      </c>
      <c r="B269" s="30">
        <v>45627</v>
      </c>
      <c r="C269" s="31">
        <v>212520911684511</v>
      </c>
      <c r="D269" s="31">
        <v>212520911684511</v>
      </c>
      <c r="E269" s="31" t="s">
        <v>121</v>
      </c>
      <c r="F269" s="32" t="s">
        <v>178</v>
      </c>
      <c r="G269" s="30">
        <v>45413</v>
      </c>
      <c r="H269" s="33">
        <v>8.1333333333333293</v>
      </c>
      <c r="I269" s="32" t="s">
        <v>123</v>
      </c>
      <c r="J269" s="32">
        <v>4980000</v>
      </c>
      <c r="K269" s="32" t="s">
        <v>124</v>
      </c>
      <c r="L269" s="32" t="s">
        <v>2640</v>
      </c>
      <c r="M269" s="32">
        <v>4855127</v>
      </c>
      <c r="N269" s="32" t="s">
        <v>126</v>
      </c>
      <c r="O269" s="32">
        <v>789</v>
      </c>
      <c r="P269" s="32" t="s">
        <v>127</v>
      </c>
      <c r="Q269" s="32">
        <v>9</v>
      </c>
      <c r="R269" s="32" t="s">
        <v>263</v>
      </c>
      <c r="S269" s="33">
        <v>12.5</v>
      </c>
      <c r="T269" s="32" t="s">
        <v>129</v>
      </c>
      <c r="U269" s="33">
        <v>12.5</v>
      </c>
      <c r="V269" s="32">
        <v>145</v>
      </c>
      <c r="W269" s="32" t="s">
        <v>130</v>
      </c>
      <c r="X269" s="32" t="s">
        <v>2641</v>
      </c>
      <c r="Y269" s="32"/>
      <c r="Z269" s="32"/>
      <c r="AA269" s="32"/>
      <c r="AB269" s="32"/>
      <c r="AC269" s="32"/>
      <c r="AD269" s="32"/>
      <c r="AE269" s="32"/>
      <c r="AF269" s="32"/>
      <c r="AG269" s="32"/>
      <c r="AH269" s="32"/>
      <c r="AI269" s="32"/>
      <c r="AJ269" s="32"/>
      <c r="AK269" s="32"/>
      <c r="AL269" s="32"/>
      <c r="AM269" s="32"/>
      <c r="AN269" s="33"/>
      <c r="AO269" s="32"/>
      <c r="AP269" s="32"/>
      <c r="AQ269" s="32"/>
      <c r="AR269" s="30"/>
      <c r="AS269" s="32"/>
      <c r="AT269" s="32"/>
      <c r="AU269" s="32"/>
      <c r="AV269" s="32"/>
      <c r="AW269" s="32"/>
      <c r="AX269" s="32"/>
      <c r="AY269" s="32"/>
      <c r="AZ269" s="32"/>
      <c r="BA269" s="32"/>
      <c r="BB269" s="32"/>
      <c r="BC269" s="32"/>
      <c r="BD269" s="32"/>
      <c r="BE269" s="32"/>
      <c r="BF269" s="32"/>
      <c r="BG269" s="32"/>
      <c r="BH269" s="32"/>
      <c r="BI269" s="32"/>
      <c r="BJ269" s="30"/>
      <c r="BK269" s="30"/>
      <c r="BL269" s="33"/>
      <c r="BM269" s="32"/>
      <c r="BN269" s="30"/>
      <c r="BO269" s="32"/>
      <c r="BP269" s="32"/>
      <c r="BQ269" s="32"/>
      <c r="BR269" s="30">
        <v>45380</v>
      </c>
      <c r="BS269" s="32" t="s">
        <v>2647</v>
      </c>
      <c r="BT269" s="32" t="s">
        <v>2629</v>
      </c>
      <c r="BU269" s="36" t="s">
        <v>2648</v>
      </c>
      <c r="BV269" s="36">
        <v>498</v>
      </c>
      <c r="BW269" s="36">
        <v>8000</v>
      </c>
      <c r="BX269" s="36">
        <v>996</v>
      </c>
      <c r="BY269" s="36">
        <v>1000</v>
      </c>
      <c r="BZ269" s="32">
        <v>47</v>
      </c>
      <c r="CA269" s="32">
        <v>13</v>
      </c>
      <c r="CB269" s="33">
        <f t="shared" si="25"/>
        <v>4980000</v>
      </c>
      <c r="CC269" s="33"/>
      <c r="CD269" s="33">
        <f t="shared" si="26"/>
        <v>4482000</v>
      </c>
      <c r="CE269" s="33">
        <f t="shared" si="27"/>
        <v>3984000</v>
      </c>
      <c r="CF269" s="33" t="s">
        <v>2644</v>
      </c>
      <c r="CG269" s="37"/>
      <c r="CH269" s="8">
        <f t="shared" si="28"/>
        <v>1</v>
      </c>
      <c r="CI269" s="37" t="s">
        <v>3775</v>
      </c>
      <c r="CJ269" s="32"/>
      <c r="CK269" s="32"/>
      <c r="CL269" s="32"/>
      <c r="CM269" s="32"/>
      <c r="CN269" s="32"/>
      <c r="CO269" s="32"/>
      <c r="CP269" s="32"/>
      <c r="CQ269" s="38"/>
      <c r="CR269" s="38"/>
      <c r="CS269" s="38"/>
      <c r="CT269" s="38"/>
      <c r="CU269" s="38"/>
      <c r="CV269" s="39"/>
      <c r="CW269" s="38"/>
      <c r="CX269" s="38"/>
      <c r="CY269" s="38"/>
      <c r="CZ269" s="38"/>
      <c r="DA269" s="38"/>
      <c r="DB269" s="38"/>
      <c r="DC269" s="38"/>
      <c r="DD269" s="38"/>
      <c r="DE269" s="38"/>
      <c r="DF269" s="38"/>
      <c r="DG269" s="38"/>
      <c r="DH269" s="38"/>
      <c r="DI269" s="38"/>
      <c r="DJ269" s="38"/>
      <c r="DK269" s="38"/>
      <c r="DL269" s="38"/>
      <c r="DM269" s="38"/>
      <c r="DN269" s="38"/>
      <c r="DO269" s="38"/>
      <c r="DP269" s="38"/>
      <c r="DQ269" s="38"/>
      <c r="DR269" s="38"/>
      <c r="DS269" s="38"/>
      <c r="DT269" s="38"/>
      <c r="DU269" s="38"/>
      <c r="DV269" s="38"/>
      <c r="DW269" s="38"/>
    </row>
    <row r="270" spans="1:127" ht="105" x14ac:dyDescent="0.25">
      <c r="A270" s="44">
        <v>269</v>
      </c>
      <c r="B270" s="45">
        <v>45627</v>
      </c>
      <c r="C270" s="46">
        <v>212520911683537</v>
      </c>
      <c r="D270" s="4">
        <v>212520911683537</v>
      </c>
      <c r="E270" s="4" t="s">
        <v>121</v>
      </c>
      <c r="F270" s="5" t="s">
        <v>122</v>
      </c>
      <c r="G270" s="3">
        <v>45388</v>
      </c>
      <c r="H270" s="6">
        <v>8.9666666666666703</v>
      </c>
      <c r="I270" s="5" t="s">
        <v>123</v>
      </c>
      <c r="J270" s="47">
        <v>1072000</v>
      </c>
      <c r="K270" s="5" t="s">
        <v>124</v>
      </c>
      <c r="L270" s="5" t="s">
        <v>2649</v>
      </c>
      <c r="M270" s="5">
        <v>1018786</v>
      </c>
      <c r="N270" s="5" t="s">
        <v>126</v>
      </c>
      <c r="O270" s="5">
        <v>782</v>
      </c>
      <c r="P270" s="5" t="s">
        <v>127</v>
      </c>
      <c r="Q270" s="5">
        <v>9</v>
      </c>
      <c r="R270" s="5" t="s">
        <v>128</v>
      </c>
      <c r="S270" s="6">
        <v>13</v>
      </c>
      <c r="T270" s="5" t="s">
        <v>129</v>
      </c>
      <c r="U270" s="6">
        <v>13</v>
      </c>
      <c r="V270" s="5">
        <v>97</v>
      </c>
      <c r="W270" s="5" t="s">
        <v>130</v>
      </c>
      <c r="X270" s="5" t="s">
        <v>2650</v>
      </c>
      <c r="Y270" s="5" t="s">
        <v>132</v>
      </c>
      <c r="Z270" s="5" t="s">
        <v>133</v>
      </c>
      <c r="AA270" s="5" t="s">
        <v>514</v>
      </c>
      <c r="AB270" s="5" t="s">
        <v>135</v>
      </c>
      <c r="AC270" s="5" t="s">
        <v>136</v>
      </c>
      <c r="AD270" s="5">
        <v>854803974952</v>
      </c>
      <c r="AE270" s="5" t="s">
        <v>604</v>
      </c>
      <c r="AF270" s="5" t="s">
        <v>977</v>
      </c>
      <c r="AG270" s="5">
        <v>88</v>
      </c>
      <c r="AH270" s="5" t="s">
        <v>139</v>
      </c>
      <c r="AI270" s="5">
        <v>97</v>
      </c>
      <c r="AJ270" s="5" t="s">
        <v>128</v>
      </c>
      <c r="AK270" s="5">
        <v>1072000</v>
      </c>
      <c r="AL270" s="5" t="s">
        <v>140</v>
      </c>
      <c r="AM270" s="5" t="s">
        <v>709</v>
      </c>
      <c r="AN270" s="6">
        <v>22.3333333</v>
      </c>
      <c r="AO270" s="5" t="s">
        <v>142</v>
      </c>
      <c r="AP270" s="5">
        <v>0</v>
      </c>
      <c r="AQ270" s="5">
        <v>18017</v>
      </c>
      <c r="AR270" s="3">
        <v>45386</v>
      </c>
      <c r="AS270" s="5">
        <v>96</v>
      </c>
      <c r="AT270" s="5" t="s">
        <v>2627</v>
      </c>
      <c r="AU270" s="5" t="s">
        <v>144</v>
      </c>
      <c r="AV270" s="5">
        <v>0</v>
      </c>
      <c r="AW270" s="5">
        <v>0</v>
      </c>
      <c r="AX270" s="5">
        <v>0</v>
      </c>
      <c r="AY270" s="5">
        <v>0</v>
      </c>
      <c r="AZ270" s="5">
        <v>0</v>
      </c>
      <c r="BA270" s="5">
        <v>0</v>
      </c>
      <c r="BB270" s="5">
        <v>0</v>
      </c>
      <c r="BC270" s="5">
        <v>0</v>
      </c>
      <c r="BD270" s="5">
        <v>0</v>
      </c>
      <c r="BE270" s="5" t="s">
        <v>145</v>
      </c>
      <c r="BF270" s="5" t="s">
        <v>145</v>
      </c>
      <c r="BG270" s="5">
        <v>0</v>
      </c>
      <c r="BH270" s="5">
        <v>9</v>
      </c>
      <c r="BI270" s="5" t="s">
        <v>123</v>
      </c>
      <c r="BJ270" s="3">
        <v>45382</v>
      </c>
      <c r="BK270" s="3">
        <v>45382</v>
      </c>
      <c r="BL270" s="6">
        <v>9.1666666666666696</v>
      </c>
      <c r="BM270" s="5" t="s">
        <v>123</v>
      </c>
      <c r="BN270" s="3">
        <v>48308</v>
      </c>
      <c r="BO270" s="5" t="s">
        <v>834</v>
      </c>
      <c r="BP270" s="5">
        <v>885228</v>
      </c>
      <c r="BQ270" s="5"/>
      <c r="BR270" s="3">
        <v>45367</v>
      </c>
      <c r="BS270" s="5">
        <v>7027269</v>
      </c>
      <c r="BT270" s="5" t="s">
        <v>1502</v>
      </c>
      <c r="BU270" s="7" t="s">
        <v>2651</v>
      </c>
      <c r="BV270" s="7">
        <v>0</v>
      </c>
      <c r="BW270" s="7">
        <v>0</v>
      </c>
      <c r="BX270" s="7">
        <v>120</v>
      </c>
      <c r="BY270" s="7">
        <v>40000</v>
      </c>
      <c r="BZ270" s="5">
        <v>30</v>
      </c>
      <c r="CA270" s="5">
        <v>20</v>
      </c>
      <c r="CB270" s="48">
        <f t="shared" si="25"/>
        <v>4800000</v>
      </c>
      <c r="CC270" s="48">
        <v>4800000</v>
      </c>
      <c r="CD270" s="48">
        <f t="shared" si="26"/>
        <v>4320000</v>
      </c>
      <c r="CE270" s="48">
        <f t="shared" si="27"/>
        <v>3840000</v>
      </c>
      <c r="CF270" s="48"/>
      <c r="CG270" s="49" t="s">
        <v>760</v>
      </c>
      <c r="CH270" s="49"/>
      <c r="CI270" s="49" t="s">
        <v>3775</v>
      </c>
      <c r="CJ270" s="50" t="s">
        <v>2622</v>
      </c>
      <c r="CK270" s="50" t="s">
        <v>604</v>
      </c>
      <c r="CL270" s="50">
        <v>395008</v>
      </c>
      <c r="CM270" s="5">
        <v>0</v>
      </c>
      <c r="CN270" s="5" t="s">
        <v>195</v>
      </c>
      <c r="CO270" s="50" t="s">
        <v>152</v>
      </c>
      <c r="CP270" s="50" t="s">
        <v>152</v>
      </c>
      <c r="CQ270" s="51" t="s">
        <v>185</v>
      </c>
      <c r="CR270" s="51" t="s">
        <v>154</v>
      </c>
      <c r="CS270" s="51" t="s">
        <v>90</v>
      </c>
      <c r="CT270" s="51" t="s">
        <v>2652</v>
      </c>
      <c r="CU270" s="51" t="s">
        <v>187</v>
      </c>
      <c r="CV270" s="52" t="s">
        <v>2653</v>
      </c>
      <c r="CW270" s="9">
        <v>200303328960</v>
      </c>
      <c r="CX270" s="9">
        <v>0</v>
      </c>
      <c r="CY270" s="9">
        <v>0</v>
      </c>
      <c r="CZ270" s="9">
        <v>0</v>
      </c>
      <c r="DA270" s="9">
        <v>0</v>
      </c>
      <c r="DB270" s="9">
        <v>0</v>
      </c>
      <c r="DC270" s="9">
        <v>0</v>
      </c>
      <c r="DD270" s="9">
        <v>0</v>
      </c>
      <c r="DE270" s="9">
        <v>0</v>
      </c>
      <c r="DF270" s="9">
        <v>400079154428</v>
      </c>
      <c r="DG270" s="9">
        <v>0</v>
      </c>
      <c r="DH270" s="9">
        <v>0</v>
      </c>
      <c r="DI270" s="9">
        <v>0</v>
      </c>
      <c r="DJ270" s="9">
        <v>0</v>
      </c>
      <c r="DK270" s="9">
        <v>0</v>
      </c>
      <c r="DL270" s="9">
        <v>0</v>
      </c>
      <c r="DM270" s="9">
        <v>0</v>
      </c>
      <c r="DN270" s="9">
        <v>0</v>
      </c>
      <c r="DO270" s="9">
        <v>200080843557</v>
      </c>
      <c r="DP270" s="9">
        <v>0</v>
      </c>
      <c r="DQ270" s="9">
        <v>0</v>
      </c>
      <c r="DR270" s="9">
        <v>0</v>
      </c>
      <c r="DS270" s="9">
        <v>0</v>
      </c>
      <c r="DT270" s="9">
        <v>0</v>
      </c>
      <c r="DU270" s="9">
        <v>0</v>
      </c>
      <c r="DV270" s="9">
        <v>0</v>
      </c>
      <c r="DW270" s="9">
        <v>0</v>
      </c>
    </row>
    <row r="271" spans="1:127" customFormat="1" ht="75" x14ac:dyDescent="0.25">
      <c r="A271">
        <v>270</v>
      </c>
      <c r="B271" s="3">
        <v>45627</v>
      </c>
      <c r="C271" s="4">
        <v>212520911360414</v>
      </c>
      <c r="D271" s="4">
        <v>212520911360414</v>
      </c>
      <c r="E271" s="4" t="s">
        <v>121</v>
      </c>
      <c r="F271" s="5" t="s">
        <v>232</v>
      </c>
      <c r="G271" s="3">
        <v>44996</v>
      </c>
      <c r="H271" s="6">
        <v>22.033333333333299</v>
      </c>
      <c r="I271" s="5" t="s">
        <v>123</v>
      </c>
      <c r="J271" s="5">
        <v>1130000</v>
      </c>
      <c r="K271" s="5" t="s">
        <v>124</v>
      </c>
      <c r="L271" s="5" t="s">
        <v>2654</v>
      </c>
      <c r="M271" s="5">
        <v>1089368</v>
      </c>
      <c r="N271" s="5" t="s">
        <v>126</v>
      </c>
      <c r="O271" s="5">
        <v>752</v>
      </c>
      <c r="P271" s="5" t="s">
        <v>127</v>
      </c>
      <c r="Q271" s="5">
        <v>21</v>
      </c>
      <c r="R271" s="5" t="s">
        <v>128</v>
      </c>
      <c r="S271" s="6">
        <v>13.9</v>
      </c>
      <c r="T271" s="5" t="s">
        <v>129</v>
      </c>
      <c r="U271" s="6">
        <v>13.5</v>
      </c>
      <c r="V271" s="5">
        <v>181</v>
      </c>
      <c r="W271" s="5" t="s">
        <v>130</v>
      </c>
      <c r="X271" s="5" t="s">
        <v>2655</v>
      </c>
      <c r="Y271" s="5" t="s">
        <v>132</v>
      </c>
      <c r="Z271" s="5" t="s">
        <v>133</v>
      </c>
      <c r="AA271" s="5" t="s">
        <v>1108</v>
      </c>
      <c r="AB271" s="5" t="s">
        <v>135</v>
      </c>
      <c r="AC271" s="5" t="s">
        <v>136</v>
      </c>
      <c r="AD271" s="5">
        <v>808055790</v>
      </c>
      <c r="AE271" s="5" t="s">
        <v>604</v>
      </c>
      <c r="AF271" s="5" t="s">
        <v>977</v>
      </c>
      <c r="AG271" s="5">
        <v>171</v>
      </c>
      <c r="AH271" s="5" t="s">
        <v>139</v>
      </c>
      <c r="AI271" s="5">
        <v>192</v>
      </c>
      <c r="AJ271" s="5" t="s">
        <v>128</v>
      </c>
      <c r="AK271" s="5">
        <v>1130000</v>
      </c>
      <c r="AL271" s="5" t="s">
        <v>140</v>
      </c>
      <c r="AM271" s="5" t="s">
        <v>161</v>
      </c>
      <c r="AN271" s="6">
        <v>26.5258216</v>
      </c>
      <c r="AO271" s="5" t="s">
        <v>142</v>
      </c>
      <c r="AP271" s="5">
        <v>0</v>
      </c>
      <c r="AQ271" s="5">
        <v>14671</v>
      </c>
      <c r="AR271" s="3">
        <v>45020</v>
      </c>
      <c r="AS271" s="5">
        <v>180</v>
      </c>
      <c r="AT271" s="5" t="s">
        <v>2627</v>
      </c>
      <c r="AU271" s="5" t="s">
        <v>144</v>
      </c>
      <c r="AV271" s="5">
        <v>0</v>
      </c>
      <c r="AW271" s="5">
        <v>0</v>
      </c>
      <c r="AX271" s="5">
        <v>0</v>
      </c>
      <c r="AY271" s="5">
        <v>0</v>
      </c>
      <c r="AZ271" s="5">
        <v>0</v>
      </c>
      <c r="BA271" s="5">
        <v>0</v>
      </c>
      <c r="BB271" s="5">
        <v>0</v>
      </c>
      <c r="BC271" s="5">
        <v>0</v>
      </c>
      <c r="BD271" s="5">
        <v>0</v>
      </c>
      <c r="BE271" s="5" t="s">
        <v>145</v>
      </c>
      <c r="BF271" s="5" t="s">
        <v>145</v>
      </c>
      <c r="BG271" s="5">
        <v>0</v>
      </c>
      <c r="BH271" s="5">
        <v>21</v>
      </c>
      <c r="BI271" s="5" t="s">
        <v>123</v>
      </c>
      <c r="BJ271" s="3">
        <v>44996</v>
      </c>
      <c r="BK271" s="3">
        <v>44996</v>
      </c>
      <c r="BL271" s="6">
        <v>22.033333333333299</v>
      </c>
      <c r="BM271" s="5" t="s">
        <v>123</v>
      </c>
      <c r="BN271" s="3">
        <v>50833</v>
      </c>
      <c r="BO271" s="5" t="s">
        <v>162</v>
      </c>
      <c r="BP271" s="5">
        <v>5472000</v>
      </c>
      <c r="BQ271" s="5"/>
      <c r="BR271" s="3">
        <v>44982</v>
      </c>
      <c r="BS271" s="5">
        <v>2302107</v>
      </c>
      <c r="BT271" s="5" t="s">
        <v>2656</v>
      </c>
      <c r="BU271" s="7" t="s">
        <v>2657</v>
      </c>
      <c r="BV271" s="7">
        <v>766</v>
      </c>
      <c r="BW271" s="7">
        <v>4000</v>
      </c>
      <c r="BX271" s="7">
        <v>920</v>
      </c>
      <c r="BY271" s="7">
        <v>1300</v>
      </c>
      <c r="BZ271" s="5">
        <v>20</v>
      </c>
      <c r="CA271" s="5">
        <v>40</v>
      </c>
      <c r="CB271" s="6">
        <f t="shared" si="25"/>
        <v>4260000</v>
      </c>
      <c r="CC271" s="6">
        <v>4260000</v>
      </c>
      <c r="CD271" s="6">
        <f t="shared" si="26"/>
        <v>3834000</v>
      </c>
      <c r="CE271" s="6">
        <f t="shared" si="27"/>
        <v>3408000</v>
      </c>
      <c r="CF271" s="6"/>
      <c r="CG271" s="8"/>
      <c r="CH271" s="8">
        <f>J271/CB271</f>
        <v>0.26525821596244131</v>
      </c>
      <c r="CI271" s="8" t="s">
        <v>3775</v>
      </c>
      <c r="CJ271" s="5" t="s">
        <v>2622</v>
      </c>
      <c r="CK271" s="5" t="s">
        <v>604</v>
      </c>
      <c r="CL271" s="5">
        <v>394210</v>
      </c>
      <c r="CM271" s="5">
        <v>27</v>
      </c>
      <c r="CN271" s="5" t="s">
        <v>1505</v>
      </c>
      <c r="CO271" s="5" t="s">
        <v>166</v>
      </c>
      <c r="CP271" s="5" t="s">
        <v>167</v>
      </c>
      <c r="CQ271" s="9" t="s">
        <v>185</v>
      </c>
      <c r="CR271" s="9" t="s">
        <v>154</v>
      </c>
      <c r="CS271" s="9" t="s">
        <v>90</v>
      </c>
      <c r="CT271" s="9" t="s">
        <v>2658</v>
      </c>
      <c r="CU271" s="9" t="s">
        <v>156</v>
      </c>
      <c r="CV271" s="10" t="s">
        <v>2659</v>
      </c>
      <c r="CW271" s="9">
        <v>200263346898</v>
      </c>
      <c r="CX271" s="9">
        <v>0</v>
      </c>
      <c r="CY271" s="9">
        <v>0</v>
      </c>
      <c r="CZ271" s="9">
        <v>0</v>
      </c>
      <c r="DA271" s="9">
        <v>0</v>
      </c>
      <c r="DB271" s="9">
        <v>0</v>
      </c>
      <c r="DC271" s="9">
        <v>0</v>
      </c>
      <c r="DD271" s="9">
        <v>0</v>
      </c>
      <c r="DE271" s="9">
        <v>0</v>
      </c>
      <c r="DF271" s="9">
        <v>400069052207</v>
      </c>
      <c r="DG271" s="9">
        <v>0</v>
      </c>
      <c r="DH271" s="9">
        <v>0</v>
      </c>
      <c r="DI271" s="9">
        <v>0</v>
      </c>
      <c r="DJ271" s="9">
        <v>0</v>
      </c>
      <c r="DK271" s="9">
        <v>0</v>
      </c>
      <c r="DL271" s="9">
        <v>0</v>
      </c>
      <c r="DM271" s="9">
        <v>0</v>
      </c>
      <c r="DN271" s="9">
        <v>0</v>
      </c>
      <c r="DO271" s="9">
        <v>200070206009</v>
      </c>
      <c r="DP271" s="9">
        <v>0</v>
      </c>
      <c r="DQ271" s="9">
        <v>0</v>
      </c>
      <c r="DR271" s="9">
        <v>0</v>
      </c>
      <c r="DS271" s="9">
        <v>0</v>
      </c>
      <c r="DT271" s="9">
        <v>0</v>
      </c>
      <c r="DU271" s="9">
        <v>0</v>
      </c>
      <c r="DV271" s="9">
        <v>0</v>
      </c>
      <c r="DW271" s="9">
        <v>0</v>
      </c>
    </row>
    <row r="272" spans="1:127" ht="30" x14ac:dyDescent="0.25">
      <c r="A272" s="44">
        <v>271</v>
      </c>
      <c r="B272" s="45">
        <v>45627</v>
      </c>
      <c r="C272" s="46">
        <v>174501311614321</v>
      </c>
      <c r="D272" s="4">
        <v>174501311614321</v>
      </c>
      <c r="E272" s="4" t="s">
        <v>121</v>
      </c>
      <c r="F272" s="5" t="s">
        <v>122</v>
      </c>
      <c r="G272" s="3">
        <v>45327</v>
      </c>
      <c r="H272" s="6">
        <v>11</v>
      </c>
      <c r="I272" s="5" t="s">
        <v>123</v>
      </c>
      <c r="J272" s="47">
        <v>11353000</v>
      </c>
      <c r="K272" s="5" t="s">
        <v>124</v>
      </c>
      <c r="L272" s="5" t="s">
        <v>2660</v>
      </c>
      <c r="M272" s="5">
        <v>11072315</v>
      </c>
      <c r="N272" s="5" t="s">
        <v>126</v>
      </c>
      <c r="O272" s="5">
        <v>803</v>
      </c>
      <c r="P272" s="5" t="s">
        <v>127</v>
      </c>
      <c r="Q272" s="5">
        <v>11</v>
      </c>
      <c r="R272" s="5" t="s">
        <v>263</v>
      </c>
      <c r="S272" s="6">
        <v>10.15</v>
      </c>
      <c r="T272" s="5" t="s">
        <v>129</v>
      </c>
      <c r="U272" s="6">
        <v>10.15</v>
      </c>
      <c r="V272" s="5">
        <v>181</v>
      </c>
      <c r="W272" s="5" t="s">
        <v>130</v>
      </c>
      <c r="X272" s="5" t="s">
        <v>2661</v>
      </c>
      <c r="Y272" s="5" t="s">
        <v>132</v>
      </c>
      <c r="Z272" s="5" t="s">
        <v>133</v>
      </c>
      <c r="AA272" s="5" t="s">
        <v>277</v>
      </c>
      <c r="AB272" s="5" t="s">
        <v>135</v>
      </c>
      <c r="AC272" s="5" t="s">
        <v>136</v>
      </c>
      <c r="AD272" s="5">
        <v>854803364894</v>
      </c>
      <c r="AE272" s="5" t="s">
        <v>137</v>
      </c>
      <c r="AF272" s="5" t="s">
        <v>977</v>
      </c>
      <c r="AG272" s="5">
        <v>170</v>
      </c>
      <c r="AH272" s="5" t="s">
        <v>139</v>
      </c>
      <c r="AI272" s="5">
        <v>181</v>
      </c>
      <c r="AJ272" s="5" t="s">
        <v>266</v>
      </c>
      <c r="AK272" s="5">
        <v>11353000</v>
      </c>
      <c r="AL272" s="5" t="s">
        <v>140</v>
      </c>
      <c r="AM272" s="5" t="s">
        <v>141</v>
      </c>
      <c r="AN272" s="6">
        <v>59.805354700000002</v>
      </c>
      <c r="AO272" s="5" t="s">
        <v>142</v>
      </c>
      <c r="AP272" s="5">
        <v>0</v>
      </c>
      <c r="AQ272" s="5">
        <v>123044</v>
      </c>
      <c r="AR272" s="3">
        <v>45326</v>
      </c>
      <c r="AS272" s="5">
        <v>180</v>
      </c>
      <c r="AT272" s="5" t="s">
        <v>2662</v>
      </c>
      <c r="AU272" s="5" t="s">
        <v>144</v>
      </c>
      <c r="AV272" s="5">
        <v>0</v>
      </c>
      <c r="AW272" s="5">
        <v>0</v>
      </c>
      <c r="AX272" s="5">
        <v>0</v>
      </c>
      <c r="AY272" s="5">
        <v>0</v>
      </c>
      <c r="AZ272" s="5">
        <v>0</v>
      </c>
      <c r="BA272" s="5">
        <v>0</v>
      </c>
      <c r="BB272" s="5">
        <v>0</v>
      </c>
      <c r="BC272" s="5">
        <v>0</v>
      </c>
      <c r="BD272" s="5">
        <v>0</v>
      </c>
      <c r="BE272" s="5" t="s">
        <v>145</v>
      </c>
      <c r="BF272" s="5" t="s">
        <v>145</v>
      </c>
      <c r="BG272" s="5">
        <v>0</v>
      </c>
      <c r="BH272" s="5">
        <v>11</v>
      </c>
      <c r="BI272" s="5" t="s">
        <v>123</v>
      </c>
      <c r="BJ272" s="3">
        <v>45322</v>
      </c>
      <c r="BK272" s="3">
        <v>45322</v>
      </c>
      <c r="BL272" s="6">
        <v>11.1666666666667</v>
      </c>
      <c r="BM272" s="5" t="s">
        <v>123</v>
      </c>
      <c r="BN272" s="3">
        <v>50805</v>
      </c>
      <c r="BO272" s="5" t="s">
        <v>146</v>
      </c>
      <c r="BP272" s="5">
        <v>0</v>
      </c>
      <c r="BQ272" s="5">
        <v>2</v>
      </c>
      <c r="BR272" s="3">
        <v>45310</v>
      </c>
      <c r="BS272" s="5"/>
      <c r="BT272" s="5" t="s">
        <v>1181</v>
      </c>
      <c r="BU272" s="7" t="s">
        <v>2663</v>
      </c>
      <c r="BV272" s="7">
        <v>3020</v>
      </c>
      <c r="BW272" s="7">
        <v>4100</v>
      </c>
      <c r="BX272" s="7">
        <v>5281</v>
      </c>
      <c r="BY272" s="7">
        <v>1250</v>
      </c>
      <c r="BZ272" s="5">
        <v>20</v>
      </c>
      <c r="CA272" s="5">
        <v>40</v>
      </c>
      <c r="CB272" s="48">
        <f t="shared" si="25"/>
        <v>18983250</v>
      </c>
      <c r="CC272" s="48">
        <v>19070000</v>
      </c>
      <c r="CD272" s="48">
        <f t="shared" si="26"/>
        <v>17084925</v>
      </c>
      <c r="CE272" s="48">
        <f t="shared" si="27"/>
        <v>15186600</v>
      </c>
      <c r="CF272" s="48"/>
      <c r="CG272" s="49" t="s">
        <v>705</v>
      </c>
      <c r="CH272" s="49"/>
      <c r="CI272" s="49" t="s">
        <v>3775</v>
      </c>
      <c r="CJ272" s="50" t="s">
        <v>1869</v>
      </c>
      <c r="CK272" s="50" t="s">
        <v>137</v>
      </c>
      <c r="CL272" s="50">
        <v>208011</v>
      </c>
      <c r="CM272" s="5">
        <v>0</v>
      </c>
      <c r="CN272" s="5" t="s">
        <v>195</v>
      </c>
      <c r="CO272" s="50" t="s">
        <v>166</v>
      </c>
      <c r="CP272" s="50" t="s">
        <v>152</v>
      </c>
      <c r="CQ272" s="51" t="s">
        <v>153</v>
      </c>
      <c r="CR272" s="51" t="s">
        <v>154</v>
      </c>
      <c r="CS272" s="51" t="s">
        <v>90</v>
      </c>
      <c r="CT272" s="51" t="s">
        <v>2664</v>
      </c>
      <c r="CU272" s="51" t="s">
        <v>156</v>
      </c>
      <c r="CV272" s="52" t="s">
        <v>2665</v>
      </c>
      <c r="CW272" s="9">
        <v>200295811338</v>
      </c>
      <c r="CX272" s="9">
        <v>0</v>
      </c>
      <c r="CY272" s="9">
        <v>0</v>
      </c>
      <c r="CZ272" s="9">
        <v>0</v>
      </c>
      <c r="DA272" s="9">
        <v>0</v>
      </c>
      <c r="DB272" s="9">
        <v>0</v>
      </c>
      <c r="DC272" s="9">
        <v>0</v>
      </c>
      <c r="DD272" s="9">
        <v>0</v>
      </c>
      <c r="DE272" s="9">
        <v>0</v>
      </c>
      <c r="DF272" s="9">
        <v>400077257430</v>
      </c>
      <c r="DG272" s="9">
        <v>0</v>
      </c>
      <c r="DH272" s="9">
        <v>0</v>
      </c>
      <c r="DI272" s="9">
        <v>0</v>
      </c>
      <c r="DJ272" s="9">
        <v>0</v>
      </c>
      <c r="DK272" s="9">
        <v>0</v>
      </c>
      <c r="DL272" s="9">
        <v>0</v>
      </c>
      <c r="DM272" s="9">
        <v>0</v>
      </c>
      <c r="DN272" s="9">
        <v>0</v>
      </c>
      <c r="DO272" s="9">
        <v>200078866689</v>
      </c>
      <c r="DP272" s="9">
        <v>0</v>
      </c>
      <c r="DQ272" s="9">
        <v>0</v>
      </c>
      <c r="DR272" s="9">
        <v>0</v>
      </c>
      <c r="DS272" s="9">
        <v>0</v>
      </c>
      <c r="DT272" s="9">
        <v>0</v>
      </c>
      <c r="DU272" s="9">
        <v>0</v>
      </c>
      <c r="DV272" s="9">
        <v>0</v>
      </c>
      <c r="DW272" s="9">
        <v>0</v>
      </c>
    </row>
    <row r="273" spans="1:127" customFormat="1" ht="120" x14ac:dyDescent="0.25">
      <c r="A273">
        <v>272</v>
      </c>
      <c r="B273" s="3">
        <v>45627</v>
      </c>
      <c r="C273" s="4">
        <v>212420911672352</v>
      </c>
      <c r="D273" s="4">
        <v>212420911672352</v>
      </c>
      <c r="E273" s="4" t="s">
        <v>121</v>
      </c>
      <c r="F273" s="5" t="s">
        <v>122</v>
      </c>
      <c r="G273" s="3">
        <v>45378</v>
      </c>
      <c r="H273" s="6">
        <v>9.3000000000000007</v>
      </c>
      <c r="I273" s="5" t="s">
        <v>123</v>
      </c>
      <c r="J273" s="5">
        <v>1561690</v>
      </c>
      <c r="K273" s="5" t="s">
        <v>124</v>
      </c>
      <c r="L273" s="5" t="s">
        <v>2666</v>
      </c>
      <c r="M273" s="5">
        <v>1509255</v>
      </c>
      <c r="N273" s="5" t="s">
        <v>126</v>
      </c>
      <c r="O273" s="5">
        <v>677</v>
      </c>
      <c r="P273" s="5" t="s">
        <v>127</v>
      </c>
      <c r="Q273" s="5">
        <v>9</v>
      </c>
      <c r="R273" s="5" t="s">
        <v>128</v>
      </c>
      <c r="S273" s="6">
        <v>13.25</v>
      </c>
      <c r="T273" s="5" t="s">
        <v>129</v>
      </c>
      <c r="U273" s="6">
        <v>13.25</v>
      </c>
      <c r="V273" s="5">
        <v>121</v>
      </c>
      <c r="W273" s="5" t="s">
        <v>130</v>
      </c>
      <c r="X273" s="5" t="s">
        <v>2667</v>
      </c>
      <c r="Y273" s="5" t="s">
        <v>132</v>
      </c>
      <c r="Z273" s="5" t="s">
        <v>133</v>
      </c>
      <c r="AA273" s="5" t="s">
        <v>134</v>
      </c>
      <c r="AB273" s="5" t="s">
        <v>135</v>
      </c>
      <c r="AC273" s="5" t="s">
        <v>136</v>
      </c>
      <c r="AD273" s="5">
        <v>854803879933</v>
      </c>
      <c r="AE273" s="5" t="s">
        <v>604</v>
      </c>
      <c r="AF273" s="5" t="s">
        <v>977</v>
      </c>
      <c r="AG273" s="5">
        <v>112</v>
      </c>
      <c r="AH273" s="5" t="s">
        <v>139</v>
      </c>
      <c r="AI273" s="5">
        <v>121</v>
      </c>
      <c r="AJ273" s="5" t="s">
        <v>128</v>
      </c>
      <c r="AK273" s="5">
        <v>1561690</v>
      </c>
      <c r="AL273" s="5" t="s">
        <v>140</v>
      </c>
      <c r="AM273" s="5" t="s">
        <v>161</v>
      </c>
      <c r="AN273" s="6">
        <v>60.052966300000001</v>
      </c>
      <c r="AO273" s="5" t="s">
        <v>142</v>
      </c>
      <c r="AP273" s="5">
        <v>0</v>
      </c>
      <c r="AQ273" s="5">
        <v>23549</v>
      </c>
      <c r="AR273" s="3">
        <v>45386</v>
      </c>
      <c r="AS273" s="5">
        <v>120</v>
      </c>
      <c r="AT273" s="5" t="s">
        <v>2668</v>
      </c>
      <c r="AU273" s="5" t="s">
        <v>144</v>
      </c>
      <c r="AV273" s="5">
        <v>0</v>
      </c>
      <c r="AW273" s="5">
        <v>0</v>
      </c>
      <c r="AX273" s="5">
        <v>0</v>
      </c>
      <c r="AY273" s="5">
        <v>0</v>
      </c>
      <c r="AZ273" s="5">
        <v>0</v>
      </c>
      <c r="BA273" s="5">
        <v>0</v>
      </c>
      <c r="BB273" s="5">
        <v>0</v>
      </c>
      <c r="BC273" s="5">
        <v>0</v>
      </c>
      <c r="BD273" s="5">
        <v>0</v>
      </c>
      <c r="BE273" s="5" t="s">
        <v>145</v>
      </c>
      <c r="BF273" s="5" t="s">
        <v>145</v>
      </c>
      <c r="BG273" s="5">
        <v>0</v>
      </c>
      <c r="BH273" s="5">
        <v>9</v>
      </c>
      <c r="BI273" s="5" t="s">
        <v>123</v>
      </c>
      <c r="BJ273" s="3">
        <v>45374</v>
      </c>
      <c r="BK273" s="3">
        <v>45374</v>
      </c>
      <c r="BL273" s="6">
        <v>9.43333333333333</v>
      </c>
      <c r="BM273" s="5" t="s">
        <v>123</v>
      </c>
      <c r="BN273" s="3">
        <v>49038</v>
      </c>
      <c r="BO273" s="5" t="s">
        <v>162</v>
      </c>
      <c r="BP273" s="5">
        <v>0</v>
      </c>
      <c r="BQ273" s="5"/>
      <c r="BR273" s="3">
        <v>45350</v>
      </c>
      <c r="BS273" s="5" t="s">
        <v>2669</v>
      </c>
      <c r="BT273" s="5" t="s">
        <v>607</v>
      </c>
      <c r="BU273" s="7" t="s">
        <v>2670</v>
      </c>
      <c r="BV273" s="7">
        <v>667.66</v>
      </c>
      <c r="BW273" s="7">
        <v>2425</v>
      </c>
      <c r="BX273" s="7">
        <v>801.18</v>
      </c>
      <c r="BY273" s="7">
        <v>1225</v>
      </c>
      <c r="BZ273" s="5">
        <v>8</v>
      </c>
      <c r="CA273" s="5">
        <v>42</v>
      </c>
      <c r="CB273" s="6">
        <f t="shared" si="25"/>
        <v>2600521</v>
      </c>
      <c r="CC273" s="6">
        <v>2600521</v>
      </c>
      <c r="CD273" s="6">
        <f t="shared" si="26"/>
        <v>2340469</v>
      </c>
      <c r="CE273" s="6">
        <f t="shared" si="27"/>
        <v>2080417</v>
      </c>
      <c r="CF273" s="6"/>
      <c r="CG273" s="8"/>
      <c r="CH273" s="8">
        <f t="shared" ref="CH273:CH274" si="29">J273/CB273</f>
        <v>0.60052966309443379</v>
      </c>
      <c r="CI273" s="8" t="s">
        <v>3775</v>
      </c>
      <c r="CJ273" s="5" t="s">
        <v>2671</v>
      </c>
      <c r="CK273" s="5" t="s">
        <v>604</v>
      </c>
      <c r="CL273" s="5">
        <v>360024</v>
      </c>
      <c r="CM273" s="5">
        <v>0</v>
      </c>
      <c r="CN273" s="5" t="s">
        <v>195</v>
      </c>
      <c r="CO273" s="5" t="s">
        <v>166</v>
      </c>
      <c r="CP273" s="5" t="s">
        <v>335</v>
      </c>
      <c r="CQ273" s="9" t="s">
        <v>185</v>
      </c>
      <c r="CR273" s="9" t="s">
        <v>154</v>
      </c>
      <c r="CS273" s="9" t="s">
        <v>90</v>
      </c>
      <c r="CT273" s="9" t="s">
        <v>2672</v>
      </c>
      <c r="CU273" s="9" t="s">
        <v>187</v>
      </c>
      <c r="CV273" s="10" t="s">
        <v>2673</v>
      </c>
      <c r="CW273" s="9">
        <v>200301920987</v>
      </c>
      <c r="CX273" s="9">
        <v>0</v>
      </c>
      <c r="CY273" s="9">
        <v>0</v>
      </c>
      <c r="CZ273" s="9">
        <v>0</v>
      </c>
      <c r="DA273" s="9">
        <v>0</v>
      </c>
      <c r="DB273" s="9">
        <v>0</v>
      </c>
      <c r="DC273" s="9">
        <v>0</v>
      </c>
      <c r="DD273" s="9">
        <v>0</v>
      </c>
      <c r="DE273" s="9">
        <v>0</v>
      </c>
      <c r="DF273" s="9">
        <v>400078822216</v>
      </c>
      <c r="DG273" s="9">
        <v>0</v>
      </c>
      <c r="DH273" s="9">
        <v>0</v>
      </c>
      <c r="DI273" s="9">
        <v>0</v>
      </c>
      <c r="DJ273" s="9">
        <v>0</v>
      </c>
      <c r="DK273" s="9">
        <v>0</v>
      </c>
      <c r="DL273" s="9">
        <v>0</v>
      </c>
      <c r="DM273" s="9">
        <v>0</v>
      </c>
      <c r="DN273" s="9">
        <v>0</v>
      </c>
      <c r="DO273" s="9">
        <v>200080495808</v>
      </c>
      <c r="DP273" s="9">
        <v>0</v>
      </c>
      <c r="DQ273" s="9">
        <v>0</v>
      </c>
      <c r="DR273" s="9">
        <v>0</v>
      </c>
      <c r="DS273" s="9">
        <v>0</v>
      </c>
      <c r="DT273" s="9">
        <v>0</v>
      </c>
      <c r="DU273" s="9">
        <v>0</v>
      </c>
      <c r="DV273" s="9">
        <v>0</v>
      </c>
      <c r="DW273" s="9">
        <v>0</v>
      </c>
    </row>
    <row r="274" spans="1:127" customFormat="1" ht="90" x14ac:dyDescent="0.25">
      <c r="A274">
        <v>273</v>
      </c>
      <c r="B274" s="3">
        <v>45627</v>
      </c>
      <c r="C274" s="4">
        <v>212320911757392</v>
      </c>
      <c r="D274" s="4">
        <v>212320911757392</v>
      </c>
      <c r="E274" s="4" t="s">
        <v>121</v>
      </c>
      <c r="F274" s="5" t="s">
        <v>122</v>
      </c>
      <c r="G274" s="3">
        <v>45474</v>
      </c>
      <c r="H274" s="6">
        <v>6.1</v>
      </c>
      <c r="I274" s="5" t="s">
        <v>123</v>
      </c>
      <c r="J274" s="5">
        <v>1703399</v>
      </c>
      <c r="K274" s="5" t="s">
        <v>124</v>
      </c>
      <c r="L274" s="5" t="s">
        <v>2674</v>
      </c>
      <c r="M274" s="5">
        <v>1688298</v>
      </c>
      <c r="N274" s="5" t="s">
        <v>126</v>
      </c>
      <c r="O274" s="5">
        <v>-1</v>
      </c>
      <c r="P274" s="5" t="s">
        <v>127</v>
      </c>
      <c r="Q274" s="5">
        <v>6</v>
      </c>
      <c r="R274" s="5" t="s">
        <v>128</v>
      </c>
      <c r="S274" s="6">
        <v>13.5</v>
      </c>
      <c r="T274" s="5" t="s">
        <v>129</v>
      </c>
      <c r="U274" s="6">
        <v>13.5</v>
      </c>
      <c r="V274" s="5">
        <v>181</v>
      </c>
      <c r="W274" s="5" t="s">
        <v>130</v>
      </c>
      <c r="X274" s="5" t="s">
        <v>2675</v>
      </c>
      <c r="Y274" s="5" t="s">
        <v>132</v>
      </c>
      <c r="Z274" s="5" t="s">
        <v>133</v>
      </c>
      <c r="AA274" s="5" t="s">
        <v>804</v>
      </c>
      <c r="AB274" s="5" t="s">
        <v>135</v>
      </c>
      <c r="AC274" s="5" t="s">
        <v>136</v>
      </c>
      <c r="AD274" s="5">
        <v>854804577853</v>
      </c>
      <c r="AE274" s="5" t="s">
        <v>604</v>
      </c>
      <c r="AF274" s="5" t="s">
        <v>253</v>
      </c>
      <c r="AG274" s="5">
        <v>175</v>
      </c>
      <c r="AH274" s="5" t="s">
        <v>139</v>
      </c>
      <c r="AI274" s="5">
        <v>181</v>
      </c>
      <c r="AJ274" s="5" t="s">
        <v>128</v>
      </c>
      <c r="AK274" s="5">
        <v>1703399</v>
      </c>
      <c r="AL274" s="5" t="s">
        <v>1368</v>
      </c>
      <c r="AM274" s="5" t="s">
        <v>161</v>
      </c>
      <c r="AN274" s="6">
        <v>60.199286100000002</v>
      </c>
      <c r="AO274" s="5" t="s">
        <v>142</v>
      </c>
      <c r="AP274" s="5">
        <v>0</v>
      </c>
      <c r="AQ274" s="5">
        <v>22116</v>
      </c>
      <c r="AR274" s="3">
        <v>45477</v>
      </c>
      <c r="AS274" s="5">
        <v>180</v>
      </c>
      <c r="AT274" s="5" t="s">
        <v>2676</v>
      </c>
      <c r="AU274" s="5" t="s">
        <v>144</v>
      </c>
      <c r="AV274" s="5">
        <v>0</v>
      </c>
      <c r="AW274" s="5">
        <v>0</v>
      </c>
      <c r="AX274" s="5">
        <v>0</v>
      </c>
      <c r="AY274" s="5">
        <v>0</v>
      </c>
      <c r="AZ274" s="5">
        <v>0</v>
      </c>
      <c r="BA274" s="5">
        <v>0</v>
      </c>
      <c r="BB274" s="5">
        <v>0</v>
      </c>
      <c r="BC274" s="5">
        <v>0</v>
      </c>
      <c r="BD274" s="5">
        <v>0</v>
      </c>
      <c r="BE274" s="5" t="s">
        <v>145</v>
      </c>
      <c r="BF274" s="5" t="s">
        <v>145</v>
      </c>
      <c r="BG274" s="5">
        <v>0</v>
      </c>
      <c r="BH274" s="5">
        <v>6</v>
      </c>
      <c r="BI274" s="5" t="s">
        <v>123</v>
      </c>
      <c r="BJ274" s="3">
        <v>45468</v>
      </c>
      <c r="BK274" s="3">
        <v>45468</v>
      </c>
      <c r="BL274" s="6">
        <v>6.3</v>
      </c>
      <c r="BM274" s="5" t="s">
        <v>123</v>
      </c>
      <c r="BN274" s="3">
        <v>50955</v>
      </c>
      <c r="BO274" s="5" t="s">
        <v>162</v>
      </c>
      <c r="BP274" s="5">
        <v>1200000</v>
      </c>
      <c r="BQ274" s="5"/>
      <c r="BR274" s="3">
        <v>45435</v>
      </c>
      <c r="BS274" s="5" t="s">
        <v>2677</v>
      </c>
      <c r="BT274" s="5" t="s">
        <v>2678</v>
      </c>
      <c r="BU274" s="7" t="s">
        <v>2679</v>
      </c>
      <c r="BV274" s="7">
        <v>351</v>
      </c>
      <c r="BW274" s="7">
        <v>4600</v>
      </c>
      <c r="BX274" s="7">
        <v>540</v>
      </c>
      <c r="BY274" s="7">
        <v>2250</v>
      </c>
      <c r="BZ274" s="5">
        <v>9</v>
      </c>
      <c r="CA274" s="5">
        <v>51</v>
      </c>
      <c r="CB274" s="6">
        <f t="shared" si="25"/>
        <v>2829600</v>
      </c>
      <c r="CC274" s="6">
        <v>2829600</v>
      </c>
      <c r="CD274" s="6">
        <f t="shared" ref="CD274:CD304" si="30">ROUND(CB274*0.9,0)</f>
        <v>2546640</v>
      </c>
      <c r="CE274" s="6">
        <f t="shared" ref="CE274:CE304" si="31">ROUND(CB274*0.8,0)</f>
        <v>2263680</v>
      </c>
      <c r="CF274" s="6"/>
      <c r="CG274" s="8"/>
      <c r="CH274" s="8">
        <f t="shared" si="29"/>
        <v>0.60199286118179252</v>
      </c>
      <c r="CI274" s="8" t="s">
        <v>3775</v>
      </c>
      <c r="CJ274" s="5" t="s">
        <v>2680</v>
      </c>
      <c r="CK274" s="5" t="s">
        <v>604</v>
      </c>
      <c r="CL274" s="5">
        <v>380028</v>
      </c>
      <c r="CM274" s="5">
        <v>0</v>
      </c>
      <c r="CN274" s="5" t="s">
        <v>165</v>
      </c>
      <c r="CO274" s="5" t="s">
        <v>166</v>
      </c>
      <c r="CP274" s="5" t="s">
        <v>167</v>
      </c>
      <c r="CQ274" s="9" t="s">
        <v>153</v>
      </c>
      <c r="CR274" s="9" t="s">
        <v>154</v>
      </c>
      <c r="CS274" s="9" t="s">
        <v>90</v>
      </c>
      <c r="CT274" s="9" t="s">
        <v>2681</v>
      </c>
      <c r="CU274" s="9" t="s">
        <v>156</v>
      </c>
      <c r="CV274" s="10" t="s">
        <v>2682</v>
      </c>
      <c r="CW274" s="9">
        <v>200312148318</v>
      </c>
      <c r="CX274" s="9">
        <v>0</v>
      </c>
      <c r="CY274" s="9">
        <v>0</v>
      </c>
      <c r="CZ274" s="9">
        <v>0</v>
      </c>
      <c r="DA274" s="9">
        <v>0</v>
      </c>
      <c r="DB274" s="9">
        <v>0</v>
      </c>
      <c r="DC274" s="9">
        <v>0</v>
      </c>
      <c r="DD274" s="9">
        <v>0</v>
      </c>
      <c r="DE274" s="9">
        <v>0</v>
      </c>
      <c r="DF274" s="9">
        <v>400081454683</v>
      </c>
      <c r="DG274" s="9">
        <v>0</v>
      </c>
      <c r="DH274" s="9">
        <v>0</v>
      </c>
      <c r="DI274" s="9">
        <v>0</v>
      </c>
      <c r="DJ274" s="9">
        <v>0</v>
      </c>
      <c r="DK274" s="9">
        <v>0</v>
      </c>
      <c r="DL274" s="9">
        <v>0</v>
      </c>
      <c r="DM274" s="9">
        <v>0</v>
      </c>
      <c r="DN274" s="9">
        <v>0</v>
      </c>
      <c r="DO274" s="9">
        <v>200083218288</v>
      </c>
      <c r="DP274" s="9">
        <v>0</v>
      </c>
      <c r="DQ274" s="9">
        <v>0</v>
      </c>
      <c r="DR274" s="9">
        <v>0</v>
      </c>
      <c r="DS274" s="9">
        <v>0</v>
      </c>
      <c r="DT274" s="9">
        <v>0</v>
      </c>
      <c r="DU274" s="9">
        <v>0</v>
      </c>
      <c r="DV274" s="9">
        <v>0</v>
      </c>
      <c r="DW274" s="9">
        <v>0</v>
      </c>
    </row>
    <row r="275" spans="1:127" ht="90" x14ac:dyDescent="0.25">
      <c r="A275" s="44">
        <v>274</v>
      </c>
      <c r="B275" s="45">
        <v>45627</v>
      </c>
      <c r="C275" s="46">
        <v>212320911262815</v>
      </c>
      <c r="D275" s="4">
        <v>212320911262815</v>
      </c>
      <c r="E275" s="4" t="s">
        <v>121</v>
      </c>
      <c r="F275" s="5" t="s">
        <v>232</v>
      </c>
      <c r="G275" s="3">
        <v>44895</v>
      </c>
      <c r="H275" s="6">
        <v>25.4</v>
      </c>
      <c r="I275" s="5" t="s">
        <v>123</v>
      </c>
      <c r="J275" s="47">
        <v>1510815</v>
      </c>
      <c r="K275" s="5" t="s">
        <v>124</v>
      </c>
      <c r="L275" s="5" t="s">
        <v>2683</v>
      </c>
      <c r="M275" s="5">
        <v>1366532</v>
      </c>
      <c r="N275" s="5" t="s">
        <v>126</v>
      </c>
      <c r="O275" s="5">
        <v>727</v>
      </c>
      <c r="P275" s="5" t="s">
        <v>127</v>
      </c>
      <c r="Q275" s="5">
        <v>25</v>
      </c>
      <c r="R275" s="5" t="s">
        <v>128</v>
      </c>
      <c r="S275" s="6">
        <v>14.4</v>
      </c>
      <c r="T275" s="5" t="s">
        <v>129</v>
      </c>
      <c r="U275" s="6">
        <v>13.5</v>
      </c>
      <c r="V275" s="5">
        <v>121</v>
      </c>
      <c r="W275" s="5" t="s">
        <v>130</v>
      </c>
      <c r="X275" s="5" t="s">
        <v>2684</v>
      </c>
      <c r="Y275" s="5" t="s">
        <v>132</v>
      </c>
      <c r="Z275" s="5" t="s">
        <v>133</v>
      </c>
      <c r="AA275" s="5" t="s">
        <v>1693</v>
      </c>
      <c r="AB275" s="5" t="s">
        <v>135</v>
      </c>
      <c r="AC275" s="5" t="s">
        <v>136</v>
      </c>
      <c r="AD275" s="5">
        <v>806486405</v>
      </c>
      <c r="AE275" s="5" t="s">
        <v>604</v>
      </c>
      <c r="AF275" s="5" t="s">
        <v>253</v>
      </c>
      <c r="AG275" s="5">
        <v>105</v>
      </c>
      <c r="AH275" s="5" t="s">
        <v>139</v>
      </c>
      <c r="AI275" s="5">
        <v>130</v>
      </c>
      <c r="AJ275" s="5" t="s">
        <v>266</v>
      </c>
      <c r="AK275" s="5">
        <v>1510815</v>
      </c>
      <c r="AL275" s="5" t="s">
        <v>140</v>
      </c>
      <c r="AM275" s="5" t="s">
        <v>709</v>
      </c>
      <c r="AN275" s="6">
        <v>59.7396204</v>
      </c>
      <c r="AO275" s="5" t="s">
        <v>142</v>
      </c>
      <c r="AP275" s="5">
        <v>0</v>
      </c>
      <c r="AQ275" s="5">
        <v>23006</v>
      </c>
      <c r="AR275" s="3">
        <v>44899</v>
      </c>
      <c r="AS275" s="5">
        <v>120</v>
      </c>
      <c r="AT275" s="5" t="s">
        <v>2676</v>
      </c>
      <c r="AU275" s="5" t="s">
        <v>144</v>
      </c>
      <c r="AV275" s="5">
        <v>0</v>
      </c>
      <c r="AW275" s="5">
        <v>0</v>
      </c>
      <c r="AX275" s="5">
        <v>0</v>
      </c>
      <c r="AY275" s="5">
        <v>0</v>
      </c>
      <c r="AZ275" s="5">
        <v>0</v>
      </c>
      <c r="BA275" s="5">
        <v>0</v>
      </c>
      <c r="BB275" s="5">
        <v>0</v>
      </c>
      <c r="BC275" s="5">
        <v>0</v>
      </c>
      <c r="BD275" s="5">
        <v>0</v>
      </c>
      <c r="BE275" s="5" t="s">
        <v>145</v>
      </c>
      <c r="BF275" s="5" t="s">
        <v>145</v>
      </c>
      <c r="BG275" s="5">
        <v>0</v>
      </c>
      <c r="BH275" s="5">
        <v>25</v>
      </c>
      <c r="BI275" s="5" t="s">
        <v>123</v>
      </c>
      <c r="BJ275" s="3">
        <v>44895</v>
      </c>
      <c r="BK275" s="3">
        <v>44895</v>
      </c>
      <c r="BL275" s="6">
        <v>25.4</v>
      </c>
      <c r="BM275" s="5" t="s">
        <v>123</v>
      </c>
      <c r="BN275" s="3">
        <v>48826</v>
      </c>
      <c r="BO275" s="5" t="s">
        <v>834</v>
      </c>
      <c r="BP275" s="5">
        <v>374556</v>
      </c>
      <c r="BQ275" s="5"/>
      <c r="BR275" s="3">
        <v>44893</v>
      </c>
      <c r="BS275" s="5">
        <v>2211481</v>
      </c>
      <c r="BT275" s="5" t="s">
        <v>2656</v>
      </c>
      <c r="BU275" s="7" t="s">
        <v>2685</v>
      </c>
      <c r="BV275" s="7">
        <v>0</v>
      </c>
      <c r="BW275" s="7">
        <v>0</v>
      </c>
      <c r="BX275" s="7">
        <v>281</v>
      </c>
      <c r="BY275" s="7">
        <v>9000</v>
      </c>
      <c r="BZ275" s="5">
        <v>9</v>
      </c>
      <c r="CA275" s="5">
        <v>51</v>
      </c>
      <c r="CB275" s="48">
        <f t="shared" si="25"/>
        <v>2529000</v>
      </c>
      <c r="CC275" s="48">
        <v>2529000</v>
      </c>
      <c r="CD275" s="48">
        <f t="shared" si="30"/>
        <v>2276100</v>
      </c>
      <c r="CE275" s="48">
        <f t="shared" si="31"/>
        <v>2023200</v>
      </c>
      <c r="CF275" s="48"/>
      <c r="CG275" s="49" t="s">
        <v>760</v>
      </c>
      <c r="CH275" s="49"/>
      <c r="CI275" s="49" t="s">
        <v>3775</v>
      </c>
      <c r="CJ275" s="50" t="s">
        <v>2680</v>
      </c>
      <c r="CK275" s="50" t="s">
        <v>604</v>
      </c>
      <c r="CL275" s="50">
        <v>382440</v>
      </c>
      <c r="CM275" s="5">
        <v>0</v>
      </c>
      <c r="CN275" s="5" t="s">
        <v>195</v>
      </c>
      <c r="CO275" s="50" t="s">
        <v>152</v>
      </c>
      <c r="CP275" s="50" t="s">
        <v>152</v>
      </c>
      <c r="CQ275" s="51" t="s">
        <v>185</v>
      </c>
      <c r="CR275" s="51" t="s">
        <v>154</v>
      </c>
      <c r="CS275" s="51" t="s">
        <v>90</v>
      </c>
      <c r="CT275" s="51" t="s">
        <v>2686</v>
      </c>
      <c r="CU275" s="51" t="s">
        <v>156</v>
      </c>
      <c r="CV275" s="52" t="s">
        <v>2687</v>
      </c>
      <c r="CW275" s="9">
        <v>200254217605</v>
      </c>
      <c r="CX275" s="9">
        <v>0</v>
      </c>
      <c r="CY275" s="9">
        <v>0</v>
      </c>
      <c r="CZ275" s="9">
        <v>0</v>
      </c>
      <c r="DA275" s="9">
        <v>0</v>
      </c>
      <c r="DB275" s="9">
        <v>0</v>
      </c>
      <c r="DC275" s="9">
        <v>0</v>
      </c>
      <c r="DD275" s="9">
        <v>0</v>
      </c>
      <c r="DE275" s="9">
        <v>0</v>
      </c>
      <c r="DF275" s="9">
        <v>400066527954</v>
      </c>
      <c r="DG275" s="9">
        <v>0</v>
      </c>
      <c r="DH275" s="9">
        <v>0</v>
      </c>
      <c r="DI275" s="9">
        <v>0</v>
      </c>
      <c r="DJ275" s="9">
        <v>0</v>
      </c>
      <c r="DK275" s="9">
        <v>0</v>
      </c>
      <c r="DL275" s="9">
        <v>0</v>
      </c>
      <c r="DM275" s="9">
        <v>0</v>
      </c>
      <c r="DN275" s="9">
        <v>0</v>
      </c>
      <c r="DO275" s="9">
        <v>200067515631</v>
      </c>
      <c r="DP275" s="9">
        <v>0</v>
      </c>
      <c r="DQ275" s="9">
        <v>0</v>
      </c>
      <c r="DR275" s="9">
        <v>0</v>
      </c>
      <c r="DS275" s="9">
        <v>0</v>
      </c>
      <c r="DT275" s="9">
        <v>0</v>
      </c>
      <c r="DU275" s="9">
        <v>0</v>
      </c>
      <c r="DV275" s="9">
        <v>0</v>
      </c>
      <c r="DW275" s="9">
        <v>0</v>
      </c>
    </row>
    <row r="276" spans="1:127" ht="45" x14ac:dyDescent="0.25">
      <c r="A276" s="44">
        <v>275</v>
      </c>
      <c r="B276" s="45">
        <v>45627</v>
      </c>
      <c r="C276" s="46">
        <v>212320910993036</v>
      </c>
      <c r="D276" s="4">
        <v>212320910993036</v>
      </c>
      <c r="E276" s="4" t="s">
        <v>121</v>
      </c>
      <c r="F276" s="5" t="s">
        <v>232</v>
      </c>
      <c r="G276" s="3">
        <v>44673</v>
      </c>
      <c r="H276" s="6">
        <v>32.799999999999997</v>
      </c>
      <c r="I276" s="5" t="s">
        <v>123</v>
      </c>
      <c r="J276" s="47">
        <v>2145723</v>
      </c>
      <c r="K276" s="5" t="s">
        <v>124</v>
      </c>
      <c r="L276" s="5" t="s">
        <v>2688</v>
      </c>
      <c r="M276" s="5">
        <v>1978248</v>
      </c>
      <c r="N276" s="5" t="s">
        <v>126</v>
      </c>
      <c r="O276" s="5">
        <v>-1</v>
      </c>
      <c r="P276" s="5" t="s">
        <v>127</v>
      </c>
      <c r="Q276" s="5">
        <v>35</v>
      </c>
      <c r="R276" s="5" t="s">
        <v>128</v>
      </c>
      <c r="S276" s="6">
        <v>14.8</v>
      </c>
      <c r="T276" s="5" t="s">
        <v>129</v>
      </c>
      <c r="U276" s="6">
        <v>13</v>
      </c>
      <c r="V276" s="5">
        <v>144</v>
      </c>
      <c r="W276" s="5" t="s">
        <v>130</v>
      </c>
      <c r="X276" s="5" t="s">
        <v>2689</v>
      </c>
      <c r="Y276" s="5" t="s">
        <v>132</v>
      </c>
      <c r="Z276" s="5" t="s">
        <v>133</v>
      </c>
      <c r="AA276" s="5" t="s">
        <v>368</v>
      </c>
      <c r="AB276" s="5" t="s">
        <v>135</v>
      </c>
      <c r="AC276" s="5" t="s">
        <v>136</v>
      </c>
      <c r="AD276" s="5">
        <v>803621206</v>
      </c>
      <c r="AE276" s="5" t="s">
        <v>604</v>
      </c>
      <c r="AF276" s="5" t="s">
        <v>253</v>
      </c>
      <c r="AG276" s="5">
        <v>144</v>
      </c>
      <c r="AH276" s="5" t="s">
        <v>139</v>
      </c>
      <c r="AI276" s="5">
        <v>179</v>
      </c>
      <c r="AJ276" s="5" t="s">
        <v>266</v>
      </c>
      <c r="AK276" s="5">
        <v>2145723</v>
      </c>
      <c r="AL276" s="5" t="s">
        <v>140</v>
      </c>
      <c r="AM276" s="5" t="s">
        <v>709</v>
      </c>
      <c r="AN276" s="6">
        <v>41.680711000000002</v>
      </c>
      <c r="AO276" s="5" t="s">
        <v>142</v>
      </c>
      <c r="AP276" s="5">
        <v>0</v>
      </c>
      <c r="AQ276" s="5">
        <v>29496</v>
      </c>
      <c r="AR276" s="3">
        <v>44596</v>
      </c>
      <c r="AS276" s="5">
        <v>144</v>
      </c>
      <c r="AT276" s="5" t="s">
        <v>2690</v>
      </c>
      <c r="AU276" s="5" t="s">
        <v>144</v>
      </c>
      <c r="AV276" s="5">
        <v>0</v>
      </c>
      <c r="AW276" s="5">
        <v>0</v>
      </c>
      <c r="AX276" s="5">
        <v>0</v>
      </c>
      <c r="AY276" s="5">
        <v>0</v>
      </c>
      <c r="AZ276" s="5">
        <v>0</v>
      </c>
      <c r="BA276" s="5">
        <v>0</v>
      </c>
      <c r="BB276" s="5">
        <v>0</v>
      </c>
      <c r="BC276" s="5">
        <v>0</v>
      </c>
      <c r="BD276" s="5">
        <v>0</v>
      </c>
      <c r="BE276" s="5" t="s">
        <v>145</v>
      </c>
      <c r="BF276" s="5" t="s">
        <v>145</v>
      </c>
      <c r="BG276" s="5">
        <v>0</v>
      </c>
      <c r="BH276" s="5">
        <v>35</v>
      </c>
      <c r="BI276" s="5" t="s">
        <v>123</v>
      </c>
      <c r="BJ276" s="3">
        <v>44592</v>
      </c>
      <c r="BK276" s="3">
        <v>44620</v>
      </c>
      <c r="BL276" s="6">
        <v>34.566666666666698</v>
      </c>
      <c r="BM276" s="5" t="s">
        <v>123</v>
      </c>
      <c r="BN276" s="3">
        <v>50013</v>
      </c>
      <c r="BO276" s="5" t="s">
        <v>710</v>
      </c>
      <c r="BP276" s="5">
        <v>450000</v>
      </c>
      <c r="BQ276" s="5"/>
      <c r="BR276" s="3">
        <v>44572</v>
      </c>
      <c r="BS276" s="5" t="s">
        <v>422</v>
      </c>
      <c r="BT276" s="5" t="s">
        <v>2691</v>
      </c>
      <c r="BU276" s="7" t="s">
        <v>2692</v>
      </c>
      <c r="BV276" s="7">
        <v>990</v>
      </c>
      <c r="BW276" s="7">
        <v>4000</v>
      </c>
      <c r="BX276" s="7">
        <v>990</v>
      </c>
      <c r="BY276" s="7">
        <v>1200</v>
      </c>
      <c r="BZ276" s="5">
        <v>17</v>
      </c>
      <c r="CA276" s="5">
        <v>43</v>
      </c>
      <c r="CB276" s="48">
        <f t="shared" si="25"/>
        <v>5148000</v>
      </c>
      <c r="CC276" s="48">
        <v>5148000</v>
      </c>
      <c r="CD276" s="48">
        <f t="shared" si="30"/>
        <v>4633200</v>
      </c>
      <c r="CE276" s="48">
        <f t="shared" si="31"/>
        <v>4118400</v>
      </c>
      <c r="CF276" s="48"/>
      <c r="CG276" s="49" t="s">
        <v>705</v>
      </c>
      <c r="CH276" s="49"/>
      <c r="CI276" s="49" t="s">
        <v>3775</v>
      </c>
      <c r="CJ276" s="50" t="s">
        <v>2680</v>
      </c>
      <c r="CK276" s="50" t="s">
        <v>604</v>
      </c>
      <c r="CL276" s="50">
        <v>380008</v>
      </c>
      <c r="CM276" s="5">
        <v>28</v>
      </c>
      <c r="CN276" s="5" t="s">
        <v>145</v>
      </c>
      <c r="CO276" s="50" t="s">
        <v>166</v>
      </c>
      <c r="CP276" s="50" t="s">
        <v>167</v>
      </c>
      <c r="CQ276" s="51" t="s">
        <v>958</v>
      </c>
      <c r="CR276" s="51" t="s">
        <v>959</v>
      </c>
      <c r="CS276" s="51" t="s">
        <v>90</v>
      </c>
      <c r="CT276" s="51" t="s">
        <v>2693</v>
      </c>
      <c r="CU276" s="51" t="s">
        <v>156</v>
      </c>
      <c r="CV276" s="52" t="s">
        <v>2694</v>
      </c>
      <c r="CW276" s="9">
        <v>200237861554</v>
      </c>
      <c r="CX276" s="9">
        <v>0</v>
      </c>
      <c r="CY276" s="9">
        <v>0</v>
      </c>
      <c r="CZ276" s="9">
        <v>0</v>
      </c>
      <c r="DA276" s="9">
        <v>0</v>
      </c>
      <c r="DB276" s="9">
        <v>0</v>
      </c>
      <c r="DC276" s="9">
        <v>0</v>
      </c>
      <c r="DD276" s="9">
        <v>0</v>
      </c>
      <c r="DE276" s="9">
        <v>0</v>
      </c>
      <c r="DF276" s="9">
        <v>400061518309</v>
      </c>
      <c r="DG276" s="9">
        <v>0</v>
      </c>
      <c r="DH276" s="9">
        <v>0</v>
      </c>
      <c r="DI276" s="9">
        <v>0</v>
      </c>
      <c r="DJ276" s="9">
        <v>0</v>
      </c>
      <c r="DK276" s="9">
        <v>0</v>
      </c>
      <c r="DL276" s="9">
        <v>0</v>
      </c>
      <c r="DM276" s="9">
        <v>0</v>
      </c>
      <c r="DN276" s="9">
        <v>0</v>
      </c>
      <c r="DO276" s="9">
        <v>200062184203</v>
      </c>
      <c r="DP276" s="9">
        <v>0</v>
      </c>
      <c r="DQ276" s="9">
        <v>0</v>
      </c>
      <c r="DR276" s="9">
        <v>0</v>
      </c>
      <c r="DS276" s="9">
        <v>0</v>
      </c>
      <c r="DT276" s="9">
        <v>0</v>
      </c>
      <c r="DU276" s="9">
        <v>0</v>
      </c>
      <c r="DV276" s="9">
        <v>0</v>
      </c>
      <c r="DW276" s="9">
        <v>0</v>
      </c>
    </row>
    <row r="277" spans="1:127" customFormat="1" ht="135" x14ac:dyDescent="0.25">
      <c r="A277">
        <v>276</v>
      </c>
      <c r="B277" s="3">
        <v>45627</v>
      </c>
      <c r="C277" s="4">
        <v>186301311737517</v>
      </c>
      <c r="D277" s="4">
        <v>186301311737517</v>
      </c>
      <c r="E277" s="4" t="s">
        <v>121</v>
      </c>
      <c r="F277" s="5" t="s">
        <v>178</v>
      </c>
      <c r="G277" s="3">
        <v>45463</v>
      </c>
      <c r="H277" s="6">
        <v>6.4666666666666703</v>
      </c>
      <c r="I277" s="5" t="s">
        <v>123</v>
      </c>
      <c r="J277" s="5">
        <v>10191968</v>
      </c>
      <c r="K277" s="5" t="s">
        <v>124</v>
      </c>
      <c r="L277" s="5" t="s">
        <v>2695</v>
      </c>
      <c r="M277" s="5">
        <v>9695422</v>
      </c>
      <c r="N277" s="5" t="s">
        <v>126</v>
      </c>
      <c r="O277" s="5">
        <v>761</v>
      </c>
      <c r="P277" s="5" t="s">
        <v>127</v>
      </c>
      <c r="Q277" s="5">
        <v>7</v>
      </c>
      <c r="R277" s="5" t="s">
        <v>263</v>
      </c>
      <c r="S277" s="6">
        <v>10.5</v>
      </c>
      <c r="T277" s="5" t="s">
        <v>129</v>
      </c>
      <c r="U277" s="6">
        <v>10.5</v>
      </c>
      <c r="V277" s="5">
        <v>121</v>
      </c>
      <c r="W277" s="5" t="s">
        <v>130</v>
      </c>
      <c r="X277" s="5" t="s">
        <v>2696</v>
      </c>
      <c r="Y277" s="5" t="s">
        <v>132</v>
      </c>
      <c r="Z277" s="5" t="s">
        <v>133</v>
      </c>
      <c r="AA277" s="5" t="s">
        <v>906</v>
      </c>
      <c r="AB277" s="5" t="s">
        <v>135</v>
      </c>
      <c r="AC277" s="5" t="s">
        <v>136</v>
      </c>
      <c r="AD277" s="5">
        <v>854804079010</v>
      </c>
      <c r="AE277" s="5" t="s">
        <v>771</v>
      </c>
      <c r="AF277" s="5" t="s">
        <v>253</v>
      </c>
      <c r="AG277" s="5">
        <v>111</v>
      </c>
      <c r="AH277" s="5" t="s">
        <v>139</v>
      </c>
      <c r="AI277" s="5">
        <v>118</v>
      </c>
      <c r="AJ277" s="5" t="s">
        <v>266</v>
      </c>
      <c r="AK277" s="5">
        <v>10191968</v>
      </c>
      <c r="AL277" s="5" t="s">
        <v>140</v>
      </c>
      <c r="AM277" s="5" t="s">
        <v>1073</v>
      </c>
      <c r="AN277" s="6">
        <v>40.505799500000002</v>
      </c>
      <c r="AO277" s="5" t="s">
        <v>142</v>
      </c>
      <c r="AP277" s="5">
        <v>0</v>
      </c>
      <c r="AQ277" s="5">
        <v>137525</v>
      </c>
      <c r="AR277" s="3">
        <v>45447</v>
      </c>
      <c r="AS277" s="5">
        <v>120</v>
      </c>
      <c r="AT277" s="5" t="s">
        <v>2697</v>
      </c>
      <c r="AU277" s="5" t="s">
        <v>144</v>
      </c>
      <c r="AV277" s="5">
        <v>0</v>
      </c>
      <c r="AW277" s="5">
        <v>0</v>
      </c>
      <c r="AX277" s="5">
        <v>0</v>
      </c>
      <c r="AY277" s="5">
        <v>0</v>
      </c>
      <c r="AZ277" s="5">
        <v>0</v>
      </c>
      <c r="BA277" s="5">
        <v>0</v>
      </c>
      <c r="BB277" s="5">
        <v>0</v>
      </c>
      <c r="BC277" s="5">
        <v>0</v>
      </c>
      <c r="BD277" s="5">
        <v>0</v>
      </c>
      <c r="BE277" s="5" t="s">
        <v>145</v>
      </c>
      <c r="BF277" s="5" t="s">
        <v>145</v>
      </c>
      <c r="BG277" s="5">
        <v>0</v>
      </c>
      <c r="BH277" s="5">
        <v>7</v>
      </c>
      <c r="BI277" s="5" t="s">
        <v>123</v>
      </c>
      <c r="BJ277" s="3">
        <v>45443</v>
      </c>
      <c r="BK277" s="3">
        <v>45443</v>
      </c>
      <c r="BL277" s="6">
        <v>7.1333333333333302</v>
      </c>
      <c r="BM277" s="5" t="s">
        <v>123</v>
      </c>
      <c r="BN277" s="3">
        <v>49007</v>
      </c>
      <c r="BO277" s="5" t="s">
        <v>1074</v>
      </c>
      <c r="BP277" s="5">
        <v>0</v>
      </c>
      <c r="BQ277" s="5">
        <v>2</v>
      </c>
      <c r="BR277" s="3">
        <v>45409</v>
      </c>
      <c r="BS277" s="5" t="s">
        <v>2698</v>
      </c>
      <c r="BT277" s="5" t="s">
        <v>330</v>
      </c>
      <c r="BU277" s="7" t="s">
        <v>2699</v>
      </c>
      <c r="BV277" s="7">
        <v>14400</v>
      </c>
      <c r="BW277" s="7">
        <v>1600</v>
      </c>
      <c r="BX277" s="7">
        <v>1845</v>
      </c>
      <c r="BY277" s="7">
        <v>1150</v>
      </c>
      <c r="BZ277" s="5">
        <v>20</v>
      </c>
      <c r="CA277" s="5">
        <v>60</v>
      </c>
      <c r="CB277" s="6">
        <f t="shared" si="25"/>
        <v>25161750</v>
      </c>
      <c r="CC277" s="6">
        <v>25161750</v>
      </c>
      <c r="CD277" s="6">
        <f t="shared" si="30"/>
        <v>22645575</v>
      </c>
      <c r="CE277" s="6">
        <f t="shared" si="31"/>
        <v>20129400</v>
      </c>
      <c r="CF277" s="6"/>
      <c r="CG277" s="8"/>
      <c r="CH277" s="8">
        <f>J277/CB277</f>
        <v>0.40505799477381343</v>
      </c>
      <c r="CI277" s="8" t="s">
        <v>3775</v>
      </c>
      <c r="CJ277" s="5" t="s">
        <v>1727</v>
      </c>
      <c r="CK277" s="5" t="s">
        <v>771</v>
      </c>
      <c r="CL277" s="5">
        <v>700108</v>
      </c>
      <c r="CM277" s="5">
        <v>0</v>
      </c>
      <c r="CN277" s="5" t="s">
        <v>165</v>
      </c>
      <c r="CO277" s="5" t="s">
        <v>2700</v>
      </c>
      <c r="CP277" s="5" t="s">
        <v>2700</v>
      </c>
      <c r="CQ277" s="9" t="s">
        <v>153</v>
      </c>
      <c r="CR277" s="9" t="s">
        <v>154</v>
      </c>
      <c r="CS277" s="9" t="s">
        <v>90</v>
      </c>
      <c r="CT277" s="9" t="s">
        <v>2701</v>
      </c>
      <c r="CU277" s="9" t="s">
        <v>156</v>
      </c>
      <c r="CV277" s="10" t="s">
        <v>2702</v>
      </c>
      <c r="CW277" s="9">
        <v>200310911671</v>
      </c>
      <c r="CX277" s="9">
        <v>0</v>
      </c>
      <c r="CY277" s="9">
        <v>0</v>
      </c>
      <c r="CZ277" s="9">
        <v>0</v>
      </c>
      <c r="DA277" s="9">
        <v>0</v>
      </c>
      <c r="DB277" s="9">
        <v>0</v>
      </c>
      <c r="DC277" s="9">
        <v>0</v>
      </c>
      <c r="DD277" s="9">
        <v>0</v>
      </c>
      <c r="DE277" s="9">
        <v>0</v>
      </c>
      <c r="DF277" s="9">
        <v>400081196633</v>
      </c>
      <c r="DG277" s="9">
        <v>0</v>
      </c>
      <c r="DH277" s="9">
        <v>0</v>
      </c>
      <c r="DI277" s="9">
        <v>0</v>
      </c>
      <c r="DJ277" s="9">
        <v>0</v>
      </c>
      <c r="DK277" s="9">
        <v>0</v>
      </c>
      <c r="DL277" s="9">
        <v>0</v>
      </c>
      <c r="DM277" s="9">
        <v>0</v>
      </c>
      <c r="DN277" s="9">
        <v>0</v>
      </c>
      <c r="DO277" s="9">
        <v>200082951805</v>
      </c>
      <c r="DP277" s="9">
        <v>0</v>
      </c>
      <c r="DQ277" s="9">
        <v>0</v>
      </c>
      <c r="DR277" s="9">
        <v>0</v>
      </c>
      <c r="DS277" s="9">
        <v>0</v>
      </c>
      <c r="DT277" s="9">
        <v>0</v>
      </c>
      <c r="DU277" s="9">
        <v>0</v>
      </c>
      <c r="DV277" s="9">
        <v>0</v>
      </c>
      <c r="DW277" s="9">
        <v>0</v>
      </c>
    </row>
    <row r="278" spans="1:127" ht="60" x14ac:dyDescent="0.25">
      <c r="A278" s="44">
        <v>277</v>
      </c>
      <c r="B278" s="45">
        <v>45627</v>
      </c>
      <c r="C278" s="46">
        <v>212221311206830</v>
      </c>
      <c r="D278" s="4">
        <v>212221311206830</v>
      </c>
      <c r="E278" s="4" t="s">
        <v>121</v>
      </c>
      <c r="F278" s="5" t="s">
        <v>232</v>
      </c>
      <c r="G278" s="3">
        <v>44837</v>
      </c>
      <c r="H278" s="6">
        <v>27.3333333333333</v>
      </c>
      <c r="I278" s="5" t="s">
        <v>123</v>
      </c>
      <c r="J278" s="47">
        <v>5031848</v>
      </c>
      <c r="K278" s="5" t="s">
        <v>124</v>
      </c>
      <c r="L278" s="5" t="s">
        <v>2703</v>
      </c>
      <c r="M278" s="5">
        <v>4132865</v>
      </c>
      <c r="N278" s="5" t="s">
        <v>126</v>
      </c>
      <c r="O278" s="5">
        <v>739</v>
      </c>
      <c r="P278" s="5" t="s">
        <v>127</v>
      </c>
      <c r="Q278" s="5">
        <v>27</v>
      </c>
      <c r="R278" s="5" t="s">
        <v>128</v>
      </c>
      <c r="S278" s="6">
        <v>11.9</v>
      </c>
      <c r="T278" s="5" t="s">
        <v>129</v>
      </c>
      <c r="U278" s="6">
        <v>11</v>
      </c>
      <c r="V278" s="5">
        <v>97</v>
      </c>
      <c r="W278" s="5" t="s">
        <v>130</v>
      </c>
      <c r="X278" s="5" t="s">
        <v>2704</v>
      </c>
      <c r="Y278" s="5" t="s">
        <v>132</v>
      </c>
      <c r="Z278" s="5" t="s">
        <v>133</v>
      </c>
      <c r="AA278" s="5" t="s">
        <v>134</v>
      </c>
      <c r="AB278" s="5" t="s">
        <v>135</v>
      </c>
      <c r="AC278" s="5" t="s">
        <v>136</v>
      </c>
      <c r="AD278" s="5">
        <v>805718123</v>
      </c>
      <c r="AE278" s="5" t="s">
        <v>625</v>
      </c>
      <c r="AF278" s="5" t="s">
        <v>675</v>
      </c>
      <c r="AG278" s="5">
        <v>75</v>
      </c>
      <c r="AH278" s="5" t="s">
        <v>139</v>
      </c>
      <c r="AI278" s="5">
        <v>102</v>
      </c>
      <c r="AJ278" s="5" t="s">
        <v>266</v>
      </c>
      <c r="AK278" s="5">
        <v>5031848</v>
      </c>
      <c r="AL278" s="5" t="s">
        <v>140</v>
      </c>
      <c r="AM278" s="5" t="s">
        <v>278</v>
      </c>
      <c r="AN278" s="6">
        <v>18.020997000000001</v>
      </c>
      <c r="AO278" s="5" t="s">
        <v>142</v>
      </c>
      <c r="AP278" s="5">
        <v>0</v>
      </c>
      <c r="AQ278" s="5">
        <v>79043</v>
      </c>
      <c r="AR278" s="3">
        <v>44838</v>
      </c>
      <c r="AS278" s="5">
        <v>96</v>
      </c>
      <c r="AT278" s="5" t="s">
        <v>2705</v>
      </c>
      <c r="AU278" s="5" t="s">
        <v>144</v>
      </c>
      <c r="AV278" s="5">
        <v>0</v>
      </c>
      <c r="AW278" s="5">
        <v>0</v>
      </c>
      <c r="AX278" s="5">
        <v>0</v>
      </c>
      <c r="AY278" s="5">
        <v>0</v>
      </c>
      <c r="AZ278" s="5">
        <v>0</v>
      </c>
      <c r="BA278" s="5">
        <v>0</v>
      </c>
      <c r="BB278" s="5">
        <v>0</v>
      </c>
      <c r="BC278" s="5">
        <v>0</v>
      </c>
      <c r="BD278" s="5">
        <v>0</v>
      </c>
      <c r="BE278" s="5" t="s">
        <v>145</v>
      </c>
      <c r="BF278" s="5" t="s">
        <v>145</v>
      </c>
      <c r="BG278" s="5">
        <v>0</v>
      </c>
      <c r="BH278" s="5">
        <v>27</v>
      </c>
      <c r="BI278" s="5" t="s">
        <v>123</v>
      </c>
      <c r="BJ278" s="3">
        <v>44837</v>
      </c>
      <c r="BK278" s="3">
        <v>44837</v>
      </c>
      <c r="BL278" s="6">
        <v>27.3333333333333</v>
      </c>
      <c r="BM278" s="5" t="s">
        <v>123</v>
      </c>
      <c r="BN278" s="3">
        <v>47911</v>
      </c>
      <c r="BO278" s="5" t="s">
        <v>315</v>
      </c>
      <c r="BP278" s="5">
        <v>4320000</v>
      </c>
      <c r="BQ278" s="5">
        <v>2</v>
      </c>
      <c r="BR278" s="3">
        <v>44830</v>
      </c>
      <c r="BS278" s="5" t="s">
        <v>2706</v>
      </c>
      <c r="BT278" s="5" t="s">
        <v>330</v>
      </c>
      <c r="BU278" s="7" t="s">
        <v>2707</v>
      </c>
      <c r="BV278" s="7">
        <v>35</v>
      </c>
      <c r="BW278" s="7">
        <v>72000</v>
      </c>
      <c r="BX278" s="7">
        <v>629</v>
      </c>
      <c r="BY278" s="7">
        <v>1250</v>
      </c>
      <c r="BZ278" s="5">
        <v>10</v>
      </c>
      <c r="CA278" s="5">
        <v>50</v>
      </c>
      <c r="CB278" s="48">
        <f t="shared" si="25"/>
        <v>3306250</v>
      </c>
      <c r="CC278" s="48">
        <v>27922140</v>
      </c>
      <c r="CD278" s="48">
        <f t="shared" si="30"/>
        <v>2975625</v>
      </c>
      <c r="CE278" s="48">
        <f t="shared" si="31"/>
        <v>2645000</v>
      </c>
      <c r="CF278" s="48"/>
      <c r="CG278" s="49" t="s">
        <v>533</v>
      </c>
      <c r="CH278" s="49"/>
      <c r="CI278" s="49" t="s">
        <v>3775</v>
      </c>
      <c r="CJ278" s="50" t="s">
        <v>2708</v>
      </c>
      <c r="CK278" s="50" t="s">
        <v>137</v>
      </c>
      <c r="CL278" s="50">
        <v>203135</v>
      </c>
      <c r="CM278" s="5">
        <v>0</v>
      </c>
      <c r="CN278" s="5" t="s">
        <v>195</v>
      </c>
      <c r="CO278" s="50" t="s">
        <v>166</v>
      </c>
      <c r="CP278" s="50" t="s">
        <v>167</v>
      </c>
      <c r="CQ278" s="51" t="s">
        <v>185</v>
      </c>
      <c r="CR278" s="51" t="s">
        <v>154</v>
      </c>
      <c r="CS278" s="51" t="s">
        <v>90</v>
      </c>
      <c r="CT278" s="51" t="s">
        <v>2709</v>
      </c>
      <c r="CU278" s="51" t="s">
        <v>156</v>
      </c>
      <c r="CV278" s="52" t="s">
        <v>2710</v>
      </c>
      <c r="CW278" s="9">
        <v>200250936803</v>
      </c>
      <c r="CX278" s="9">
        <v>0</v>
      </c>
      <c r="CY278" s="9">
        <v>0</v>
      </c>
      <c r="CZ278" s="9">
        <v>0</v>
      </c>
      <c r="DA278" s="9">
        <v>0</v>
      </c>
      <c r="DB278" s="9">
        <v>0</v>
      </c>
      <c r="DC278" s="9">
        <v>0</v>
      </c>
      <c r="DD278" s="9">
        <v>0</v>
      </c>
      <c r="DE278" s="9">
        <v>0</v>
      </c>
      <c r="DF278" s="9">
        <v>400065602112</v>
      </c>
      <c r="DG278" s="9">
        <v>0</v>
      </c>
      <c r="DH278" s="9">
        <v>0</v>
      </c>
      <c r="DI278" s="9">
        <v>0</v>
      </c>
      <c r="DJ278" s="9">
        <v>0</v>
      </c>
      <c r="DK278" s="9">
        <v>0</v>
      </c>
      <c r="DL278" s="9">
        <v>0</v>
      </c>
      <c r="DM278" s="9">
        <v>0</v>
      </c>
      <c r="DN278" s="9">
        <v>0</v>
      </c>
      <c r="DO278" s="9">
        <v>200066537318</v>
      </c>
      <c r="DP278" s="9">
        <v>0</v>
      </c>
      <c r="DQ278" s="9">
        <v>0</v>
      </c>
      <c r="DR278" s="9">
        <v>0</v>
      </c>
      <c r="DS278" s="9">
        <v>0</v>
      </c>
      <c r="DT278" s="9">
        <v>0</v>
      </c>
      <c r="DU278" s="9">
        <v>0</v>
      </c>
      <c r="DV278" s="9">
        <v>0</v>
      </c>
      <c r="DW278" s="9">
        <v>0</v>
      </c>
    </row>
    <row r="279" spans="1:127" customFormat="1" ht="75" x14ac:dyDescent="0.25">
      <c r="A279">
        <v>278</v>
      </c>
      <c r="B279" s="3">
        <v>45627</v>
      </c>
      <c r="C279" s="4">
        <v>212221311074914</v>
      </c>
      <c r="D279" s="4">
        <v>212221311074914</v>
      </c>
      <c r="E279" s="4" t="s">
        <v>121</v>
      </c>
      <c r="F279" s="5" t="s">
        <v>232</v>
      </c>
      <c r="G279" s="3">
        <v>44681</v>
      </c>
      <c r="H279" s="6">
        <v>32.533333333333303</v>
      </c>
      <c r="I279" s="5" t="s">
        <v>123</v>
      </c>
      <c r="J279" s="5">
        <v>6561400</v>
      </c>
      <c r="K279" s="5" t="s">
        <v>124</v>
      </c>
      <c r="L279" s="5" t="s">
        <v>2711</v>
      </c>
      <c r="M279" s="5">
        <v>5764467</v>
      </c>
      <c r="N279" s="5" t="s">
        <v>126</v>
      </c>
      <c r="O279" s="5">
        <v>725</v>
      </c>
      <c r="P279" s="5" t="s">
        <v>127</v>
      </c>
      <c r="Q279" s="5">
        <v>32</v>
      </c>
      <c r="R279" s="5" t="s">
        <v>128</v>
      </c>
      <c r="S279" s="6">
        <v>13.8</v>
      </c>
      <c r="T279" s="5" t="s">
        <v>129</v>
      </c>
      <c r="U279" s="6">
        <v>12</v>
      </c>
      <c r="V279" s="5">
        <v>121</v>
      </c>
      <c r="W279" s="5" t="s">
        <v>130</v>
      </c>
      <c r="X279" s="5" t="s">
        <v>2712</v>
      </c>
      <c r="Y279" s="5" t="s">
        <v>132</v>
      </c>
      <c r="Z279" s="5" t="s">
        <v>133</v>
      </c>
      <c r="AA279" s="5" t="s">
        <v>2713</v>
      </c>
      <c r="AB279" s="5" t="s">
        <v>135</v>
      </c>
      <c r="AC279" s="5" t="s">
        <v>136</v>
      </c>
      <c r="AD279" s="5">
        <v>802427173</v>
      </c>
      <c r="AE279" s="5" t="s">
        <v>625</v>
      </c>
      <c r="AF279" s="5" t="s">
        <v>675</v>
      </c>
      <c r="AG279" s="5">
        <v>107</v>
      </c>
      <c r="AH279" s="5" t="s">
        <v>139</v>
      </c>
      <c r="AI279" s="5">
        <v>139</v>
      </c>
      <c r="AJ279" s="5" t="s">
        <v>266</v>
      </c>
      <c r="AK279" s="5">
        <v>6561400</v>
      </c>
      <c r="AL279" s="5" t="s">
        <v>140</v>
      </c>
      <c r="AM279" s="5" t="s">
        <v>278</v>
      </c>
      <c r="AN279" s="6">
        <v>50.404393599999999</v>
      </c>
      <c r="AO279" s="5" t="s">
        <v>142</v>
      </c>
      <c r="AP279" s="5">
        <v>0</v>
      </c>
      <c r="AQ279" s="5">
        <v>94138</v>
      </c>
      <c r="AR279" s="3">
        <v>44685</v>
      </c>
      <c r="AS279" s="5">
        <v>120</v>
      </c>
      <c r="AT279" s="5" t="s">
        <v>2705</v>
      </c>
      <c r="AU279" s="5" t="s">
        <v>144</v>
      </c>
      <c r="AV279" s="5">
        <v>0</v>
      </c>
      <c r="AW279" s="5">
        <v>0</v>
      </c>
      <c r="AX279" s="5">
        <v>0</v>
      </c>
      <c r="AY279" s="5">
        <v>0</v>
      </c>
      <c r="AZ279" s="5">
        <v>0</v>
      </c>
      <c r="BA279" s="5">
        <v>0</v>
      </c>
      <c r="BB279" s="5">
        <v>0</v>
      </c>
      <c r="BC279" s="5">
        <v>0</v>
      </c>
      <c r="BD279" s="5">
        <v>0</v>
      </c>
      <c r="BE279" s="5" t="s">
        <v>145</v>
      </c>
      <c r="BF279" s="5" t="s">
        <v>145</v>
      </c>
      <c r="BG279" s="5">
        <v>0</v>
      </c>
      <c r="BH279" s="5">
        <v>32</v>
      </c>
      <c r="BI279" s="5" t="s">
        <v>123</v>
      </c>
      <c r="BJ279" s="3">
        <v>44681</v>
      </c>
      <c r="BK279" s="3">
        <v>44681</v>
      </c>
      <c r="BL279" s="6">
        <v>32.533333333333303</v>
      </c>
      <c r="BM279" s="5" t="s">
        <v>123</v>
      </c>
      <c r="BN279" s="3">
        <v>48887</v>
      </c>
      <c r="BO279" s="5" t="s">
        <v>315</v>
      </c>
      <c r="BP279" s="5">
        <v>3222000</v>
      </c>
      <c r="BQ279" s="5">
        <v>2</v>
      </c>
      <c r="BR279" s="3">
        <v>44678</v>
      </c>
      <c r="BS279" s="5" t="s">
        <v>2714</v>
      </c>
      <c r="BT279" s="5" t="s">
        <v>330</v>
      </c>
      <c r="BU279" s="7" t="s">
        <v>2715</v>
      </c>
      <c r="BV279" s="7">
        <v>242</v>
      </c>
      <c r="BW279" s="7">
        <v>28998</v>
      </c>
      <c r="BX279" s="7">
        <v>5000</v>
      </c>
      <c r="BY279" s="7">
        <v>1200</v>
      </c>
      <c r="BZ279" s="5">
        <v>10</v>
      </c>
      <c r="CA279" s="5">
        <v>50</v>
      </c>
      <c r="CB279" s="6">
        <f t="shared" si="25"/>
        <v>13017516</v>
      </c>
      <c r="CC279" s="6">
        <v>13145600</v>
      </c>
      <c r="CD279" s="6">
        <f t="shared" si="30"/>
        <v>11715764</v>
      </c>
      <c r="CE279" s="6">
        <f t="shared" si="31"/>
        <v>10414013</v>
      </c>
      <c r="CF279" s="6"/>
      <c r="CG279" s="8"/>
      <c r="CH279" s="8">
        <f t="shared" ref="CH279:CH280" si="32">J279/CB279</f>
        <v>0.50404393587839647</v>
      </c>
      <c r="CI279" s="8" t="s">
        <v>3775</v>
      </c>
      <c r="CJ279" s="5" t="s">
        <v>1613</v>
      </c>
      <c r="CK279" s="5" t="s">
        <v>515</v>
      </c>
      <c r="CL279" s="5">
        <v>121003</v>
      </c>
      <c r="CM279" s="5">
        <v>0</v>
      </c>
      <c r="CN279" s="5" t="s">
        <v>195</v>
      </c>
      <c r="CO279" s="5" t="s">
        <v>166</v>
      </c>
      <c r="CP279" s="5" t="s">
        <v>1048</v>
      </c>
      <c r="CQ279" s="9" t="s">
        <v>185</v>
      </c>
      <c r="CR279" s="9" t="s">
        <v>154</v>
      </c>
      <c r="CS279" s="9" t="s">
        <v>90</v>
      </c>
      <c r="CT279" s="9" t="s">
        <v>2716</v>
      </c>
      <c r="CU279" s="9" t="s">
        <v>156</v>
      </c>
      <c r="CV279" s="10" t="s">
        <v>2717</v>
      </c>
      <c r="CW279" s="9">
        <v>200238086633</v>
      </c>
      <c r="CX279" s="9">
        <v>0</v>
      </c>
      <c r="CY279" s="9">
        <v>0</v>
      </c>
      <c r="CZ279" s="9">
        <v>0</v>
      </c>
      <c r="DA279" s="9">
        <v>0</v>
      </c>
      <c r="DB279" s="9">
        <v>0</v>
      </c>
      <c r="DC279" s="9">
        <v>0</v>
      </c>
      <c r="DD279" s="9">
        <v>0</v>
      </c>
      <c r="DE279" s="9">
        <v>0</v>
      </c>
      <c r="DF279" s="9">
        <v>400061587056</v>
      </c>
      <c r="DG279" s="9">
        <v>0</v>
      </c>
      <c r="DH279" s="9">
        <v>0</v>
      </c>
      <c r="DI279" s="9">
        <v>0</v>
      </c>
      <c r="DJ279" s="9">
        <v>0</v>
      </c>
      <c r="DK279" s="9">
        <v>0</v>
      </c>
      <c r="DL279" s="9">
        <v>0</v>
      </c>
      <c r="DM279" s="9">
        <v>0</v>
      </c>
      <c r="DN279" s="9">
        <v>0</v>
      </c>
      <c r="DO279" s="9">
        <v>200062259380</v>
      </c>
      <c r="DP279" s="9">
        <v>0</v>
      </c>
      <c r="DQ279" s="9">
        <v>0</v>
      </c>
      <c r="DR279" s="9">
        <v>0</v>
      </c>
      <c r="DS279" s="9">
        <v>0</v>
      </c>
      <c r="DT279" s="9">
        <v>0</v>
      </c>
      <c r="DU279" s="9">
        <v>0</v>
      </c>
      <c r="DV279" s="9">
        <v>0</v>
      </c>
      <c r="DW279" s="9">
        <v>0</v>
      </c>
    </row>
    <row r="280" spans="1:127" customFormat="1" ht="105" x14ac:dyDescent="0.25">
      <c r="A280">
        <v>279</v>
      </c>
      <c r="B280" s="3">
        <v>45627</v>
      </c>
      <c r="C280" s="4">
        <v>212221111738475</v>
      </c>
      <c r="D280" s="4">
        <v>212221111738475</v>
      </c>
      <c r="E280" s="4" t="s">
        <v>121</v>
      </c>
      <c r="F280" s="5" t="s">
        <v>178</v>
      </c>
      <c r="G280" s="3">
        <v>45495</v>
      </c>
      <c r="H280" s="6">
        <v>5.4</v>
      </c>
      <c r="I280" s="5" t="s">
        <v>123</v>
      </c>
      <c r="J280" s="5">
        <v>1864543</v>
      </c>
      <c r="K280" s="5" t="s">
        <v>124</v>
      </c>
      <c r="L280" s="5" t="s">
        <v>2718</v>
      </c>
      <c r="M280" s="5">
        <v>1844598</v>
      </c>
      <c r="N280" s="5" t="s">
        <v>126</v>
      </c>
      <c r="O280" s="5">
        <v>706</v>
      </c>
      <c r="P280" s="5" t="s">
        <v>127</v>
      </c>
      <c r="Q280" s="5">
        <v>7</v>
      </c>
      <c r="R280" s="5" t="s">
        <v>128</v>
      </c>
      <c r="S280" s="6">
        <v>13.5</v>
      </c>
      <c r="T280" s="5" t="s">
        <v>129</v>
      </c>
      <c r="U280" s="6">
        <v>13.5</v>
      </c>
      <c r="V280" s="5">
        <v>181</v>
      </c>
      <c r="W280" s="5" t="s">
        <v>130</v>
      </c>
      <c r="X280" s="5" t="s">
        <v>2719</v>
      </c>
      <c r="Y280" s="5" t="s">
        <v>132</v>
      </c>
      <c r="Z280" s="5" t="s">
        <v>133</v>
      </c>
      <c r="AA280" s="5" t="s">
        <v>277</v>
      </c>
      <c r="AB280" s="5" t="s">
        <v>135</v>
      </c>
      <c r="AC280" s="5" t="s">
        <v>136</v>
      </c>
      <c r="AD280" s="5">
        <v>854804319450</v>
      </c>
      <c r="AE280" s="5" t="s">
        <v>625</v>
      </c>
      <c r="AF280" s="5" t="s">
        <v>675</v>
      </c>
      <c r="AG280" s="5">
        <v>174</v>
      </c>
      <c r="AH280" s="5" t="s">
        <v>139</v>
      </c>
      <c r="AI280" s="5">
        <v>181</v>
      </c>
      <c r="AJ280" s="5" t="s">
        <v>128</v>
      </c>
      <c r="AK280" s="5">
        <v>1864543</v>
      </c>
      <c r="AL280" s="5" t="s">
        <v>140</v>
      </c>
      <c r="AM280" s="5" t="s">
        <v>161</v>
      </c>
      <c r="AN280" s="6">
        <v>58.267551400000002</v>
      </c>
      <c r="AO280" s="5" t="s">
        <v>142</v>
      </c>
      <c r="AP280" s="5">
        <v>0</v>
      </c>
      <c r="AQ280" s="5">
        <v>24208</v>
      </c>
      <c r="AR280" s="3">
        <v>45447</v>
      </c>
      <c r="AS280" s="5">
        <v>180</v>
      </c>
      <c r="AT280" s="5" t="s">
        <v>2705</v>
      </c>
      <c r="AU280" s="5" t="s">
        <v>144</v>
      </c>
      <c r="AV280" s="5">
        <v>0</v>
      </c>
      <c r="AW280" s="5">
        <v>0</v>
      </c>
      <c r="AX280" s="5">
        <v>0</v>
      </c>
      <c r="AY280" s="5">
        <v>0</v>
      </c>
      <c r="AZ280" s="5">
        <v>0</v>
      </c>
      <c r="BA280" s="5">
        <v>0</v>
      </c>
      <c r="BB280" s="5">
        <v>0</v>
      </c>
      <c r="BC280" s="5">
        <v>0</v>
      </c>
      <c r="BD280" s="5">
        <v>0</v>
      </c>
      <c r="BE280" s="5" t="s">
        <v>145</v>
      </c>
      <c r="BF280" s="5" t="s">
        <v>145</v>
      </c>
      <c r="BG280" s="5">
        <v>0</v>
      </c>
      <c r="BH280" s="5">
        <v>7</v>
      </c>
      <c r="BI280" s="5" t="s">
        <v>123</v>
      </c>
      <c r="BJ280" s="3">
        <v>45443</v>
      </c>
      <c r="BK280" s="3">
        <v>45443</v>
      </c>
      <c r="BL280" s="6">
        <v>7.1333333333333302</v>
      </c>
      <c r="BM280" s="5" t="s">
        <v>123</v>
      </c>
      <c r="BN280" s="3">
        <v>50925</v>
      </c>
      <c r="BO280" s="5" t="s">
        <v>162</v>
      </c>
      <c r="BP280" s="5">
        <v>1999992</v>
      </c>
      <c r="BQ280" s="5"/>
      <c r="BR280" s="3">
        <v>45437</v>
      </c>
      <c r="BS280" s="5" t="s">
        <v>2720</v>
      </c>
      <c r="BT280" s="5" t="s">
        <v>954</v>
      </c>
      <c r="BU280" s="7" t="s">
        <v>2721</v>
      </c>
      <c r="BV280" s="7">
        <v>0</v>
      </c>
      <c r="BW280" s="7">
        <v>0</v>
      </c>
      <c r="BX280" s="7">
        <v>96</v>
      </c>
      <c r="BY280" s="7">
        <v>33333</v>
      </c>
      <c r="BZ280" s="5">
        <v>20</v>
      </c>
      <c r="CA280" s="5">
        <v>40</v>
      </c>
      <c r="CB280" s="6">
        <f t="shared" si="25"/>
        <v>3199968</v>
      </c>
      <c r="CC280" s="6">
        <v>3199968</v>
      </c>
      <c r="CD280" s="6">
        <f t="shared" si="30"/>
        <v>2879971</v>
      </c>
      <c r="CE280" s="6">
        <f t="shared" si="31"/>
        <v>2559974</v>
      </c>
      <c r="CF280" s="6"/>
      <c r="CG280" s="8"/>
      <c r="CH280" s="8">
        <f t="shared" si="32"/>
        <v>0.58267551425514252</v>
      </c>
      <c r="CI280" s="8" t="s">
        <v>3775</v>
      </c>
      <c r="CJ280" s="5" t="s">
        <v>1733</v>
      </c>
      <c r="CK280" s="5" t="s">
        <v>625</v>
      </c>
      <c r="CL280" s="5">
        <v>110031</v>
      </c>
      <c r="CM280" s="5">
        <v>0</v>
      </c>
      <c r="CN280" s="5" t="s">
        <v>1142</v>
      </c>
      <c r="CO280" s="5" t="s">
        <v>152</v>
      </c>
      <c r="CP280" s="5" t="s">
        <v>152</v>
      </c>
      <c r="CQ280" s="9" t="s">
        <v>153</v>
      </c>
      <c r="CR280" s="9" t="s">
        <v>154</v>
      </c>
      <c r="CS280" s="9" t="s">
        <v>90</v>
      </c>
      <c r="CT280" s="9" t="s">
        <v>2722</v>
      </c>
      <c r="CU280" s="9" t="s">
        <v>156</v>
      </c>
      <c r="CV280" s="10" t="s">
        <v>2723</v>
      </c>
      <c r="CW280" s="9">
        <v>200314413137</v>
      </c>
      <c r="CX280" s="9">
        <v>0</v>
      </c>
      <c r="CY280" s="9">
        <v>0</v>
      </c>
      <c r="CZ280" s="9">
        <v>0</v>
      </c>
      <c r="DA280" s="9">
        <v>0</v>
      </c>
      <c r="DB280" s="9">
        <v>0</v>
      </c>
      <c r="DC280" s="9">
        <v>0</v>
      </c>
      <c r="DD280" s="9">
        <v>0</v>
      </c>
      <c r="DE280" s="9">
        <v>0</v>
      </c>
      <c r="DF280" s="9">
        <v>400082095921</v>
      </c>
      <c r="DG280" s="9">
        <v>0</v>
      </c>
      <c r="DH280" s="9">
        <v>0</v>
      </c>
      <c r="DI280" s="9">
        <v>0</v>
      </c>
      <c r="DJ280" s="9">
        <v>0</v>
      </c>
      <c r="DK280" s="9">
        <v>0</v>
      </c>
      <c r="DL280" s="9">
        <v>0</v>
      </c>
      <c r="DM280" s="9">
        <v>0</v>
      </c>
      <c r="DN280" s="9">
        <v>0</v>
      </c>
      <c r="DO280" s="9">
        <v>200083876697</v>
      </c>
      <c r="DP280" s="9">
        <v>0</v>
      </c>
      <c r="DQ280" s="9">
        <v>0</v>
      </c>
      <c r="DR280" s="9">
        <v>0</v>
      </c>
      <c r="DS280" s="9">
        <v>0</v>
      </c>
      <c r="DT280" s="9">
        <v>0</v>
      </c>
      <c r="DU280" s="9">
        <v>0</v>
      </c>
      <c r="DV280" s="9">
        <v>0</v>
      </c>
      <c r="DW280" s="9">
        <v>0</v>
      </c>
    </row>
    <row r="281" spans="1:127" ht="75" x14ac:dyDescent="0.25">
      <c r="A281" s="44">
        <v>280</v>
      </c>
      <c r="B281" s="45">
        <v>45627</v>
      </c>
      <c r="C281" s="46">
        <v>212220911787689</v>
      </c>
      <c r="D281" s="4">
        <v>212220911787689</v>
      </c>
      <c r="E281" s="4" t="s">
        <v>121</v>
      </c>
      <c r="F281" s="5" t="s">
        <v>122</v>
      </c>
      <c r="G281" s="3">
        <v>45505</v>
      </c>
      <c r="H281" s="6">
        <v>5.06666666666667</v>
      </c>
      <c r="I281" s="5" t="s">
        <v>123</v>
      </c>
      <c r="J281" s="47">
        <v>2778252</v>
      </c>
      <c r="K281" s="5" t="s">
        <v>124</v>
      </c>
      <c r="L281" s="5" t="s">
        <v>2724</v>
      </c>
      <c r="M281" s="5">
        <v>2695135</v>
      </c>
      <c r="N281" s="5" t="s">
        <v>126</v>
      </c>
      <c r="O281" s="5">
        <v>733</v>
      </c>
      <c r="P281" s="5" t="s">
        <v>127</v>
      </c>
      <c r="Q281" s="5">
        <v>5</v>
      </c>
      <c r="R281" s="5" t="s">
        <v>263</v>
      </c>
      <c r="S281" s="6">
        <v>13</v>
      </c>
      <c r="T281" s="5" t="s">
        <v>129</v>
      </c>
      <c r="U281" s="6">
        <v>13</v>
      </c>
      <c r="V281" s="5">
        <v>85</v>
      </c>
      <c r="W281" s="5" t="s">
        <v>130</v>
      </c>
      <c r="X281" s="5" t="s">
        <v>2725</v>
      </c>
      <c r="Y281" s="5" t="s">
        <v>132</v>
      </c>
      <c r="Z281" s="5" t="s">
        <v>133</v>
      </c>
      <c r="AA281" s="5" t="s">
        <v>932</v>
      </c>
      <c r="AB281" s="5" t="s">
        <v>135</v>
      </c>
      <c r="AC281" s="5" t="s">
        <v>136</v>
      </c>
      <c r="AD281" s="5">
        <v>854804274799</v>
      </c>
      <c r="AE281" s="5" t="s">
        <v>625</v>
      </c>
      <c r="AF281" s="5" t="s">
        <v>675</v>
      </c>
      <c r="AG281" s="5">
        <v>80</v>
      </c>
      <c r="AH281" s="5" t="s">
        <v>139</v>
      </c>
      <c r="AI281" s="5">
        <v>85</v>
      </c>
      <c r="AJ281" s="5" t="s">
        <v>266</v>
      </c>
      <c r="AK281" s="5">
        <v>2778252</v>
      </c>
      <c r="AL281" s="5" t="s">
        <v>140</v>
      </c>
      <c r="AM281" s="5" t="s">
        <v>161</v>
      </c>
      <c r="AN281" s="6">
        <v>58.181764899999997</v>
      </c>
      <c r="AO281" s="5" t="s">
        <v>142</v>
      </c>
      <c r="AP281" s="5">
        <v>0</v>
      </c>
      <c r="AQ281" s="5">
        <v>50542</v>
      </c>
      <c r="AR281" s="3">
        <v>45508</v>
      </c>
      <c r="AS281" s="5">
        <v>84</v>
      </c>
      <c r="AT281" s="5" t="s">
        <v>2705</v>
      </c>
      <c r="AU281" s="5" t="s">
        <v>144</v>
      </c>
      <c r="AV281" s="5">
        <v>0</v>
      </c>
      <c r="AW281" s="5">
        <v>0</v>
      </c>
      <c r="AX281" s="5">
        <v>0</v>
      </c>
      <c r="AY281" s="5">
        <v>0</v>
      </c>
      <c r="AZ281" s="5">
        <v>0</v>
      </c>
      <c r="BA281" s="5">
        <v>0</v>
      </c>
      <c r="BB281" s="5">
        <v>0</v>
      </c>
      <c r="BC281" s="5">
        <v>0</v>
      </c>
      <c r="BD281" s="5">
        <v>0</v>
      </c>
      <c r="BE281" s="5" t="s">
        <v>145</v>
      </c>
      <c r="BF281" s="5" t="s">
        <v>145</v>
      </c>
      <c r="BG281" s="5">
        <v>0</v>
      </c>
      <c r="BH281" s="5">
        <v>5</v>
      </c>
      <c r="BI281" s="5" t="s">
        <v>123</v>
      </c>
      <c r="BJ281" s="3">
        <v>45498</v>
      </c>
      <c r="BK281" s="3">
        <v>45498</v>
      </c>
      <c r="BL281" s="6">
        <v>5.3</v>
      </c>
      <c r="BM281" s="5" t="s">
        <v>123</v>
      </c>
      <c r="BN281" s="3">
        <v>48064</v>
      </c>
      <c r="BO281" s="5" t="s">
        <v>162</v>
      </c>
      <c r="BP281" s="5">
        <v>0</v>
      </c>
      <c r="BQ281" s="5"/>
      <c r="BR281" s="3">
        <v>45423</v>
      </c>
      <c r="BS281" s="5" t="s">
        <v>2726</v>
      </c>
      <c r="BT281" s="5" t="s">
        <v>1802</v>
      </c>
      <c r="BU281" s="7" t="s">
        <v>2727</v>
      </c>
      <c r="BV281" s="7">
        <v>90.75</v>
      </c>
      <c r="BW281" s="7">
        <v>37500</v>
      </c>
      <c r="BX281" s="7">
        <v>1372</v>
      </c>
      <c r="BY281" s="7">
        <v>1000</v>
      </c>
      <c r="BZ281" s="5">
        <v>2</v>
      </c>
      <c r="CA281" s="5">
        <v>58</v>
      </c>
      <c r="CB281" s="48">
        <f t="shared" si="25"/>
        <v>4775125</v>
      </c>
      <c r="CC281" s="48">
        <v>4775125</v>
      </c>
      <c r="CD281" s="48">
        <f t="shared" si="30"/>
        <v>4297613</v>
      </c>
      <c r="CE281" s="48">
        <f t="shared" si="31"/>
        <v>3820100</v>
      </c>
      <c r="CF281" s="48"/>
      <c r="CG281" s="49" t="s">
        <v>533</v>
      </c>
      <c r="CH281" s="49"/>
      <c r="CI281" s="49" t="s">
        <v>3775</v>
      </c>
      <c r="CJ281" s="50" t="s">
        <v>1613</v>
      </c>
      <c r="CK281" s="50" t="s">
        <v>515</v>
      </c>
      <c r="CL281" s="50">
        <v>121005</v>
      </c>
      <c r="CM281" s="5">
        <v>0</v>
      </c>
      <c r="CN281" s="5" t="s">
        <v>165</v>
      </c>
      <c r="CO281" s="50" t="s">
        <v>166</v>
      </c>
      <c r="CP281" s="50" t="s">
        <v>167</v>
      </c>
      <c r="CQ281" s="51" t="s">
        <v>185</v>
      </c>
      <c r="CR281" s="51" t="s">
        <v>154</v>
      </c>
      <c r="CS281" s="51" t="s">
        <v>90</v>
      </c>
      <c r="CT281" s="51" t="s">
        <v>2728</v>
      </c>
      <c r="CU281" s="51" t="s">
        <v>156</v>
      </c>
      <c r="CV281" s="52" t="s">
        <v>2729</v>
      </c>
      <c r="CW281" s="9">
        <v>200315660321</v>
      </c>
      <c r="CX281" s="9">
        <v>0</v>
      </c>
      <c r="CY281" s="9">
        <v>0</v>
      </c>
      <c r="CZ281" s="9">
        <v>0</v>
      </c>
      <c r="DA281" s="9">
        <v>0</v>
      </c>
      <c r="DB281" s="9">
        <v>0</v>
      </c>
      <c r="DC281" s="9">
        <v>0</v>
      </c>
      <c r="DD281" s="9">
        <v>0</v>
      </c>
      <c r="DE281" s="9">
        <v>0</v>
      </c>
      <c r="DF281" s="9">
        <v>400082387384</v>
      </c>
      <c r="DG281" s="9">
        <v>0</v>
      </c>
      <c r="DH281" s="9">
        <v>0</v>
      </c>
      <c r="DI281" s="9">
        <v>0</v>
      </c>
      <c r="DJ281" s="9">
        <v>0</v>
      </c>
      <c r="DK281" s="9">
        <v>0</v>
      </c>
      <c r="DL281" s="9">
        <v>0</v>
      </c>
      <c r="DM281" s="9">
        <v>0</v>
      </c>
      <c r="DN281" s="9">
        <v>0</v>
      </c>
      <c r="DO281" s="9">
        <v>200084177251</v>
      </c>
      <c r="DP281" s="9">
        <v>0</v>
      </c>
      <c r="DQ281" s="9">
        <v>0</v>
      </c>
      <c r="DR281" s="9">
        <v>0</v>
      </c>
      <c r="DS281" s="9">
        <v>0</v>
      </c>
      <c r="DT281" s="9">
        <v>0</v>
      </c>
      <c r="DU281" s="9">
        <v>0</v>
      </c>
      <c r="DV281" s="9">
        <v>0</v>
      </c>
      <c r="DW281" s="9">
        <v>0</v>
      </c>
    </row>
    <row r="282" spans="1:127" ht="45" x14ac:dyDescent="0.25">
      <c r="A282" s="44">
        <v>281</v>
      </c>
      <c r="B282" s="45">
        <v>45627</v>
      </c>
      <c r="C282" s="46">
        <v>212220911767678</v>
      </c>
      <c r="D282" s="4">
        <v>212220911767678</v>
      </c>
      <c r="E282" s="4" t="s">
        <v>121</v>
      </c>
      <c r="F282" s="5" t="s">
        <v>122</v>
      </c>
      <c r="G282" s="3">
        <v>45480</v>
      </c>
      <c r="H282" s="6">
        <v>5.9</v>
      </c>
      <c r="I282" s="5" t="s">
        <v>123</v>
      </c>
      <c r="J282" s="47">
        <v>2820309</v>
      </c>
      <c r="K282" s="5" t="s">
        <v>124</v>
      </c>
      <c r="L282" s="5" t="s">
        <v>2730</v>
      </c>
      <c r="M282" s="5">
        <v>2794091</v>
      </c>
      <c r="N282" s="5" t="s">
        <v>126</v>
      </c>
      <c r="O282" s="5">
        <v>719</v>
      </c>
      <c r="P282" s="5" t="s">
        <v>127</v>
      </c>
      <c r="Q282" s="5">
        <v>6</v>
      </c>
      <c r="R282" s="5" t="s">
        <v>263</v>
      </c>
      <c r="S282" s="6">
        <v>13</v>
      </c>
      <c r="T282" s="5" t="s">
        <v>129</v>
      </c>
      <c r="U282" s="6">
        <v>13</v>
      </c>
      <c r="V282" s="5">
        <v>181</v>
      </c>
      <c r="W282" s="5" t="s">
        <v>130</v>
      </c>
      <c r="X282" s="5" t="s">
        <v>2731</v>
      </c>
      <c r="Y282" s="5" t="s">
        <v>132</v>
      </c>
      <c r="Z282" s="5" t="s">
        <v>133</v>
      </c>
      <c r="AA282" s="5" t="s">
        <v>398</v>
      </c>
      <c r="AB282" s="5" t="s">
        <v>135</v>
      </c>
      <c r="AC282" s="5" t="s">
        <v>136</v>
      </c>
      <c r="AD282" s="5">
        <v>854804564174</v>
      </c>
      <c r="AE282" s="5" t="s">
        <v>625</v>
      </c>
      <c r="AF282" s="5" t="s">
        <v>675</v>
      </c>
      <c r="AG282" s="5">
        <v>175</v>
      </c>
      <c r="AH282" s="5" t="s">
        <v>139</v>
      </c>
      <c r="AI282" s="5">
        <v>181</v>
      </c>
      <c r="AJ282" s="5" t="s">
        <v>266</v>
      </c>
      <c r="AK282" s="5">
        <v>2820309</v>
      </c>
      <c r="AL282" s="5" t="s">
        <v>140</v>
      </c>
      <c r="AM282" s="5" t="s">
        <v>161</v>
      </c>
      <c r="AN282" s="6">
        <v>53.8432417</v>
      </c>
      <c r="AO282" s="5" t="s">
        <v>142</v>
      </c>
      <c r="AP282" s="5">
        <v>0</v>
      </c>
      <c r="AQ282" s="5">
        <v>35684</v>
      </c>
      <c r="AR282" s="3">
        <v>45477</v>
      </c>
      <c r="AS282" s="5">
        <v>180</v>
      </c>
      <c r="AT282" s="5" t="s">
        <v>2705</v>
      </c>
      <c r="AU282" s="5" t="s">
        <v>144</v>
      </c>
      <c r="AV282" s="5">
        <v>0</v>
      </c>
      <c r="AW282" s="5">
        <v>0</v>
      </c>
      <c r="AX282" s="5">
        <v>0</v>
      </c>
      <c r="AY282" s="5">
        <v>0</v>
      </c>
      <c r="AZ282" s="5">
        <v>0</v>
      </c>
      <c r="BA282" s="5">
        <v>0</v>
      </c>
      <c r="BB282" s="5">
        <v>0</v>
      </c>
      <c r="BC282" s="5">
        <v>0</v>
      </c>
      <c r="BD282" s="5">
        <v>0</v>
      </c>
      <c r="BE282" s="5" t="s">
        <v>145</v>
      </c>
      <c r="BF282" s="5" t="s">
        <v>145</v>
      </c>
      <c r="BG282" s="5">
        <v>0</v>
      </c>
      <c r="BH282" s="5">
        <v>6</v>
      </c>
      <c r="BI282" s="5" t="s">
        <v>123</v>
      </c>
      <c r="BJ282" s="3">
        <v>45473</v>
      </c>
      <c r="BK282" s="3">
        <v>45473</v>
      </c>
      <c r="BL282" s="6">
        <v>6.1333333333333302</v>
      </c>
      <c r="BM282" s="5" t="s">
        <v>123</v>
      </c>
      <c r="BN282" s="3">
        <v>50955</v>
      </c>
      <c r="BO282" s="5" t="s">
        <v>162</v>
      </c>
      <c r="BP282" s="5">
        <v>0</v>
      </c>
      <c r="BQ282" s="5"/>
      <c r="BR282" s="3">
        <v>45467</v>
      </c>
      <c r="BS282" s="5">
        <v>7403938</v>
      </c>
      <c r="BT282" s="5" t="s">
        <v>147</v>
      </c>
      <c r="BU282" s="7" t="s">
        <v>2732</v>
      </c>
      <c r="BV282" s="7">
        <v>342</v>
      </c>
      <c r="BW282" s="7">
        <v>13000</v>
      </c>
      <c r="BX282" s="7">
        <v>1056</v>
      </c>
      <c r="BY282" s="7">
        <v>750</v>
      </c>
      <c r="BZ282" s="5">
        <v>35</v>
      </c>
      <c r="CA282" s="5">
        <v>15</v>
      </c>
      <c r="CB282" s="48">
        <f t="shared" si="25"/>
        <v>5238000</v>
      </c>
      <c r="CC282" s="48">
        <v>7453400</v>
      </c>
      <c r="CD282" s="48">
        <f t="shared" si="30"/>
        <v>4714200</v>
      </c>
      <c r="CE282" s="48">
        <f t="shared" si="31"/>
        <v>4190400</v>
      </c>
      <c r="CF282" s="48"/>
      <c r="CG282" s="49" t="s">
        <v>533</v>
      </c>
      <c r="CH282" s="49"/>
      <c r="CI282" s="49" t="s">
        <v>3775</v>
      </c>
      <c r="CJ282" s="50" t="s">
        <v>1680</v>
      </c>
      <c r="CK282" s="50" t="s">
        <v>137</v>
      </c>
      <c r="CL282" s="50">
        <v>203207</v>
      </c>
      <c r="CM282" s="5">
        <v>0</v>
      </c>
      <c r="CN282" s="5" t="s">
        <v>165</v>
      </c>
      <c r="CO282" s="50" t="s">
        <v>166</v>
      </c>
      <c r="CP282" s="50" t="s">
        <v>167</v>
      </c>
      <c r="CQ282" s="51" t="s">
        <v>153</v>
      </c>
      <c r="CR282" s="51" t="s">
        <v>154</v>
      </c>
      <c r="CS282" s="51" t="s">
        <v>90</v>
      </c>
      <c r="CT282" s="51" t="s">
        <v>2733</v>
      </c>
      <c r="CU282" s="51" t="s">
        <v>156</v>
      </c>
      <c r="CV282" s="52" t="s">
        <v>2734</v>
      </c>
      <c r="CW282" s="9">
        <v>200312877390</v>
      </c>
      <c r="CX282" s="9">
        <v>0</v>
      </c>
      <c r="CY282" s="9">
        <v>0</v>
      </c>
      <c r="CZ282" s="9">
        <v>0</v>
      </c>
      <c r="DA282" s="9">
        <v>0</v>
      </c>
      <c r="DB282" s="9">
        <v>0</v>
      </c>
      <c r="DC282" s="9">
        <v>0</v>
      </c>
      <c r="DD282" s="9">
        <v>0</v>
      </c>
      <c r="DE282" s="9">
        <v>0</v>
      </c>
      <c r="DF282" s="9">
        <v>400081693178</v>
      </c>
      <c r="DG282" s="9">
        <v>0</v>
      </c>
      <c r="DH282" s="9">
        <v>0</v>
      </c>
      <c r="DI282" s="9">
        <v>0</v>
      </c>
      <c r="DJ282" s="9">
        <v>0</v>
      </c>
      <c r="DK282" s="9">
        <v>0</v>
      </c>
      <c r="DL282" s="9">
        <v>0</v>
      </c>
      <c r="DM282" s="9">
        <v>0</v>
      </c>
      <c r="DN282" s="9">
        <v>0</v>
      </c>
      <c r="DO282" s="9">
        <v>200083463343</v>
      </c>
      <c r="DP282" s="9">
        <v>0</v>
      </c>
      <c r="DQ282" s="9">
        <v>0</v>
      </c>
      <c r="DR282" s="9">
        <v>0</v>
      </c>
      <c r="DS282" s="9">
        <v>0</v>
      </c>
      <c r="DT282" s="9">
        <v>0</v>
      </c>
      <c r="DU282" s="9">
        <v>0</v>
      </c>
      <c r="DV282" s="9">
        <v>0</v>
      </c>
      <c r="DW282" s="9">
        <v>0</v>
      </c>
    </row>
    <row r="283" spans="1:127" ht="90" x14ac:dyDescent="0.25">
      <c r="A283" s="44">
        <v>282</v>
      </c>
      <c r="B283" s="45">
        <v>45627</v>
      </c>
      <c r="C283" s="46">
        <v>212220911766172</v>
      </c>
      <c r="D283" s="4">
        <v>212220911766172</v>
      </c>
      <c r="E283" s="4" t="s">
        <v>121</v>
      </c>
      <c r="F283" s="5" t="s">
        <v>122</v>
      </c>
      <c r="G283" s="3">
        <v>45480</v>
      </c>
      <c r="H283" s="6">
        <v>5.9</v>
      </c>
      <c r="I283" s="5" t="s">
        <v>123</v>
      </c>
      <c r="J283" s="47">
        <v>4000000</v>
      </c>
      <c r="K283" s="5" t="s">
        <v>124</v>
      </c>
      <c r="L283" s="5" t="s">
        <v>2735</v>
      </c>
      <c r="M283" s="5">
        <v>3920976</v>
      </c>
      <c r="N283" s="5" t="s">
        <v>126</v>
      </c>
      <c r="O283" s="5">
        <v>757</v>
      </c>
      <c r="P283" s="5" t="s">
        <v>127</v>
      </c>
      <c r="Q283" s="5">
        <v>6</v>
      </c>
      <c r="R283" s="5" t="s">
        <v>263</v>
      </c>
      <c r="S283" s="6">
        <v>14</v>
      </c>
      <c r="T283" s="5" t="s">
        <v>129</v>
      </c>
      <c r="U283" s="6">
        <v>14</v>
      </c>
      <c r="V283" s="5">
        <v>121</v>
      </c>
      <c r="W283" s="5" t="s">
        <v>130</v>
      </c>
      <c r="X283" s="5" t="s">
        <v>2736</v>
      </c>
      <c r="Y283" s="5" t="s">
        <v>132</v>
      </c>
      <c r="Z283" s="5" t="s">
        <v>133</v>
      </c>
      <c r="AA283" s="5" t="s">
        <v>2737</v>
      </c>
      <c r="AB283" s="5" t="s">
        <v>135</v>
      </c>
      <c r="AC283" s="5" t="s">
        <v>136</v>
      </c>
      <c r="AD283" s="5">
        <v>854804594822</v>
      </c>
      <c r="AE283" s="5" t="s">
        <v>625</v>
      </c>
      <c r="AF283" s="5" t="s">
        <v>675</v>
      </c>
      <c r="AG283" s="5">
        <v>115</v>
      </c>
      <c r="AH283" s="5" t="s">
        <v>139</v>
      </c>
      <c r="AI283" s="5">
        <v>121</v>
      </c>
      <c r="AJ283" s="5" t="s">
        <v>266</v>
      </c>
      <c r="AK283" s="5">
        <v>4000000</v>
      </c>
      <c r="AL283" s="5" t="s">
        <v>140</v>
      </c>
      <c r="AM283" s="5" t="s">
        <v>161</v>
      </c>
      <c r="AN283" s="6">
        <v>48.840048799999998</v>
      </c>
      <c r="AO283" s="5" t="s">
        <v>142</v>
      </c>
      <c r="AP283" s="5">
        <v>0</v>
      </c>
      <c r="AQ283" s="5">
        <v>62107</v>
      </c>
      <c r="AR283" s="3">
        <v>45477</v>
      </c>
      <c r="AS283" s="5">
        <v>120</v>
      </c>
      <c r="AT283" s="5" t="s">
        <v>2705</v>
      </c>
      <c r="AU283" s="5" t="s">
        <v>144</v>
      </c>
      <c r="AV283" s="5">
        <v>0</v>
      </c>
      <c r="AW283" s="5">
        <v>0</v>
      </c>
      <c r="AX283" s="5">
        <v>0</v>
      </c>
      <c r="AY283" s="5">
        <v>0</v>
      </c>
      <c r="AZ283" s="5">
        <v>0</v>
      </c>
      <c r="BA283" s="5">
        <v>0</v>
      </c>
      <c r="BB283" s="5">
        <v>0</v>
      </c>
      <c r="BC283" s="5">
        <v>0</v>
      </c>
      <c r="BD283" s="5">
        <v>0</v>
      </c>
      <c r="BE283" s="5" t="s">
        <v>145</v>
      </c>
      <c r="BF283" s="5" t="s">
        <v>145</v>
      </c>
      <c r="BG283" s="5">
        <v>0</v>
      </c>
      <c r="BH283" s="5">
        <v>6</v>
      </c>
      <c r="BI283" s="5" t="s">
        <v>123</v>
      </c>
      <c r="BJ283" s="3">
        <v>45473</v>
      </c>
      <c r="BK283" s="3">
        <v>45473</v>
      </c>
      <c r="BL283" s="6">
        <v>6.1333333333333302</v>
      </c>
      <c r="BM283" s="5" t="s">
        <v>123</v>
      </c>
      <c r="BN283" s="3">
        <v>49129</v>
      </c>
      <c r="BO283" s="5" t="s">
        <v>162</v>
      </c>
      <c r="BP283" s="5">
        <v>0</v>
      </c>
      <c r="BQ283" s="5"/>
      <c r="BR283" s="3">
        <v>45471</v>
      </c>
      <c r="BS283" s="5" t="s">
        <v>2738</v>
      </c>
      <c r="BT283" s="5" t="s">
        <v>954</v>
      </c>
      <c r="BU283" s="7" t="s">
        <v>2739</v>
      </c>
      <c r="BV283" s="7">
        <v>0</v>
      </c>
      <c r="BW283" s="7">
        <v>0</v>
      </c>
      <c r="BX283" s="7">
        <v>630</v>
      </c>
      <c r="BY283" s="7">
        <v>13000</v>
      </c>
      <c r="BZ283" s="5">
        <v>27</v>
      </c>
      <c r="CA283" s="5">
        <v>23</v>
      </c>
      <c r="CB283" s="48">
        <f t="shared" si="25"/>
        <v>8190000</v>
      </c>
      <c r="CC283" s="48">
        <v>8190000</v>
      </c>
      <c r="CD283" s="48">
        <f t="shared" si="30"/>
        <v>7371000</v>
      </c>
      <c r="CE283" s="48">
        <f t="shared" si="31"/>
        <v>6552000</v>
      </c>
      <c r="CF283" s="48"/>
      <c r="CG283" s="49" t="s">
        <v>760</v>
      </c>
      <c r="CH283" s="49"/>
      <c r="CI283" s="49" t="s">
        <v>3775</v>
      </c>
      <c r="CJ283" s="50" t="s">
        <v>1733</v>
      </c>
      <c r="CK283" s="50" t="s">
        <v>625</v>
      </c>
      <c r="CL283" s="50">
        <v>110006</v>
      </c>
      <c r="CM283" s="5">
        <v>0</v>
      </c>
      <c r="CN283" s="5" t="s">
        <v>165</v>
      </c>
      <c r="CO283" s="50" t="s">
        <v>166</v>
      </c>
      <c r="CP283" s="50" t="s">
        <v>152</v>
      </c>
      <c r="CQ283" s="51" t="s">
        <v>153</v>
      </c>
      <c r="CR283" s="51" t="s">
        <v>154</v>
      </c>
      <c r="CS283" s="51" t="s">
        <v>90</v>
      </c>
      <c r="CT283" s="51" t="s">
        <v>2740</v>
      </c>
      <c r="CU283" s="51" t="s">
        <v>156</v>
      </c>
      <c r="CV283" s="52" t="s">
        <v>2741</v>
      </c>
      <c r="CW283" s="9">
        <v>200312877648</v>
      </c>
      <c r="CX283" s="9">
        <v>0</v>
      </c>
      <c r="CY283" s="9">
        <v>0</v>
      </c>
      <c r="CZ283" s="9">
        <v>0</v>
      </c>
      <c r="DA283" s="9">
        <v>0</v>
      </c>
      <c r="DB283" s="9">
        <v>0</v>
      </c>
      <c r="DC283" s="9">
        <v>0</v>
      </c>
      <c r="DD283" s="9">
        <v>0</v>
      </c>
      <c r="DE283" s="9">
        <v>0</v>
      </c>
      <c r="DF283" s="9">
        <v>400081693277</v>
      </c>
      <c r="DG283" s="9">
        <v>0</v>
      </c>
      <c r="DH283" s="9">
        <v>0</v>
      </c>
      <c r="DI283" s="9">
        <v>0</v>
      </c>
      <c r="DJ283" s="9">
        <v>0</v>
      </c>
      <c r="DK283" s="9">
        <v>0</v>
      </c>
      <c r="DL283" s="9">
        <v>0</v>
      </c>
      <c r="DM283" s="9">
        <v>0</v>
      </c>
      <c r="DN283" s="9">
        <v>0</v>
      </c>
      <c r="DO283" s="9">
        <v>200083463448</v>
      </c>
      <c r="DP283" s="9">
        <v>0</v>
      </c>
      <c r="DQ283" s="9">
        <v>0</v>
      </c>
      <c r="DR283" s="9">
        <v>0</v>
      </c>
      <c r="DS283" s="9">
        <v>0</v>
      </c>
      <c r="DT283" s="9">
        <v>0</v>
      </c>
      <c r="DU283" s="9">
        <v>0</v>
      </c>
      <c r="DV283" s="9">
        <v>0</v>
      </c>
      <c r="DW283" s="9">
        <v>0</v>
      </c>
    </row>
    <row r="284" spans="1:127" ht="75" x14ac:dyDescent="0.25">
      <c r="A284" s="44">
        <v>283</v>
      </c>
      <c r="B284" s="45">
        <v>45627</v>
      </c>
      <c r="C284" s="46">
        <v>212220911765534</v>
      </c>
      <c r="D284" s="4">
        <v>212220911765534</v>
      </c>
      <c r="E284" s="4" t="s">
        <v>121</v>
      </c>
      <c r="F284" s="5" t="s">
        <v>122</v>
      </c>
      <c r="G284" s="3">
        <v>45480</v>
      </c>
      <c r="H284" s="6">
        <v>5.9</v>
      </c>
      <c r="I284" s="5" t="s">
        <v>123</v>
      </c>
      <c r="J284" s="47">
        <v>2513118</v>
      </c>
      <c r="K284" s="5" t="s">
        <v>124</v>
      </c>
      <c r="L284" s="5" t="s">
        <v>2742</v>
      </c>
      <c r="M284" s="5">
        <v>2491882</v>
      </c>
      <c r="N284" s="5" t="s">
        <v>126</v>
      </c>
      <c r="O284" s="5">
        <v>791</v>
      </c>
      <c r="P284" s="5" t="s">
        <v>127</v>
      </c>
      <c r="Q284" s="5">
        <v>6</v>
      </c>
      <c r="R284" s="5" t="s">
        <v>128</v>
      </c>
      <c r="S284" s="6">
        <v>14</v>
      </c>
      <c r="T284" s="5" t="s">
        <v>129</v>
      </c>
      <c r="U284" s="6">
        <v>14</v>
      </c>
      <c r="V284" s="5">
        <v>181</v>
      </c>
      <c r="W284" s="5" t="s">
        <v>130</v>
      </c>
      <c r="X284" s="5" t="s">
        <v>2743</v>
      </c>
      <c r="Y284" s="5" t="s">
        <v>132</v>
      </c>
      <c r="Z284" s="5" t="s">
        <v>133</v>
      </c>
      <c r="AA284" s="5" t="s">
        <v>398</v>
      </c>
      <c r="AB284" s="5" t="s">
        <v>135</v>
      </c>
      <c r="AC284" s="5" t="s">
        <v>136</v>
      </c>
      <c r="AD284" s="5">
        <v>854804618345</v>
      </c>
      <c r="AE284" s="5" t="s">
        <v>625</v>
      </c>
      <c r="AF284" s="5" t="s">
        <v>675</v>
      </c>
      <c r="AG284" s="5">
        <v>175</v>
      </c>
      <c r="AH284" s="5" t="s">
        <v>139</v>
      </c>
      <c r="AI284" s="5">
        <v>181</v>
      </c>
      <c r="AJ284" s="5" t="s">
        <v>128</v>
      </c>
      <c r="AK284" s="5">
        <v>2513118</v>
      </c>
      <c r="AL284" s="5" t="s">
        <v>140</v>
      </c>
      <c r="AM284" s="5" t="s">
        <v>161</v>
      </c>
      <c r="AN284" s="6">
        <v>47.416202400000003</v>
      </c>
      <c r="AO284" s="5" t="s">
        <v>142</v>
      </c>
      <c r="AP284" s="5">
        <v>0</v>
      </c>
      <c r="AQ284" s="5">
        <v>33469</v>
      </c>
      <c r="AR284" s="3">
        <v>45477</v>
      </c>
      <c r="AS284" s="5">
        <v>180</v>
      </c>
      <c r="AT284" s="5" t="s">
        <v>2705</v>
      </c>
      <c r="AU284" s="5" t="s">
        <v>144</v>
      </c>
      <c r="AV284" s="5">
        <v>0</v>
      </c>
      <c r="AW284" s="5">
        <v>0</v>
      </c>
      <c r="AX284" s="5">
        <v>0</v>
      </c>
      <c r="AY284" s="5">
        <v>0</v>
      </c>
      <c r="AZ284" s="5">
        <v>0</v>
      </c>
      <c r="BA284" s="5">
        <v>0</v>
      </c>
      <c r="BB284" s="5">
        <v>0</v>
      </c>
      <c r="BC284" s="5">
        <v>0</v>
      </c>
      <c r="BD284" s="5">
        <v>0</v>
      </c>
      <c r="BE284" s="5" t="s">
        <v>145</v>
      </c>
      <c r="BF284" s="5" t="s">
        <v>145</v>
      </c>
      <c r="BG284" s="5">
        <v>0</v>
      </c>
      <c r="BH284" s="5">
        <v>6</v>
      </c>
      <c r="BI284" s="5" t="s">
        <v>123</v>
      </c>
      <c r="BJ284" s="3">
        <v>45473</v>
      </c>
      <c r="BK284" s="3">
        <v>45473</v>
      </c>
      <c r="BL284" s="6">
        <v>6.1333333333333302</v>
      </c>
      <c r="BM284" s="5" t="s">
        <v>123</v>
      </c>
      <c r="BN284" s="3">
        <v>50955</v>
      </c>
      <c r="BO284" s="5" t="s">
        <v>162</v>
      </c>
      <c r="BP284" s="5">
        <v>540000</v>
      </c>
      <c r="BQ284" s="5"/>
      <c r="BR284" s="3">
        <v>45471</v>
      </c>
      <c r="BS284" s="5" t="s">
        <v>2744</v>
      </c>
      <c r="BT284" s="5" t="s">
        <v>954</v>
      </c>
      <c r="BU284" s="7" t="s">
        <v>2745</v>
      </c>
      <c r="BV284" s="7">
        <v>375</v>
      </c>
      <c r="BW284" s="7">
        <v>13051</v>
      </c>
      <c r="BX284" s="7">
        <v>406</v>
      </c>
      <c r="BY284" s="7">
        <v>1000</v>
      </c>
      <c r="BZ284" s="5">
        <v>4</v>
      </c>
      <c r="CA284" s="5">
        <v>56</v>
      </c>
      <c r="CB284" s="48">
        <f t="shared" si="25"/>
        <v>5300125</v>
      </c>
      <c r="CC284" s="48">
        <v>5300125</v>
      </c>
      <c r="CD284" s="48">
        <f t="shared" si="30"/>
        <v>4770113</v>
      </c>
      <c r="CE284" s="48">
        <f t="shared" si="31"/>
        <v>4240100</v>
      </c>
      <c r="CF284" s="48"/>
      <c r="CG284" s="49" t="s">
        <v>533</v>
      </c>
      <c r="CH284" s="49"/>
      <c r="CI284" s="49" t="s">
        <v>3775</v>
      </c>
      <c r="CJ284" s="50" t="s">
        <v>1631</v>
      </c>
      <c r="CK284" s="50" t="s">
        <v>137</v>
      </c>
      <c r="CL284" s="50">
        <v>245205</v>
      </c>
      <c r="CM284" s="5">
        <v>0</v>
      </c>
      <c r="CN284" s="5" t="s">
        <v>165</v>
      </c>
      <c r="CO284" s="50" t="s">
        <v>166</v>
      </c>
      <c r="CP284" s="50" t="s">
        <v>167</v>
      </c>
      <c r="CQ284" s="51" t="s">
        <v>185</v>
      </c>
      <c r="CR284" s="51" t="s">
        <v>154</v>
      </c>
      <c r="CS284" s="51" t="s">
        <v>90</v>
      </c>
      <c r="CT284" s="51" t="s">
        <v>2746</v>
      </c>
      <c r="CU284" s="51" t="s">
        <v>156</v>
      </c>
      <c r="CV284" s="52" t="s">
        <v>2747</v>
      </c>
      <c r="CW284" s="9">
        <v>200312877447</v>
      </c>
      <c r="CX284" s="9">
        <v>0</v>
      </c>
      <c r="CY284" s="9">
        <v>0</v>
      </c>
      <c r="CZ284" s="9">
        <v>0</v>
      </c>
      <c r="DA284" s="9">
        <v>0</v>
      </c>
      <c r="DB284" s="9">
        <v>0</v>
      </c>
      <c r="DC284" s="9">
        <v>0</v>
      </c>
      <c r="DD284" s="9">
        <v>0</v>
      </c>
      <c r="DE284" s="9">
        <v>0</v>
      </c>
      <c r="DF284" s="9">
        <v>400081693199</v>
      </c>
      <c r="DG284" s="9">
        <v>0</v>
      </c>
      <c r="DH284" s="9">
        <v>0</v>
      </c>
      <c r="DI284" s="9">
        <v>0</v>
      </c>
      <c r="DJ284" s="9">
        <v>0</v>
      </c>
      <c r="DK284" s="9">
        <v>0</v>
      </c>
      <c r="DL284" s="9">
        <v>0</v>
      </c>
      <c r="DM284" s="9">
        <v>0</v>
      </c>
      <c r="DN284" s="9">
        <v>0</v>
      </c>
      <c r="DO284" s="9">
        <v>200083463366</v>
      </c>
      <c r="DP284" s="9">
        <v>0</v>
      </c>
      <c r="DQ284" s="9">
        <v>0</v>
      </c>
      <c r="DR284" s="9">
        <v>0</v>
      </c>
      <c r="DS284" s="9">
        <v>0</v>
      </c>
      <c r="DT284" s="9">
        <v>0</v>
      </c>
      <c r="DU284" s="9">
        <v>0</v>
      </c>
      <c r="DV284" s="9">
        <v>0</v>
      </c>
      <c r="DW284" s="9">
        <v>0</v>
      </c>
    </row>
    <row r="285" spans="1:127" ht="120" x14ac:dyDescent="0.25">
      <c r="A285" s="44">
        <v>284</v>
      </c>
      <c r="B285" s="45">
        <v>45627</v>
      </c>
      <c r="C285" s="46">
        <v>212220911763714</v>
      </c>
      <c r="D285" s="4">
        <v>212220911763714</v>
      </c>
      <c r="E285" s="4" t="s">
        <v>121</v>
      </c>
      <c r="F285" s="5" t="s">
        <v>122</v>
      </c>
      <c r="G285" s="3">
        <v>45480</v>
      </c>
      <c r="H285" s="6">
        <v>5.9</v>
      </c>
      <c r="I285" s="5" t="s">
        <v>123</v>
      </c>
      <c r="J285" s="47">
        <v>3519341</v>
      </c>
      <c r="K285" s="5" t="s">
        <v>124</v>
      </c>
      <c r="L285" s="5" t="s">
        <v>2748</v>
      </c>
      <c r="M285" s="5">
        <v>3486626</v>
      </c>
      <c r="N285" s="5" t="s">
        <v>126</v>
      </c>
      <c r="O285" s="5">
        <v>742</v>
      </c>
      <c r="P285" s="5" t="s">
        <v>127</v>
      </c>
      <c r="Q285" s="5">
        <v>6</v>
      </c>
      <c r="R285" s="5" t="s">
        <v>128</v>
      </c>
      <c r="S285" s="6">
        <v>13</v>
      </c>
      <c r="T285" s="5" t="s">
        <v>129</v>
      </c>
      <c r="U285" s="6">
        <v>13</v>
      </c>
      <c r="V285" s="5">
        <v>181</v>
      </c>
      <c r="W285" s="5" t="s">
        <v>130</v>
      </c>
      <c r="X285" s="5" t="s">
        <v>2749</v>
      </c>
      <c r="Y285" s="5" t="s">
        <v>132</v>
      </c>
      <c r="Z285" s="5" t="s">
        <v>133</v>
      </c>
      <c r="AA285" s="5" t="s">
        <v>277</v>
      </c>
      <c r="AB285" s="5" t="s">
        <v>135</v>
      </c>
      <c r="AC285" s="5" t="s">
        <v>136</v>
      </c>
      <c r="AD285" s="5">
        <v>854804570802</v>
      </c>
      <c r="AE285" s="5" t="s">
        <v>625</v>
      </c>
      <c r="AF285" s="5" t="s">
        <v>675</v>
      </c>
      <c r="AG285" s="5">
        <v>175</v>
      </c>
      <c r="AH285" s="5" t="s">
        <v>139</v>
      </c>
      <c r="AI285" s="5">
        <v>181</v>
      </c>
      <c r="AJ285" s="5" t="s">
        <v>128</v>
      </c>
      <c r="AK285" s="5">
        <v>3519341</v>
      </c>
      <c r="AL285" s="5" t="s">
        <v>140</v>
      </c>
      <c r="AM285" s="5" t="s">
        <v>161</v>
      </c>
      <c r="AN285" s="6">
        <v>50.270554799999999</v>
      </c>
      <c r="AO285" s="5" t="s">
        <v>142</v>
      </c>
      <c r="AP285" s="5">
        <v>0</v>
      </c>
      <c r="AQ285" s="5">
        <v>44529</v>
      </c>
      <c r="AR285" s="3">
        <v>45477</v>
      </c>
      <c r="AS285" s="5">
        <v>180</v>
      </c>
      <c r="AT285" s="5" t="s">
        <v>2705</v>
      </c>
      <c r="AU285" s="5" t="s">
        <v>144</v>
      </c>
      <c r="AV285" s="5">
        <v>0</v>
      </c>
      <c r="AW285" s="5">
        <v>0</v>
      </c>
      <c r="AX285" s="5">
        <v>0</v>
      </c>
      <c r="AY285" s="5">
        <v>0</v>
      </c>
      <c r="AZ285" s="5">
        <v>0</v>
      </c>
      <c r="BA285" s="5">
        <v>0</v>
      </c>
      <c r="BB285" s="5">
        <v>0</v>
      </c>
      <c r="BC285" s="5">
        <v>0</v>
      </c>
      <c r="BD285" s="5">
        <v>0</v>
      </c>
      <c r="BE285" s="5" t="s">
        <v>145</v>
      </c>
      <c r="BF285" s="5" t="s">
        <v>145</v>
      </c>
      <c r="BG285" s="5">
        <v>0</v>
      </c>
      <c r="BH285" s="5">
        <v>6</v>
      </c>
      <c r="BI285" s="5" t="s">
        <v>123</v>
      </c>
      <c r="BJ285" s="3">
        <v>45473</v>
      </c>
      <c r="BK285" s="3">
        <v>45473</v>
      </c>
      <c r="BL285" s="6">
        <v>6.1333333333333302</v>
      </c>
      <c r="BM285" s="5" t="s">
        <v>123</v>
      </c>
      <c r="BN285" s="3">
        <v>50955</v>
      </c>
      <c r="BO285" s="5" t="s">
        <v>162</v>
      </c>
      <c r="BP285" s="5">
        <v>624000</v>
      </c>
      <c r="BQ285" s="5"/>
      <c r="BR285" s="3">
        <v>45471</v>
      </c>
      <c r="BS285" s="5" t="s">
        <v>2750</v>
      </c>
      <c r="BT285" s="5" t="s">
        <v>1802</v>
      </c>
      <c r="BU285" s="7" t="s">
        <v>2751</v>
      </c>
      <c r="BV285" s="7">
        <v>150</v>
      </c>
      <c r="BW285" s="7">
        <v>40000</v>
      </c>
      <c r="BX285" s="7">
        <v>1112</v>
      </c>
      <c r="BY285" s="7">
        <v>900</v>
      </c>
      <c r="BZ285" s="5">
        <v>20</v>
      </c>
      <c r="CA285" s="5">
        <v>40</v>
      </c>
      <c r="CB285" s="48">
        <f t="shared" si="25"/>
        <v>7000800</v>
      </c>
      <c r="CC285" s="48">
        <v>7000800</v>
      </c>
      <c r="CD285" s="48">
        <f t="shared" si="30"/>
        <v>6300720</v>
      </c>
      <c r="CE285" s="48">
        <f t="shared" si="31"/>
        <v>5600640</v>
      </c>
      <c r="CF285" s="48"/>
      <c r="CG285" s="49" t="s">
        <v>533</v>
      </c>
      <c r="CH285" s="49"/>
      <c r="CI285" s="49" t="s">
        <v>3775</v>
      </c>
      <c r="CJ285" s="50" t="s">
        <v>1613</v>
      </c>
      <c r="CK285" s="50" t="s">
        <v>515</v>
      </c>
      <c r="CL285" s="50">
        <v>121003</v>
      </c>
      <c r="CM285" s="5">
        <v>0</v>
      </c>
      <c r="CN285" s="5" t="s">
        <v>165</v>
      </c>
      <c r="CO285" s="50" t="s">
        <v>166</v>
      </c>
      <c r="CP285" s="50" t="s">
        <v>167</v>
      </c>
      <c r="CQ285" s="51" t="s">
        <v>153</v>
      </c>
      <c r="CR285" s="51" t="s">
        <v>154</v>
      </c>
      <c r="CS285" s="51" t="s">
        <v>90</v>
      </c>
      <c r="CT285" s="51" t="s">
        <v>2752</v>
      </c>
      <c r="CU285" s="51" t="s">
        <v>156</v>
      </c>
      <c r="CV285" s="52" t="s">
        <v>2753</v>
      </c>
      <c r="CW285" s="9">
        <v>200312877160</v>
      </c>
      <c r="CX285" s="9">
        <v>0</v>
      </c>
      <c r="CY285" s="9">
        <v>0</v>
      </c>
      <c r="CZ285" s="9">
        <v>0</v>
      </c>
      <c r="DA285" s="9">
        <v>0</v>
      </c>
      <c r="DB285" s="9">
        <v>0</v>
      </c>
      <c r="DC285" s="9">
        <v>0</v>
      </c>
      <c r="DD285" s="9">
        <v>0</v>
      </c>
      <c r="DE285" s="9">
        <v>0</v>
      </c>
      <c r="DF285" s="9">
        <v>400081693085</v>
      </c>
      <c r="DG285" s="9">
        <v>0</v>
      </c>
      <c r="DH285" s="9">
        <v>0</v>
      </c>
      <c r="DI285" s="9">
        <v>0</v>
      </c>
      <c r="DJ285" s="9">
        <v>0</v>
      </c>
      <c r="DK285" s="9">
        <v>0</v>
      </c>
      <c r="DL285" s="9">
        <v>0</v>
      </c>
      <c r="DM285" s="9">
        <v>0</v>
      </c>
      <c r="DN285" s="9">
        <v>0</v>
      </c>
      <c r="DO285" s="9">
        <v>200083463249</v>
      </c>
      <c r="DP285" s="9">
        <v>0</v>
      </c>
      <c r="DQ285" s="9">
        <v>0</v>
      </c>
      <c r="DR285" s="9">
        <v>0</v>
      </c>
      <c r="DS285" s="9">
        <v>0</v>
      </c>
      <c r="DT285" s="9">
        <v>0</v>
      </c>
      <c r="DU285" s="9">
        <v>0</v>
      </c>
      <c r="DV285" s="9">
        <v>0</v>
      </c>
      <c r="DW285" s="9">
        <v>0</v>
      </c>
    </row>
    <row r="286" spans="1:127" ht="90" x14ac:dyDescent="0.25">
      <c r="A286" s="44">
        <v>285</v>
      </c>
      <c r="B286" s="45">
        <v>45627</v>
      </c>
      <c r="C286" s="46">
        <v>212220911760247</v>
      </c>
      <c r="D286" s="4">
        <v>212220911760247</v>
      </c>
      <c r="E286" s="4" t="s">
        <v>121</v>
      </c>
      <c r="F286" s="5" t="s">
        <v>122</v>
      </c>
      <c r="G286" s="3">
        <v>45474</v>
      </c>
      <c r="H286" s="6">
        <v>6.1</v>
      </c>
      <c r="I286" s="5" t="s">
        <v>123</v>
      </c>
      <c r="J286" s="47">
        <v>1014585</v>
      </c>
      <c r="K286" s="5" t="s">
        <v>124</v>
      </c>
      <c r="L286" s="5" t="s">
        <v>2754</v>
      </c>
      <c r="M286" s="5">
        <v>1006413</v>
      </c>
      <c r="N286" s="5" t="s">
        <v>126</v>
      </c>
      <c r="O286" s="5">
        <v>-1</v>
      </c>
      <c r="P286" s="5" t="s">
        <v>127</v>
      </c>
      <c r="Q286" s="5">
        <v>6</v>
      </c>
      <c r="R286" s="5" t="s">
        <v>128</v>
      </c>
      <c r="S286" s="6">
        <v>14.5</v>
      </c>
      <c r="T286" s="5" t="s">
        <v>129</v>
      </c>
      <c r="U286" s="6">
        <v>14.5</v>
      </c>
      <c r="V286" s="5">
        <v>181</v>
      </c>
      <c r="W286" s="5" t="s">
        <v>130</v>
      </c>
      <c r="X286" s="5" t="s">
        <v>2755</v>
      </c>
      <c r="Y286" s="5" t="s">
        <v>132</v>
      </c>
      <c r="Z286" s="5" t="s">
        <v>133</v>
      </c>
      <c r="AA286" s="5" t="s">
        <v>2756</v>
      </c>
      <c r="AB286" s="5" t="s">
        <v>135</v>
      </c>
      <c r="AC286" s="5" t="s">
        <v>136</v>
      </c>
      <c r="AD286" s="5">
        <v>854804531866</v>
      </c>
      <c r="AE286" s="5" t="s">
        <v>625</v>
      </c>
      <c r="AF286" s="5" t="s">
        <v>675</v>
      </c>
      <c r="AG286" s="5">
        <v>175</v>
      </c>
      <c r="AH286" s="5" t="s">
        <v>139</v>
      </c>
      <c r="AI286" s="5">
        <v>181</v>
      </c>
      <c r="AJ286" s="5" t="s">
        <v>128</v>
      </c>
      <c r="AK286" s="5">
        <v>1014585</v>
      </c>
      <c r="AL286" s="5" t="s">
        <v>140</v>
      </c>
      <c r="AM286" s="5" t="s">
        <v>161</v>
      </c>
      <c r="AN286" s="6">
        <v>35.818152900000001</v>
      </c>
      <c r="AO286" s="5" t="s">
        <v>142</v>
      </c>
      <c r="AP286" s="5">
        <v>0</v>
      </c>
      <c r="AQ286" s="5">
        <v>13855</v>
      </c>
      <c r="AR286" s="3">
        <v>45477</v>
      </c>
      <c r="AS286" s="5">
        <v>180</v>
      </c>
      <c r="AT286" s="5" t="s">
        <v>2705</v>
      </c>
      <c r="AU286" s="5" t="s">
        <v>144</v>
      </c>
      <c r="AV286" s="5">
        <v>0</v>
      </c>
      <c r="AW286" s="5">
        <v>0</v>
      </c>
      <c r="AX286" s="5">
        <v>0</v>
      </c>
      <c r="AY286" s="5">
        <v>0</v>
      </c>
      <c r="AZ286" s="5">
        <v>0</v>
      </c>
      <c r="BA286" s="5">
        <v>0</v>
      </c>
      <c r="BB286" s="5">
        <v>0</v>
      </c>
      <c r="BC286" s="5">
        <v>0</v>
      </c>
      <c r="BD286" s="5">
        <v>0</v>
      </c>
      <c r="BE286" s="5" t="s">
        <v>145</v>
      </c>
      <c r="BF286" s="5" t="s">
        <v>145</v>
      </c>
      <c r="BG286" s="5">
        <v>0</v>
      </c>
      <c r="BH286" s="5">
        <v>6</v>
      </c>
      <c r="BI286" s="5" t="s">
        <v>123</v>
      </c>
      <c r="BJ286" s="3">
        <v>45470</v>
      </c>
      <c r="BK286" s="3">
        <v>45470</v>
      </c>
      <c r="BL286" s="6">
        <v>6.2333333333333298</v>
      </c>
      <c r="BM286" s="5" t="s">
        <v>123</v>
      </c>
      <c r="BN286" s="3">
        <v>50955</v>
      </c>
      <c r="BO286" s="5" t="s">
        <v>162</v>
      </c>
      <c r="BP286" s="5">
        <v>367999.92</v>
      </c>
      <c r="BQ286" s="5"/>
      <c r="BR286" s="3">
        <v>45464</v>
      </c>
      <c r="BS286" s="5" t="s">
        <v>2757</v>
      </c>
      <c r="BT286" s="5" t="s">
        <v>1139</v>
      </c>
      <c r="BU286" s="7" t="s">
        <v>2758</v>
      </c>
      <c r="BV286" s="7">
        <v>69</v>
      </c>
      <c r="BW286" s="7">
        <v>27000</v>
      </c>
      <c r="BX286" s="7">
        <v>808</v>
      </c>
      <c r="BY286" s="7">
        <v>1200</v>
      </c>
      <c r="BZ286" s="5">
        <v>15</v>
      </c>
      <c r="CA286" s="5">
        <v>45</v>
      </c>
      <c r="CB286" s="48">
        <f t="shared" si="25"/>
        <v>2832600</v>
      </c>
      <c r="CC286" s="48">
        <v>2832600</v>
      </c>
      <c r="CD286" s="48">
        <f t="shared" si="30"/>
        <v>2549340</v>
      </c>
      <c r="CE286" s="48">
        <f t="shared" si="31"/>
        <v>2266080</v>
      </c>
      <c r="CF286" s="48"/>
      <c r="CG286" s="49" t="s">
        <v>533</v>
      </c>
      <c r="CH286" s="49"/>
      <c r="CI286" s="49" t="s">
        <v>3775</v>
      </c>
      <c r="CJ286" s="50" t="s">
        <v>2759</v>
      </c>
      <c r="CK286" s="50" t="s">
        <v>137</v>
      </c>
      <c r="CL286" s="50">
        <v>201102</v>
      </c>
      <c r="CM286" s="5">
        <v>28</v>
      </c>
      <c r="CN286" s="5" t="s">
        <v>165</v>
      </c>
      <c r="CO286" s="50" t="s">
        <v>166</v>
      </c>
      <c r="CP286" s="50" t="s">
        <v>167</v>
      </c>
      <c r="CQ286" s="51" t="s">
        <v>185</v>
      </c>
      <c r="CR286" s="51" t="s">
        <v>154</v>
      </c>
      <c r="CS286" s="51" t="s">
        <v>90</v>
      </c>
      <c r="CT286" s="51" t="s">
        <v>2760</v>
      </c>
      <c r="CU286" s="51" t="s">
        <v>156</v>
      </c>
      <c r="CV286" s="52" t="s">
        <v>2761</v>
      </c>
      <c r="CW286" s="9">
        <v>200312143136</v>
      </c>
      <c r="CX286" s="9">
        <v>0</v>
      </c>
      <c r="CY286" s="9">
        <v>0</v>
      </c>
      <c r="CZ286" s="9">
        <v>0</v>
      </c>
      <c r="DA286" s="9">
        <v>0</v>
      </c>
      <c r="DB286" s="9">
        <v>0</v>
      </c>
      <c r="DC286" s="9">
        <v>0</v>
      </c>
      <c r="DD286" s="9">
        <v>0</v>
      </c>
      <c r="DE286" s="9">
        <v>0</v>
      </c>
      <c r="DF286" s="9">
        <v>400081453528</v>
      </c>
      <c r="DG286" s="9">
        <v>0</v>
      </c>
      <c r="DH286" s="9">
        <v>0</v>
      </c>
      <c r="DI286" s="9">
        <v>0</v>
      </c>
      <c r="DJ286" s="9">
        <v>0</v>
      </c>
      <c r="DK286" s="9">
        <v>0</v>
      </c>
      <c r="DL286" s="9">
        <v>0</v>
      </c>
      <c r="DM286" s="9">
        <v>0</v>
      </c>
      <c r="DN286" s="9">
        <v>0</v>
      </c>
      <c r="DO286" s="9">
        <v>200083217100</v>
      </c>
      <c r="DP286" s="9">
        <v>0</v>
      </c>
      <c r="DQ286" s="9">
        <v>0</v>
      </c>
      <c r="DR286" s="9">
        <v>0</v>
      </c>
      <c r="DS286" s="9">
        <v>0</v>
      </c>
      <c r="DT286" s="9">
        <v>0</v>
      </c>
      <c r="DU286" s="9">
        <v>0</v>
      </c>
      <c r="DV286" s="9">
        <v>0</v>
      </c>
      <c r="DW286" s="9">
        <v>0</v>
      </c>
    </row>
    <row r="287" spans="1:127" ht="60" x14ac:dyDescent="0.25">
      <c r="A287" s="44">
        <v>286</v>
      </c>
      <c r="B287" s="45">
        <v>45627</v>
      </c>
      <c r="C287" s="46">
        <v>212220911737487</v>
      </c>
      <c r="D287" s="4">
        <v>212220911737487</v>
      </c>
      <c r="E287" s="4" t="s">
        <v>121</v>
      </c>
      <c r="F287" s="5" t="s">
        <v>178</v>
      </c>
      <c r="G287" s="3">
        <v>45455</v>
      </c>
      <c r="H287" s="6">
        <v>6.7333333333333298</v>
      </c>
      <c r="I287" s="5" t="s">
        <v>123</v>
      </c>
      <c r="J287" s="47">
        <v>1016886</v>
      </c>
      <c r="K287" s="5" t="s">
        <v>124</v>
      </c>
      <c r="L287" s="5" t="s">
        <v>2762</v>
      </c>
      <c r="M287" s="5">
        <v>1007465</v>
      </c>
      <c r="N287" s="5" t="s">
        <v>126</v>
      </c>
      <c r="O287" s="5">
        <v>700</v>
      </c>
      <c r="P287" s="5" t="s">
        <v>127</v>
      </c>
      <c r="Q287" s="5">
        <v>7</v>
      </c>
      <c r="R287" s="5" t="s">
        <v>128</v>
      </c>
      <c r="S287" s="6">
        <v>15</v>
      </c>
      <c r="T287" s="5" t="s">
        <v>129</v>
      </c>
      <c r="U287" s="6">
        <v>15</v>
      </c>
      <c r="V287" s="5">
        <v>181</v>
      </c>
      <c r="W287" s="5" t="s">
        <v>130</v>
      </c>
      <c r="X287" s="5" t="s">
        <v>2763</v>
      </c>
      <c r="Y287" s="5" t="s">
        <v>132</v>
      </c>
      <c r="Z287" s="5" t="s">
        <v>133</v>
      </c>
      <c r="AA287" s="5" t="s">
        <v>514</v>
      </c>
      <c r="AB287" s="5" t="s">
        <v>135</v>
      </c>
      <c r="AC287" s="5" t="s">
        <v>136</v>
      </c>
      <c r="AD287" s="5">
        <v>854804343312</v>
      </c>
      <c r="AE287" s="5" t="s">
        <v>625</v>
      </c>
      <c r="AF287" s="5" t="s">
        <v>675</v>
      </c>
      <c r="AG287" s="5">
        <v>174</v>
      </c>
      <c r="AH287" s="5" t="s">
        <v>139</v>
      </c>
      <c r="AI287" s="5">
        <v>181</v>
      </c>
      <c r="AJ287" s="5" t="s">
        <v>128</v>
      </c>
      <c r="AK287" s="5">
        <v>1016886</v>
      </c>
      <c r="AL287" s="5" t="s">
        <v>140</v>
      </c>
      <c r="AM287" s="5" t="s">
        <v>161</v>
      </c>
      <c r="AN287" s="6">
        <v>50.338399099999997</v>
      </c>
      <c r="AO287" s="5" t="s">
        <v>142</v>
      </c>
      <c r="AP287" s="5">
        <v>0</v>
      </c>
      <c r="AQ287" s="5">
        <v>14233</v>
      </c>
      <c r="AR287" s="3">
        <v>45447</v>
      </c>
      <c r="AS287" s="5">
        <v>180</v>
      </c>
      <c r="AT287" s="5" t="s">
        <v>2705</v>
      </c>
      <c r="AU287" s="5" t="s">
        <v>144</v>
      </c>
      <c r="AV287" s="5">
        <v>0</v>
      </c>
      <c r="AW287" s="5">
        <v>0</v>
      </c>
      <c r="AX287" s="5">
        <v>0</v>
      </c>
      <c r="AY287" s="5">
        <v>0</v>
      </c>
      <c r="AZ287" s="5">
        <v>0</v>
      </c>
      <c r="BA287" s="5">
        <v>0</v>
      </c>
      <c r="BB287" s="5">
        <v>0</v>
      </c>
      <c r="BC287" s="5">
        <v>0</v>
      </c>
      <c r="BD287" s="5">
        <v>0</v>
      </c>
      <c r="BE287" s="5" t="s">
        <v>145</v>
      </c>
      <c r="BF287" s="5" t="s">
        <v>145</v>
      </c>
      <c r="BG287" s="5">
        <v>0</v>
      </c>
      <c r="BH287" s="5">
        <v>7</v>
      </c>
      <c r="BI287" s="5" t="s">
        <v>123</v>
      </c>
      <c r="BJ287" s="3">
        <v>45443</v>
      </c>
      <c r="BK287" s="3">
        <v>45443</v>
      </c>
      <c r="BL287" s="6">
        <v>7.1333333333333302</v>
      </c>
      <c r="BM287" s="5" t="s">
        <v>123</v>
      </c>
      <c r="BN287" s="3">
        <v>50925</v>
      </c>
      <c r="BO287" s="5" t="s">
        <v>162</v>
      </c>
      <c r="BP287" s="5">
        <v>360000</v>
      </c>
      <c r="BQ287" s="5"/>
      <c r="BR287" s="3">
        <v>45436</v>
      </c>
      <c r="BS287" s="5" t="s">
        <v>2764</v>
      </c>
      <c r="BT287" s="5" t="s">
        <v>954</v>
      </c>
      <c r="BU287" s="7" t="s">
        <v>2765</v>
      </c>
      <c r="BV287" s="7">
        <v>80</v>
      </c>
      <c r="BW287" s="7">
        <v>13000</v>
      </c>
      <c r="BX287" s="7">
        <v>1089</v>
      </c>
      <c r="BY287" s="7">
        <v>900</v>
      </c>
      <c r="BZ287" s="5">
        <v>10</v>
      </c>
      <c r="CA287" s="5">
        <v>40</v>
      </c>
      <c r="CB287" s="48">
        <f t="shared" si="25"/>
        <v>2020100</v>
      </c>
      <c r="CC287" s="48">
        <v>2020100</v>
      </c>
      <c r="CD287" s="48">
        <f t="shared" si="30"/>
        <v>1818090</v>
      </c>
      <c r="CE287" s="48">
        <f t="shared" si="31"/>
        <v>1616080</v>
      </c>
      <c r="CF287" s="48"/>
      <c r="CG287" s="49" t="s">
        <v>533</v>
      </c>
      <c r="CH287" s="49"/>
      <c r="CI287" s="49" t="s">
        <v>3775</v>
      </c>
      <c r="CJ287" s="50" t="s">
        <v>2766</v>
      </c>
      <c r="CK287" s="50" t="s">
        <v>137</v>
      </c>
      <c r="CL287" s="50">
        <v>203201</v>
      </c>
      <c r="CM287" s="5">
        <v>0</v>
      </c>
      <c r="CN287" s="5" t="s">
        <v>298</v>
      </c>
      <c r="CO287" s="50" t="s">
        <v>166</v>
      </c>
      <c r="CP287" s="50" t="s">
        <v>167</v>
      </c>
      <c r="CQ287" s="51" t="s">
        <v>153</v>
      </c>
      <c r="CR287" s="51" t="s">
        <v>154</v>
      </c>
      <c r="CS287" s="51" t="s">
        <v>90</v>
      </c>
      <c r="CT287" s="51" t="s">
        <v>2767</v>
      </c>
      <c r="CU287" s="51" t="s">
        <v>156</v>
      </c>
      <c r="CV287" s="52" t="s">
        <v>2768</v>
      </c>
      <c r="CW287" s="9">
        <v>200310069825</v>
      </c>
      <c r="CX287" s="9">
        <v>0</v>
      </c>
      <c r="CY287" s="9">
        <v>0</v>
      </c>
      <c r="CZ287" s="9">
        <v>0</v>
      </c>
      <c r="DA287" s="9">
        <v>0</v>
      </c>
      <c r="DB287" s="9">
        <v>0</v>
      </c>
      <c r="DC287" s="9">
        <v>0</v>
      </c>
      <c r="DD287" s="9">
        <v>0</v>
      </c>
      <c r="DE287" s="9">
        <v>0</v>
      </c>
      <c r="DF287" s="9">
        <v>400080995856</v>
      </c>
      <c r="DG287" s="9">
        <v>0</v>
      </c>
      <c r="DH287" s="9">
        <v>0</v>
      </c>
      <c r="DI287" s="9">
        <v>0</v>
      </c>
      <c r="DJ287" s="9">
        <v>0</v>
      </c>
      <c r="DK287" s="9">
        <v>0</v>
      </c>
      <c r="DL287" s="9">
        <v>0</v>
      </c>
      <c r="DM287" s="9">
        <v>0</v>
      </c>
      <c r="DN287" s="9">
        <v>0</v>
      </c>
      <c r="DO287" s="9">
        <v>200082744440</v>
      </c>
      <c r="DP287" s="9">
        <v>0</v>
      </c>
      <c r="DQ287" s="9">
        <v>0</v>
      </c>
      <c r="DR287" s="9">
        <v>0</v>
      </c>
      <c r="DS287" s="9">
        <v>0</v>
      </c>
      <c r="DT287" s="9">
        <v>0</v>
      </c>
      <c r="DU287" s="9">
        <v>0</v>
      </c>
      <c r="DV287" s="9">
        <v>0</v>
      </c>
      <c r="DW287" s="9">
        <v>0</v>
      </c>
    </row>
    <row r="288" spans="1:127" ht="120" x14ac:dyDescent="0.25">
      <c r="A288" s="44">
        <v>287</v>
      </c>
      <c r="B288" s="45">
        <v>45627</v>
      </c>
      <c r="C288" s="46">
        <v>212220911736998</v>
      </c>
      <c r="D288" s="4">
        <v>212220911736998</v>
      </c>
      <c r="E288" s="4" t="s">
        <v>121</v>
      </c>
      <c r="F288" s="5" t="s">
        <v>122</v>
      </c>
      <c r="G288" s="3">
        <v>45448</v>
      </c>
      <c r="H288" s="6">
        <v>6.9666666666666703</v>
      </c>
      <c r="I288" s="5" t="s">
        <v>123</v>
      </c>
      <c r="J288" s="47">
        <v>1671195</v>
      </c>
      <c r="K288" s="5" t="s">
        <v>124</v>
      </c>
      <c r="L288" s="5" t="s">
        <v>2769</v>
      </c>
      <c r="M288" s="5">
        <v>1653315</v>
      </c>
      <c r="N288" s="5" t="s">
        <v>126</v>
      </c>
      <c r="O288" s="5">
        <v>732</v>
      </c>
      <c r="P288" s="5" t="s">
        <v>127</v>
      </c>
      <c r="Q288" s="5">
        <v>7</v>
      </c>
      <c r="R288" s="5" t="s">
        <v>128</v>
      </c>
      <c r="S288" s="6">
        <v>13.5</v>
      </c>
      <c r="T288" s="5" t="s">
        <v>129</v>
      </c>
      <c r="U288" s="6">
        <v>13.5</v>
      </c>
      <c r="V288" s="5">
        <v>181</v>
      </c>
      <c r="W288" s="5" t="s">
        <v>130</v>
      </c>
      <c r="X288" s="5" t="s">
        <v>2770</v>
      </c>
      <c r="Y288" s="5" t="s">
        <v>132</v>
      </c>
      <c r="Z288" s="5" t="s">
        <v>133</v>
      </c>
      <c r="AA288" s="5" t="s">
        <v>200</v>
      </c>
      <c r="AB288" s="5" t="s">
        <v>135</v>
      </c>
      <c r="AC288" s="5" t="s">
        <v>136</v>
      </c>
      <c r="AD288" s="5">
        <v>854804408011</v>
      </c>
      <c r="AE288" s="5" t="s">
        <v>625</v>
      </c>
      <c r="AF288" s="5" t="s">
        <v>675</v>
      </c>
      <c r="AG288" s="5">
        <v>174</v>
      </c>
      <c r="AH288" s="5" t="s">
        <v>139</v>
      </c>
      <c r="AI288" s="5">
        <v>181</v>
      </c>
      <c r="AJ288" s="5" t="s">
        <v>128</v>
      </c>
      <c r="AK288" s="5">
        <v>1671195</v>
      </c>
      <c r="AL288" s="5" t="s">
        <v>140</v>
      </c>
      <c r="AM288" s="5" t="s">
        <v>161</v>
      </c>
      <c r="AN288" s="6">
        <v>55.712071199999997</v>
      </c>
      <c r="AO288" s="5" t="s">
        <v>142</v>
      </c>
      <c r="AP288" s="5">
        <v>0</v>
      </c>
      <c r="AQ288" s="5">
        <v>21698</v>
      </c>
      <c r="AR288" s="3">
        <v>45447</v>
      </c>
      <c r="AS288" s="5">
        <v>180</v>
      </c>
      <c r="AT288" s="5" t="s">
        <v>2705</v>
      </c>
      <c r="AU288" s="5" t="s">
        <v>144</v>
      </c>
      <c r="AV288" s="5">
        <v>0</v>
      </c>
      <c r="AW288" s="5">
        <v>0</v>
      </c>
      <c r="AX288" s="5">
        <v>0</v>
      </c>
      <c r="AY288" s="5">
        <v>0</v>
      </c>
      <c r="AZ288" s="5">
        <v>0</v>
      </c>
      <c r="BA288" s="5">
        <v>0</v>
      </c>
      <c r="BB288" s="5">
        <v>0</v>
      </c>
      <c r="BC288" s="5">
        <v>0</v>
      </c>
      <c r="BD288" s="5">
        <v>0</v>
      </c>
      <c r="BE288" s="5" t="s">
        <v>145</v>
      </c>
      <c r="BF288" s="5" t="s">
        <v>145</v>
      </c>
      <c r="BG288" s="5">
        <v>0</v>
      </c>
      <c r="BH288" s="5">
        <v>7</v>
      </c>
      <c r="BI288" s="5" t="s">
        <v>123</v>
      </c>
      <c r="BJ288" s="3">
        <v>45443</v>
      </c>
      <c r="BK288" s="3">
        <v>45443</v>
      </c>
      <c r="BL288" s="6">
        <v>7.1333333333333302</v>
      </c>
      <c r="BM288" s="5" t="s">
        <v>123</v>
      </c>
      <c r="BN288" s="3">
        <v>50925</v>
      </c>
      <c r="BO288" s="5" t="s">
        <v>162</v>
      </c>
      <c r="BP288" s="5">
        <v>1267999.92</v>
      </c>
      <c r="BQ288" s="5"/>
      <c r="BR288" s="3">
        <v>45433</v>
      </c>
      <c r="BS288" s="5" t="s">
        <v>2771</v>
      </c>
      <c r="BT288" s="5" t="s">
        <v>954</v>
      </c>
      <c r="BU288" s="7" t="s">
        <v>2772</v>
      </c>
      <c r="BV288" s="7">
        <v>0</v>
      </c>
      <c r="BW288" s="7">
        <v>0</v>
      </c>
      <c r="BX288" s="7">
        <v>540</v>
      </c>
      <c r="BY288" s="7">
        <v>5555</v>
      </c>
      <c r="BZ288" s="5">
        <v>32</v>
      </c>
      <c r="CA288" s="5">
        <v>28</v>
      </c>
      <c r="CB288" s="48">
        <f t="shared" ref="CB288:CB304" si="33">(BV288*BW288)+(BX288*BY288)</f>
        <v>2999700</v>
      </c>
      <c r="CC288" s="48">
        <v>2999700</v>
      </c>
      <c r="CD288" s="48">
        <f t="shared" si="30"/>
        <v>2699730</v>
      </c>
      <c r="CE288" s="48">
        <f t="shared" si="31"/>
        <v>2399760</v>
      </c>
      <c r="CF288" s="48"/>
      <c r="CG288" s="49" t="s">
        <v>760</v>
      </c>
      <c r="CH288" s="49"/>
      <c r="CI288" s="49" t="s">
        <v>3775</v>
      </c>
      <c r="CJ288" s="50" t="s">
        <v>1733</v>
      </c>
      <c r="CK288" s="50" t="s">
        <v>625</v>
      </c>
      <c r="CL288" s="50">
        <v>110016</v>
      </c>
      <c r="CM288" s="5">
        <v>0</v>
      </c>
      <c r="CN288" s="5" t="s">
        <v>165</v>
      </c>
      <c r="CO288" s="50" t="s">
        <v>152</v>
      </c>
      <c r="CP288" s="50" t="s">
        <v>299</v>
      </c>
      <c r="CQ288" s="51" t="s">
        <v>153</v>
      </c>
      <c r="CR288" s="51" t="s">
        <v>154</v>
      </c>
      <c r="CS288" s="51" t="s">
        <v>90</v>
      </c>
      <c r="CT288" s="51" t="s">
        <v>2773</v>
      </c>
      <c r="CU288" s="51" t="s">
        <v>156</v>
      </c>
      <c r="CV288" s="52" t="s">
        <v>2774</v>
      </c>
      <c r="CW288" s="9">
        <v>200309422780</v>
      </c>
      <c r="CX288" s="9">
        <v>0</v>
      </c>
      <c r="CY288" s="9">
        <v>0</v>
      </c>
      <c r="CZ288" s="9">
        <v>0</v>
      </c>
      <c r="DA288" s="9">
        <v>0</v>
      </c>
      <c r="DB288" s="9">
        <v>0</v>
      </c>
      <c r="DC288" s="9">
        <v>0</v>
      </c>
      <c r="DD288" s="9">
        <v>0</v>
      </c>
      <c r="DE288" s="9">
        <v>0</v>
      </c>
      <c r="DF288" s="9">
        <v>400080828012</v>
      </c>
      <c r="DG288" s="9">
        <v>0</v>
      </c>
      <c r="DH288" s="9">
        <v>0</v>
      </c>
      <c r="DI288" s="9">
        <v>0</v>
      </c>
      <c r="DJ288" s="9">
        <v>0</v>
      </c>
      <c r="DK288" s="9">
        <v>0</v>
      </c>
      <c r="DL288" s="9">
        <v>0</v>
      </c>
      <c r="DM288" s="9">
        <v>0</v>
      </c>
      <c r="DN288" s="9">
        <v>0</v>
      </c>
      <c r="DO288" s="9">
        <v>200082571475</v>
      </c>
      <c r="DP288" s="9">
        <v>0</v>
      </c>
      <c r="DQ288" s="9">
        <v>0</v>
      </c>
      <c r="DR288" s="9">
        <v>0</v>
      </c>
      <c r="DS288" s="9">
        <v>0</v>
      </c>
      <c r="DT288" s="9">
        <v>0</v>
      </c>
      <c r="DU288" s="9">
        <v>0</v>
      </c>
      <c r="DV288" s="9">
        <v>0</v>
      </c>
      <c r="DW288" s="9">
        <v>0</v>
      </c>
    </row>
    <row r="289" spans="1:127" hidden="1" x14ac:dyDescent="0.25">
      <c r="A289" s="44">
        <v>288</v>
      </c>
      <c r="B289" s="45">
        <v>45627</v>
      </c>
      <c r="C289" s="46">
        <v>212220911732418</v>
      </c>
      <c r="D289" s="4">
        <v>212220911732418</v>
      </c>
      <c r="E289" s="4" t="s">
        <v>121</v>
      </c>
      <c r="F289" s="5" t="s">
        <v>122</v>
      </c>
      <c r="G289" s="3">
        <v>45444</v>
      </c>
      <c r="H289" s="6">
        <v>7.1</v>
      </c>
      <c r="I289" s="5" t="s">
        <v>123</v>
      </c>
      <c r="J289" s="47">
        <v>4105908</v>
      </c>
      <c r="K289" s="5" t="s">
        <v>124</v>
      </c>
      <c r="L289" s="5" t="s">
        <v>2775</v>
      </c>
      <c r="M289" s="5">
        <v>4064029</v>
      </c>
      <c r="N289" s="5" t="s">
        <v>126</v>
      </c>
      <c r="O289" s="5">
        <v>718</v>
      </c>
      <c r="P289" s="5" t="s">
        <v>127</v>
      </c>
      <c r="Q289" s="5">
        <v>7</v>
      </c>
      <c r="R289" s="5" t="s">
        <v>128</v>
      </c>
      <c r="S289" s="6">
        <v>14</v>
      </c>
      <c r="T289" s="5" t="s">
        <v>129</v>
      </c>
      <c r="U289" s="6">
        <v>14</v>
      </c>
      <c r="V289" s="5">
        <v>181</v>
      </c>
      <c r="W289" s="5" t="s">
        <v>130</v>
      </c>
      <c r="X289" s="5" t="s">
        <v>2776</v>
      </c>
      <c r="Y289" s="5" t="s">
        <v>132</v>
      </c>
      <c r="Z289" s="5" t="s">
        <v>133</v>
      </c>
      <c r="AA289" s="5" t="s">
        <v>2777</v>
      </c>
      <c r="AB289" s="5" t="s">
        <v>135</v>
      </c>
      <c r="AC289" s="5" t="s">
        <v>136</v>
      </c>
      <c r="AD289" s="5">
        <v>854804382445</v>
      </c>
      <c r="AE289" s="5" t="s">
        <v>625</v>
      </c>
      <c r="AF289" s="5" t="s">
        <v>675</v>
      </c>
      <c r="AG289" s="5">
        <v>174</v>
      </c>
      <c r="AH289" s="5" t="s">
        <v>139</v>
      </c>
      <c r="AI289" s="5">
        <v>181</v>
      </c>
      <c r="AJ289" s="5" t="s">
        <v>128</v>
      </c>
      <c r="AK289" s="5">
        <v>4105908</v>
      </c>
      <c r="AL289" s="5" t="s">
        <v>140</v>
      </c>
      <c r="AM289" s="5" t="s">
        <v>161</v>
      </c>
      <c r="AN289" s="6">
        <v>44.281917999999997</v>
      </c>
      <c r="AO289" s="5" t="s">
        <v>142</v>
      </c>
      <c r="AP289" s="5">
        <v>0</v>
      </c>
      <c r="AQ289" s="5">
        <v>54681</v>
      </c>
      <c r="AR289" s="3">
        <v>45447</v>
      </c>
      <c r="AS289" s="5">
        <v>180</v>
      </c>
      <c r="AT289" s="5" t="s">
        <v>2705</v>
      </c>
      <c r="AU289" s="5" t="s">
        <v>144</v>
      </c>
      <c r="AV289" s="5">
        <v>0</v>
      </c>
      <c r="AW289" s="5">
        <v>0</v>
      </c>
      <c r="AX289" s="5">
        <v>0</v>
      </c>
      <c r="AY289" s="5">
        <v>0</v>
      </c>
      <c r="AZ289" s="5">
        <v>0</v>
      </c>
      <c r="BA289" s="5">
        <v>0</v>
      </c>
      <c r="BB289" s="5">
        <v>0</v>
      </c>
      <c r="BC289" s="5">
        <v>0</v>
      </c>
      <c r="BD289" s="5">
        <v>0</v>
      </c>
      <c r="BE289" s="5" t="s">
        <v>145</v>
      </c>
      <c r="BF289" s="5" t="s">
        <v>145</v>
      </c>
      <c r="BG289" s="5">
        <v>0</v>
      </c>
      <c r="BH289" s="5">
        <v>7</v>
      </c>
      <c r="BI289" s="5" t="s">
        <v>123</v>
      </c>
      <c r="BJ289" s="3">
        <v>45440</v>
      </c>
      <c r="BK289" s="3">
        <v>45440</v>
      </c>
      <c r="BL289" s="6">
        <v>7.2333333333333298</v>
      </c>
      <c r="BM289" s="5" t="s">
        <v>123</v>
      </c>
      <c r="BN289" s="3">
        <v>50925</v>
      </c>
      <c r="BO289" s="5" t="s">
        <v>162</v>
      </c>
      <c r="BP289" s="5">
        <v>672000</v>
      </c>
      <c r="BQ289" s="5"/>
      <c r="BR289" s="3">
        <v>45409</v>
      </c>
      <c r="BS289" s="5" t="s">
        <v>2778</v>
      </c>
      <c r="BT289" s="5" t="s">
        <v>202</v>
      </c>
      <c r="BU289" s="7"/>
      <c r="BV289" s="7"/>
      <c r="BW289" s="7"/>
      <c r="BX289" s="7"/>
      <c r="BY289" s="7"/>
      <c r="BZ289" s="5"/>
      <c r="CA289" s="5"/>
      <c r="CB289" s="48">
        <f t="shared" si="33"/>
        <v>0</v>
      </c>
      <c r="CC289" s="48">
        <v>9272200</v>
      </c>
      <c r="CD289" s="48">
        <f t="shared" si="30"/>
        <v>0</v>
      </c>
      <c r="CE289" s="48">
        <f t="shared" si="31"/>
        <v>0</v>
      </c>
      <c r="CF289" s="48"/>
      <c r="CG289" s="49" t="s">
        <v>2779</v>
      </c>
      <c r="CH289" s="49"/>
      <c r="CI289" s="49" t="s">
        <v>3776</v>
      </c>
      <c r="CJ289" s="50" t="s">
        <v>2780</v>
      </c>
      <c r="CK289" s="50" t="s">
        <v>1750</v>
      </c>
      <c r="CL289" s="50">
        <v>249402</v>
      </c>
      <c r="CM289" s="5">
        <v>0</v>
      </c>
      <c r="CN289" s="5" t="s">
        <v>165</v>
      </c>
      <c r="CO289" s="50" t="s">
        <v>166</v>
      </c>
      <c r="CP289" s="50" t="s">
        <v>167</v>
      </c>
      <c r="CQ289" s="51" t="s">
        <v>185</v>
      </c>
      <c r="CR289" s="51" t="s">
        <v>154</v>
      </c>
      <c r="CS289" s="51" t="s">
        <v>90</v>
      </c>
      <c r="CT289" s="51" t="s">
        <v>2781</v>
      </c>
      <c r="CU289" s="51" t="s">
        <v>156</v>
      </c>
      <c r="CV289" s="52" t="s">
        <v>2782</v>
      </c>
      <c r="CW289" s="9">
        <v>200309000996</v>
      </c>
      <c r="CX289" s="9">
        <v>0</v>
      </c>
      <c r="CY289" s="9">
        <v>0</v>
      </c>
      <c r="CZ289" s="9">
        <v>0</v>
      </c>
      <c r="DA289" s="9">
        <v>0</v>
      </c>
      <c r="DB289" s="9">
        <v>0</v>
      </c>
      <c r="DC289" s="9">
        <v>0</v>
      </c>
      <c r="DD289" s="9">
        <v>0</v>
      </c>
      <c r="DE289" s="9">
        <v>0</v>
      </c>
      <c r="DF289" s="9">
        <v>400080706447</v>
      </c>
      <c r="DG289" s="9">
        <v>0</v>
      </c>
      <c r="DH289" s="9">
        <v>0</v>
      </c>
      <c r="DI289" s="9">
        <v>0</v>
      </c>
      <c r="DJ289" s="9">
        <v>0</v>
      </c>
      <c r="DK289" s="9">
        <v>0</v>
      </c>
      <c r="DL289" s="9">
        <v>0</v>
      </c>
      <c r="DM289" s="9">
        <v>0</v>
      </c>
      <c r="DN289" s="9">
        <v>0</v>
      </c>
      <c r="DO289" s="9">
        <v>200082446319</v>
      </c>
      <c r="DP289" s="9">
        <v>0</v>
      </c>
      <c r="DQ289" s="9">
        <v>0</v>
      </c>
      <c r="DR289" s="9">
        <v>0</v>
      </c>
      <c r="DS289" s="9">
        <v>0</v>
      </c>
      <c r="DT289" s="9">
        <v>0</v>
      </c>
      <c r="DU289" s="9">
        <v>0</v>
      </c>
      <c r="DV289" s="9">
        <v>0</v>
      </c>
      <c r="DW289" s="9">
        <v>0</v>
      </c>
    </row>
    <row r="290" spans="1:127" ht="60" x14ac:dyDescent="0.25">
      <c r="A290" s="44">
        <v>289</v>
      </c>
      <c r="B290" s="45">
        <v>45627</v>
      </c>
      <c r="C290" s="46">
        <v>212220911729044</v>
      </c>
      <c r="D290" s="4">
        <v>212220911729044</v>
      </c>
      <c r="E290" s="4" t="s">
        <v>121</v>
      </c>
      <c r="F290" s="5" t="s">
        <v>122</v>
      </c>
      <c r="G290" s="3">
        <v>45440</v>
      </c>
      <c r="H290" s="6">
        <v>7.2333333333333298</v>
      </c>
      <c r="I290" s="5" t="s">
        <v>123</v>
      </c>
      <c r="J290" s="47">
        <v>1337122</v>
      </c>
      <c r="K290" s="5" t="s">
        <v>124</v>
      </c>
      <c r="L290" s="5" t="s">
        <v>2783</v>
      </c>
      <c r="M290" s="5">
        <v>1322816</v>
      </c>
      <c r="N290" s="5" t="s">
        <v>126</v>
      </c>
      <c r="O290" s="5">
        <v>711</v>
      </c>
      <c r="P290" s="5" t="s">
        <v>127</v>
      </c>
      <c r="Q290" s="5">
        <v>7</v>
      </c>
      <c r="R290" s="5" t="s">
        <v>128</v>
      </c>
      <c r="S290" s="6">
        <v>13.5</v>
      </c>
      <c r="T290" s="5" t="s">
        <v>129</v>
      </c>
      <c r="U290" s="6">
        <v>13.5</v>
      </c>
      <c r="V290" s="5">
        <v>181</v>
      </c>
      <c r="W290" s="5" t="s">
        <v>130</v>
      </c>
      <c r="X290" s="5" t="s">
        <v>2784</v>
      </c>
      <c r="Y290" s="5" t="s">
        <v>132</v>
      </c>
      <c r="Z290" s="5" t="s">
        <v>133</v>
      </c>
      <c r="AA290" s="5" t="s">
        <v>325</v>
      </c>
      <c r="AB290" s="5" t="s">
        <v>135</v>
      </c>
      <c r="AC290" s="5" t="s">
        <v>136</v>
      </c>
      <c r="AD290" s="5">
        <v>854804355851</v>
      </c>
      <c r="AE290" s="5" t="s">
        <v>625</v>
      </c>
      <c r="AF290" s="5" t="s">
        <v>675</v>
      </c>
      <c r="AG290" s="5">
        <v>174</v>
      </c>
      <c r="AH290" s="5" t="s">
        <v>139</v>
      </c>
      <c r="AI290" s="5">
        <v>181</v>
      </c>
      <c r="AJ290" s="5" t="s">
        <v>128</v>
      </c>
      <c r="AK290" s="5">
        <v>1337122</v>
      </c>
      <c r="AL290" s="5" t="s">
        <v>140</v>
      </c>
      <c r="AM290" s="5" t="s">
        <v>161</v>
      </c>
      <c r="AN290" s="6">
        <v>49.618598800000001</v>
      </c>
      <c r="AO290" s="5" t="s">
        <v>142</v>
      </c>
      <c r="AP290" s="5">
        <v>0</v>
      </c>
      <c r="AQ290" s="5">
        <v>17361</v>
      </c>
      <c r="AR290" s="3">
        <v>45447</v>
      </c>
      <c r="AS290" s="5">
        <v>180</v>
      </c>
      <c r="AT290" s="5" t="s">
        <v>2705</v>
      </c>
      <c r="AU290" s="5" t="s">
        <v>144</v>
      </c>
      <c r="AV290" s="5">
        <v>0</v>
      </c>
      <c r="AW290" s="5">
        <v>0</v>
      </c>
      <c r="AX290" s="5">
        <v>0</v>
      </c>
      <c r="AY290" s="5">
        <v>0</v>
      </c>
      <c r="AZ290" s="5">
        <v>0</v>
      </c>
      <c r="BA290" s="5">
        <v>0</v>
      </c>
      <c r="BB290" s="5">
        <v>0</v>
      </c>
      <c r="BC290" s="5">
        <v>0</v>
      </c>
      <c r="BD290" s="5">
        <v>0</v>
      </c>
      <c r="BE290" s="5" t="s">
        <v>145</v>
      </c>
      <c r="BF290" s="5" t="s">
        <v>145</v>
      </c>
      <c r="BG290" s="5">
        <v>0</v>
      </c>
      <c r="BH290" s="5">
        <v>7</v>
      </c>
      <c r="BI290" s="5" t="s">
        <v>123</v>
      </c>
      <c r="BJ290" s="3">
        <v>45436</v>
      </c>
      <c r="BK290" s="3">
        <v>45436</v>
      </c>
      <c r="BL290" s="6">
        <v>7.3666666666666698</v>
      </c>
      <c r="BM290" s="5" t="s">
        <v>123</v>
      </c>
      <c r="BN290" s="3">
        <v>50925</v>
      </c>
      <c r="BO290" s="5" t="s">
        <v>162</v>
      </c>
      <c r="BP290" s="5">
        <v>828000</v>
      </c>
      <c r="BQ290" s="5"/>
      <c r="BR290" s="3">
        <v>45366</v>
      </c>
      <c r="BS290" s="5" t="s">
        <v>2785</v>
      </c>
      <c r="BT290" s="5" t="s">
        <v>954</v>
      </c>
      <c r="BU290" s="7" t="s">
        <v>2786</v>
      </c>
      <c r="BV290" s="7">
        <v>200.55</v>
      </c>
      <c r="BW290" s="7">
        <v>8000</v>
      </c>
      <c r="BX290" s="7">
        <v>1363</v>
      </c>
      <c r="BY290" s="7">
        <v>800</v>
      </c>
      <c r="BZ290" s="5">
        <v>10</v>
      </c>
      <c r="CA290" s="5">
        <v>40</v>
      </c>
      <c r="CB290" s="48">
        <f t="shared" si="33"/>
        <v>2694800</v>
      </c>
      <c r="CC290" s="48">
        <v>2694800</v>
      </c>
      <c r="CD290" s="48">
        <f t="shared" si="30"/>
        <v>2425320</v>
      </c>
      <c r="CE290" s="48">
        <f t="shared" si="31"/>
        <v>2155840</v>
      </c>
      <c r="CF290" s="48"/>
      <c r="CG290" s="49" t="s">
        <v>533</v>
      </c>
      <c r="CH290" s="49"/>
      <c r="CI290" s="49" t="s">
        <v>3775</v>
      </c>
      <c r="CJ290" s="50" t="s">
        <v>2787</v>
      </c>
      <c r="CK290" s="50" t="s">
        <v>137</v>
      </c>
      <c r="CL290" s="50">
        <v>250515</v>
      </c>
      <c r="CM290" s="5">
        <v>0</v>
      </c>
      <c r="CN290" s="5" t="s">
        <v>165</v>
      </c>
      <c r="CO290" s="50" t="s">
        <v>166</v>
      </c>
      <c r="CP290" s="50" t="s">
        <v>167</v>
      </c>
      <c r="CQ290" s="51" t="s">
        <v>153</v>
      </c>
      <c r="CR290" s="51" t="s">
        <v>154</v>
      </c>
      <c r="CS290" s="51" t="s">
        <v>90</v>
      </c>
      <c r="CT290" s="51" t="s">
        <v>2788</v>
      </c>
      <c r="CU290" s="51" t="s">
        <v>156</v>
      </c>
      <c r="CV290" s="52" t="s">
        <v>2789</v>
      </c>
      <c r="CW290" s="9">
        <v>200308430604</v>
      </c>
      <c r="CX290" s="9">
        <v>0</v>
      </c>
      <c r="CY290" s="9">
        <v>0</v>
      </c>
      <c r="CZ290" s="9">
        <v>0</v>
      </c>
      <c r="DA290" s="9">
        <v>0</v>
      </c>
      <c r="DB290" s="9">
        <v>0</v>
      </c>
      <c r="DC290" s="9">
        <v>0</v>
      </c>
      <c r="DD290" s="9">
        <v>0</v>
      </c>
      <c r="DE290" s="9">
        <v>0</v>
      </c>
      <c r="DF290" s="9">
        <v>400080588066</v>
      </c>
      <c r="DG290" s="9">
        <v>0</v>
      </c>
      <c r="DH290" s="9">
        <v>0</v>
      </c>
      <c r="DI290" s="9">
        <v>0</v>
      </c>
      <c r="DJ290" s="9">
        <v>0</v>
      </c>
      <c r="DK290" s="9">
        <v>0</v>
      </c>
      <c r="DL290" s="9">
        <v>0</v>
      </c>
      <c r="DM290" s="9">
        <v>0</v>
      </c>
      <c r="DN290" s="9">
        <v>0</v>
      </c>
      <c r="DO290" s="9">
        <v>200082323681</v>
      </c>
      <c r="DP290" s="9">
        <v>0</v>
      </c>
      <c r="DQ290" s="9">
        <v>0</v>
      </c>
      <c r="DR290" s="9">
        <v>0</v>
      </c>
      <c r="DS290" s="9">
        <v>0</v>
      </c>
      <c r="DT290" s="9">
        <v>0</v>
      </c>
      <c r="DU290" s="9">
        <v>0</v>
      </c>
      <c r="DV290" s="9">
        <v>0</v>
      </c>
      <c r="DW290" s="9">
        <v>0</v>
      </c>
    </row>
    <row r="291" spans="1:127" ht="105" x14ac:dyDescent="0.25">
      <c r="A291" s="44">
        <v>290</v>
      </c>
      <c r="B291" s="45">
        <v>45627</v>
      </c>
      <c r="C291" s="46">
        <v>189201311777269</v>
      </c>
      <c r="D291" s="4">
        <v>189201311777269</v>
      </c>
      <c r="E291" s="4" t="s">
        <v>121</v>
      </c>
      <c r="F291" s="5" t="s">
        <v>122</v>
      </c>
      <c r="G291" s="3">
        <v>45495</v>
      </c>
      <c r="H291" s="6">
        <v>5.4</v>
      </c>
      <c r="I291" s="5" t="s">
        <v>123</v>
      </c>
      <c r="J291" s="47">
        <v>7533775</v>
      </c>
      <c r="K291" s="5" t="s">
        <v>124</v>
      </c>
      <c r="L291" s="5" t="s">
        <v>2790</v>
      </c>
      <c r="M291" s="5">
        <v>7430845</v>
      </c>
      <c r="N291" s="5" t="s">
        <v>126</v>
      </c>
      <c r="O291" s="5">
        <v>0</v>
      </c>
      <c r="P291" s="5" t="s">
        <v>127</v>
      </c>
      <c r="Q291" s="5">
        <v>5</v>
      </c>
      <c r="R291" s="5" t="s">
        <v>263</v>
      </c>
      <c r="S291" s="6">
        <v>11</v>
      </c>
      <c r="T291" s="5" t="s">
        <v>129</v>
      </c>
      <c r="U291" s="6">
        <v>11</v>
      </c>
      <c r="V291" s="5">
        <v>145</v>
      </c>
      <c r="W291" s="5" t="s">
        <v>130</v>
      </c>
      <c r="X291" s="5" t="s">
        <v>2791</v>
      </c>
      <c r="Y291" s="5" t="s">
        <v>132</v>
      </c>
      <c r="Z291" s="5" t="s">
        <v>133</v>
      </c>
      <c r="AA291" s="5" t="s">
        <v>2569</v>
      </c>
      <c r="AB291" s="5" t="s">
        <v>135</v>
      </c>
      <c r="AC291" s="5" t="s">
        <v>136</v>
      </c>
      <c r="AD291" s="5">
        <v>854804389851</v>
      </c>
      <c r="AE291" s="5" t="s">
        <v>1357</v>
      </c>
      <c r="AF291" s="5" t="s">
        <v>243</v>
      </c>
      <c r="AG291" s="5">
        <v>140</v>
      </c>
      <c r="AH291" s="5" t="s">
        <v>139</v>
      </c>
      <c r="AI291" s="5">
        <v>145</v>
      </c>
      <c r="AJ291" s="5" t="s">
        <v>266</v>
      </c>
      <c r="AK291" s="5">
        <v>7533775</v>
      </c>
      <c r="AL291" s="5" t="s">
        <v>140</v>
      </c>
      <c r="AM291" s="5" t="s">
        <v>1073</v>
      </c>
      <c r="AN291" s="6">
        <v>26.324456000000001</v>
      </c>
      <c r="AO291" s="5" t="s">
        <v>142</v>
      </c>
      <c r="AP291" s="5">
        <v>0</v>
      </c>
      <c r="AQ291" s="5">
        <v>94441</v>
      </c>
      <c r="AR291" s="3">
        <v>45508</v>
      </c>
      <c r="AS291" s="5">
        <v>144</v>
      </c>
      <c r="AT291" s="5" t="s">
        <v>2792</v>
      </c>
      <c r="AU291" s="5" t="s">
        <v>144</v>
      </c>
      <c r="AV291" s="5">
        <v>0</v>
      </c>
      <c r="AW291" s="5">
        <v>0</v>
      </c>
      <c r="AX291" s="5">
        <v>0</v>
      </c>
      <c r="AY291" s="5">
        <v>0</v>
      </c>
      <c r="AZ291" s="5">
        <v>0</v>
      </c>
      <c r="BA291" s="5">
        <v>0</v>
      </c>
      <c r="BB291" s="5">
        <v>0</v>
      </c>
      <c r="BC291" s="5">
        <v>0</v>
      </c>
      <c r="BD291" s="5">
        <v>0</v>
      </c>
      <c r="BE291" s="5" t="s">
        <v>145</v>
      </c>
      <c r="BF291" s="5" t="s">
        <v>145</v>
      </c>
      <c r="BG291" s="5">
        <v>0</v>
      </c>
      <c r="BH291" s="5">
        <v>5</v>
      </c>
      <c r="BI291" s="5" t="s">
        <v>123</v>
      </c>
      <c r="BJ291" s="3">
        <v>45489</v>
      </c>
      <c r="BK291" s="3">
        <v>45489</v>
      </c>
      <c r="BL291" s="6">
        <v>5.6</v>
      </c>
      <c r="BM291" s="5" t="s">
        <v>123</v>
      </c>
      <c r="BN291" s="3">
        <v>49891</v>
      </c>
      <c r="BO291" s="5" t="s">
        <v>1350</v>
      </c>
      <c r="BP291" s="5">
        <v>0</v>
      </c>
      <c r="BQ291" s="5"/>
      <c r="BR291" s="3">
        <v>45442</v>
      </c>
      <c r="BS291" s="5" t="s">
        <v>2793</v>
      </c>
      <c r="BT291" s="5" t="s">
        <v>1360</v>
      </c>
      <c r="BU291" s="7" t="s">
        <v>2794</v>
      </c>
      <c r="BV291" s="7">
        <v>3267</v>
      </c>
      <c r="BW291" s="7">
        <v>5000</v>
      </c>
      <c r="BX291" s="7">
        <v>6534</v>
      </c>
      <c r="BY291" s="7">
        <v>1900</v>
      </c>
      <c r="BZ291" s="5">
        <v>7</v>
      </c>
      <c r="CA291" s="5"/>
      <c r="CB291" s="48">
        <f>(BV291*BW291)+(BX291*BY291)+400000</f>
        <v>29149600</v>
      </c>
      <c r="CC291" s="48">
        <v>28618920</v>
      </c>
      <c r="CD291" s="48">
        <f t="shared" si="30"/>
        <v>26234640</v>
      </c>
      <c r="CE291" s="48">
        <f t="shared" si="31"/>
        <v>23319680</v>
      </c>
      <c r="CF291" s="48">
        <v>20914600</v>
      </c>
      <c r="CG291" s="49" t="s">
        <v>2795</v>
      </c>
      <c r="CH291" s="49"/>
      <c r="CI291" s="49" t="s">
        <v>3775</v>
      </c>
      <c r="CJ291" s="50" t="s">
        <v>1372</v>
      </c>
      <c r="CK291" s="50" t="s">
        <v>1357</v>
      </c>
      <c r="CL291" s="50">
        <v>751002</v>
      </c>
      <c r="CM291" s="5">
        <v>0</v>
      </c>
      <c r="CN291" s="5" t="s">
        <v>2796</v>
      </c>
      <c r="CO291" s="50" t="s">
        <v>509</v>
      </c>
      <c r="CP291" s="50" t="s">
        <v>509</v>
      </c>
      <c r="CQ291" s="51" t="s">
        <v>153</v>
      </c>
      <c r="CR291" s="51" t="s">
        <v>154</v>
      </c>
      <c r="CS291" s="51" t="s">
        <v>90</v>
      </c>
      <c r="CT291" s="51" t="s">
        <v>2797</v>
      </c>
      <c r="CU291" s="51" t="s">
        <v>156</v>
      </c>
      <c r="CV291" s="52" t="s">
        <v>2798</v>
      </c>
      <c r="CW291" s="9">
        <v>200314415160</v>
      </c>
      <c r="CX291" s="9">
        <v>0</v>
      </c>
      <c r="CY291" s="9">
        <v>0</v>
      </c>
      <c r="CZ291" s="9">
        <v>0</v>
      </c>
      <c r="DA291" s="9">
        <v>0</v>
      </c>
      <c r="DB291" s="9">
        <v>0</v>
      </c>
      <c r="DC291" s="9">
        <v>0</v>
      </c>
      <c r="DD291" s="9">
        <v>0</v>
      </c>
      <c r="DE291" s="9">
        <v>0</v>
      </c>
      <c r="DF291" s="9">
        <v>400082096498</v>
      </c>
      <c r="DG291" s="9">
        <v>0</v>
      </c>
      <c r="DH291" s="9">
        <v>0</v>
      </c>
      <c r="DI291" s="9">
        <v>0</v>
      </c>
      <c r="DJ291" s="9">
        <v>0</v>
      </c>
      <c r="DK291" s="9">
        <v>0</v>
      </c>
      <c r="DL291" s="9">
        <v>0</v>
      </c>
      <c r="DM291" s="9">
        <v>0</v>
      </c>
      <c r="DN291" s="9">
        <v>0</v>
      </c>
      <c r="DO291" s="9">
        <v>200083877285</v>
      </c>
      <c r="DP291" s="9">
        <v>0</v>
      </c>
      <c r="DQ291" s="9">
        <v>0</v>
      </c>
      <c r="DR291" s="9">
        <v>0</v>
      </c>
      <c r="DS291" s="9">
        <v>0</v>
      </c>
      <c r="DT291" s="9">
        <v>0</v>
      </c>
      <c r="DU291" s="9">
        <v>0</v>
      </c>
      <c r="DV291" s="9">
        <v>0</v>
      </c>
      <c r="DW291" s="9">
        <v>0</v>
      </c>
    </row>
    <row r="292" spans="1:127" ht="75" x14ac:dyDescent="0.25">
      <c r="A292" s="44">
        <v>291</v>
      </c>
      <c r="B292" s="45">
        <v>45627</v>
      </c>
      <c r="C292" s="46">
        <v>212220911728253</v>
      </c>
      <c r="D292" s="4">
        <v>212220911728253</v>
      </c>
      <c r="E292" s="4" t="s">
        <v>121</v>
      </c>
      <c r="F292" s="5" t="s">
        <v>178</v>
      </c>
      <c r="G292" s="3">
        <v>45507</v>
      </c>
      <c r="H292" s="6">
        <v>5</v>
      </c>
      <c r="I292" s="5" t="s">
        <v>123</v>
      </c>
      <c r="J292" s="47">
        <v>2122910</v>
      </c>
      <c r="K292" s="5" t="s">
        <v>124</v>
      </c>
      <c r="L292" s="5" t="s">
        <v>2799</v>
      </c>
      <c r="M292" s="5">
        <v>2100197</v>
      </c>
      <c r="N292" s="5" t="s">
        <v>126</v>
      </c>
      <c r="O292" s="5">
        <v>742</v>
      </c>
      <c r="P292" s="5" t="s">
        <v>127</v>
      </c>
      <c r="Q292" s="5">
        <v>7</v>
      </c>
      <c r="R292" s="5" t="s">
        <v>128</v>
      </c>
      <c r="S292" s="6">
        <v>13.5</v>
      </c>
      <c r="T292" s="5" t="s">
        <v>129</v>
      </c>
      <c r="U292" s="6">
        <v>13.5</v>
      </c>
      <c r="V292" s="5">
        <v>181</v>
      </c>
      <c r="W292" s="5" t="s">
        <v>130</v>
      </c>
      <c r="X292" s="5" t="s">
        <v>2800</v>
      </c>
      <c r="Y292" s="5" t="s">
        <v>132</v>
      </c>
      <c r="Z292" s="5" t="s">
        <v>133</v>
      </c>
      <c r="AA292" s="5" t="s">
        <v>251</v>
      </c>
      <c r="AB292" s="5" t="s">
        <v>135</v>
      </c>
      <c r="AC292" s="5" t="s">
        <v>136</v>
      </c>
      <c r="AD292" s="5">
        <v>854804252904</v>
      </c>
      <c r="AE292" s="5" t="s">
        <v>625</v>
      </c>
      <c r="AF292" s="5" t="s">
        <v>675</v>
      </c>
      <c r="AG292" s="5">
        <v>174</v>
      </c>
      <c r="AH292" s="5" t="s">
        <v>139</v>
      </c>
      <c r="AI292" s="5">
        <v>181</v>
      </c>
      <c r="AJ292" s="5" t="s">
        <v>128</v>
      </c>
      <c r="AK292" s="5">
        <v>2122910</v>
      </c>
      <c r="AL292" s="5" t="s">
        <v>140</v>
      </c>
      <c r="AM292" s="5" t="s">
        <v>161</v>
      </c>
      <c r="AN292" s="6">
        <v>58.373020199999999</v>
      </c>
      <c r="AO292" s="5" t="s">
        <v>142</v>
      </c>
      <c r="AP292" s="5">
        <v>0</v>
      </c>
      <c r="AQ292" s="5">
        <v>27563</v>
      </c>
      <c r="AR292" s="3">
        <v>45447</v>
      </c>
      <c r="AS292" s="5">
        <v>180</v>
      </c>
      <c r="AT292" s="5" t="s">
        <v>2705</v>
      </c>
      <c r="AU292" s="5" t="s">
        <v>144</v>
      </c>
      <c r="AV292" s="5">
        <v>0</v>
      </c>
      <c r="AW292" s="5">
        <v>0</v>
      </c>
      <c r="AX292" s="5">
        <v>0</v>
      </c>
      <c r="AY292" s="5">
        <v>0</v>
      </c>
      <c r="AZ292" s="5">
        <v>0</v>
      </c>
      <c r="BA292" s="5">
        <v>0</v>
      </c>
      <c r="BB292" s="5">
        <v>0</v>
      </c>
      <c r="BC292" s="5">
        <v>0</v>
      </c>
      <c r="BD292" s="5">
        <v>0</v>
      </c>
      <c r="BE292" s="5" t="s">
        <v>145</v>
      </c>
      <c r="BF292" s="5" t="s">
        <v>145</v>
      </c>
      <c r="BG292" s="5">
        <v>0</v>
      </c>
      <c r="BH292" s="5">
        <v>7</v>
      </c>
      <c r="BI292" s="5" t="s">
        <v>123</v>
      </c>
      <c r="BJ292" s="3">
        <v>45436</v>
      </c>
      <c r="BK292" s="3">
        <v>45436</v>
      </c>
      <c r="BL292" s="6">
        <v>7.3666666666666698</v>
      </c>
      <c r="BM292" s="5" t="s">
        <v>123</v>
      </c>
      <c r="BN292" s="3">
        <v>50925</v>
      </c>
      <c r="BO292" s="5" t="s">
        <v>162</v>
      </c>
      <c r="BP292" s="5">
        <v>757500</v>
      </c>
      <c r="BQ292" s="5"/>
      <c r="BR292" s="3">
        <v>45423</v>
      </c>
      <c r="BS292" s="5" t="s">
        <v>2801</v>
      </c>
      <c r="BT292" s="5" t="s">
        <v>1139</v>
      </c>
      <c r="BU292" s="7" t="s">
        <v>2802</v>
      </c>
      <c r="BV292" s="7">
        <v>99</v>
      </c>
      <c r="BW292" s="7">
        <v>31000</v>
      </c>
      <c r="BX292" s="7">
        <v>668</v>
      </c>
      <c r="BY292" s="7">
        <v>850</v>
      </c>
      <c r="BZ292" s="5">
        <v>20</v>
      </c>
      <c r="CA292" s="5">
        <v>30</v>
      </c>
      <c r="CB292" s="48">
        <f t="shared" si="33"/>
        <v>3636800</v>
      </c>
      <c r="CC292" s="48">
        <v>3636800</v>
      </c>
      <c r="CD292" s="48">
        <f t="shared" si="30"/>
        <v>3273120</v>
      </c>
      <c r="CE292" s="48">
        <f t="shared" si="31"/>
        <v>2909440</v>
      </c>
      <c r="CF292" s="48"/>
      <c r="CG292" s="49" t="s">
        <v>533</v>
      </c>
      <c r="CH292" s="49"/>
      <c r="CI292" s="49" t="s">
        <v>3775</v>
      </c>
      <c r="CJ292" s="50" t="s">
        <v>1631</v>
      </c>
      <c r="CK292" s="50" t="s">
        <v>137</v>
      </c>
      <c r="CL292" s="50">
        <v>201310</v>
      </c>
      <c r="CM292" s="5">
        <v>0</v>
      </c>
      <c r="CN292" s="5" t="s">
        <v>151</v>
      </c>
      <c r="CO292" s="50" t="s">
        <v>166</v>
      </c>
      <c r="CP292" s="50" t="s">
        <v>167</v>
      </c>
      <c r="CQ292" s="51" t="s">
        <v>153</v>
      </c>
      <c r="CR292" s="51" t="s">
        <v>154</v>
      </c>
      <c r="CS292" s="51" t="s">
        <v>90</v>
      </c>
      <c r="CT292" s="51" t="s">
        <v>2803</v>
      </c>
      <c r="CU292" s="51" t="s">
        <v>156</v>
      </c>
      <c r="CV292" s="52" t="s">
        <v>2804</v>
      </c>
      <c r="CW292" s="9">
        <v>200315916540</v>
      </c>
      <c r="CX292" s="9">
        <v>0</v>
      </c>
      <c r="CY292" s="9">
        <v>0</v>
      </c>
      <c r="CZ292" s="9">
        <v>0</v>
      </c>
      <c r="DA292" s="9">
        <v>0</v>
      </c>
      <c r="DB292" s="9">
        <v>0</v>
      </c>
      <c r="DC292" s="9">
        <v>0</v>
      </c>
      <c r="DD292" s="9">
        <v>0</v>
      </c>
      <c r="DE292" s="9">
        <v>0</v>
      </c>
      <c r="DF292" s="9">
        <v>400082457393</v>
      </c>
      <c r="DG292" s="9">
        <v>0</v>
      </c>
      <c r="DH292" s="9">
        <v>0</v>
      </c>
      <c r="DI292" s="9">
        <v>0</v>
      </c>
      <c r="DJ292" s="9">
        <v>0</v>
      </c>
      <c r="DK292" s="9">
        <v>0</v>
      </c>
      <c r="DL292" s="9">
        <v>0</v>
      </c>
      <c r="DM292" s="9">
        <v>0</v>
      </c>
      <c r="DN292" s="9">
        <v>0</v>
      </c>
      <c r="DO292" s="9">
        <v>200084249277</v>
      </c>
      <c r="DP292" s="9">
        <v>0</v>
      </c>
      <c r="DQ292" s="9">
        <v>0</v>
      </c>
      <c r="DR292" s="9">
        <v>0</v>
      </c>
      <c r="DS292" s="9">
        <v>0</v>
      </c>
      <c r="DT292" s="9">
        <v>0</v>
      </c>
      <c r="DU292" s="9">
        <v>0</v>
      </c>
      <c r="DV292" s="9">
        <v>0</v>
      </c>
      <c r="DW292" s="9">
        <v>0</v>
      </c>
    </row>
    <row r="293" spans="1:127" ht="60" x14ac:dyDescent="0.25">
      <c r="A293" s="44">
        <v>292</v>
      </c>
      <c r="B293" s="45">
        <v>45627</v>
      </c>
      <c r="C293" s="46">
        <v>212220911709380</v>
      </c>
      <c r="D293" s="4">
        <v>212220911709380</v>
      </c>
      <c r="E293" s="4" t="s">
        <v>121</v>
      </c>
      <c r="F293" s="5" t="s">
        <v>122</v>
      </c>
      <c r="G293" s="3">
        <v>45416</v>
      </c>
      <c r="H293" s="6">
        <v>8.0333333333333297</v>
      </c>
      <c r="I293" s="5" t="s">
        <v>123</v>
      </c>
      <c r="J293" s="47">
        <v>1004944</v>
      </c>
      <c r="K293" s="5" t="s">
        <v>124</v>
      </c>
      <c r="L293" s="5" t="s">
        <v>2805</v>
      </c>
      <c r="M293" s="5">
        <v>977618</v>
      </c>
      <c r="N293" s="5" t="s">
        <v>126</v>
      </c>
      <c r="O293" s="5">
        <v>746</v>
      </c>
      <c r="P293" s="5" t="s">
        <v>127</v>
      </c>
      <c r="Q293" s="5">
        <v>8</v>
      </c>
      <c r="R293" s="5" t="s">
        <v>128</v>
      </c>
      <c r="S293" s="6">
        <v>14.5</v>
      </c>
      <c r="T293" s="5" t="s">
        <v>129</v>
      </c>
      <c r="U293" s="6">
        <v>14.5</v>
      </c>
      <c r="V293" s="5">
        <v>121</v>
      </c>
      <c r="W293" s="5" t="s">
        <v>130</v>
      </c>
      <c r="X293" s="5" t="s">
        <v>2806</v>
      </c>
      <c r="Y293" s="5" t="s">
        <v>132</v>
      </c>
      <c r="Z293" s="5" t="s">
        <v>133</v>
      </c>
      <c r="AA293" s="5" t="s">
        <v>200</v>
      </c>
      <c r="AB293" s="5" t="s">
        <v>135</v>
      </c>
      <c r="AC293" s="5" t="s">
        <v>136</v>
      </c>
      <c r="AD293" s="5">
        <v>805960960</v>
      </c>
      <c r="AE293" s="5" t="s">
        <v>625</v>
      </c>
      <c r="AF293" s="5" t="s">
        <v>675</v>
      </c>
      <c r="AG293" s="5">
        <v>113</v>
      </c>
      <c r="AH293" s="5" t="s">
        <v>139</v>
      </c>
      <c r="AI293" s="5">
        <v>121</v>
      </c>
      <c r="AJ293" s="5" t="s">
        <v>128</v>
      </c>
      <c r="AK293" s="5">
        <v>1004944</v>
      </c>
      <c r="AL293" s="5" t="s">
        <v>140</v>
      </c>
      <c r="AM293" s="5" t="s">
        <v>161</v>
      </c>
      <c r="AN293" s="6">
        <v>33.831941800000003</v>
      </c>
      <c r="AO293" s="5" t="s">
        <v>142</v>
      </c>
      <c r="AP293" s="5">
        <v>0</v>
      </c>
      <c r="AQ293" s="5">
        <v>15907</v>
      </c>
      <c r="AR293" s="3">
        <v>45416</v>
      </c>
      <c r="AS293" s="5">
        <v>120</v>
      </c>
      <c r="AT293" s="5" t="s">
        <v>2705</v>
      </c>
      <c r="AU293" s="5" t="s">
        <v>144</v>
      </c>
      <c r="AV293" s="5">
        <v>0</v>
      </c>
      <c r="AW293" s="5">
        <v>0</v>
      </c>
      <c r="AX293" s="5">
        <v>0</v>
      </c>
      <c r="AY293" s="5">
        <v>0</v>
      </c>
      <c r="AZ293" s="5">
        <v>0</v>
      </c>
      <c r="BA293" s="5">
        <v>0</v>
      </c>
      <c r="BB293" s="5">
        <v>0</v>
      </c>
      <c r="BC293" s="5">
        <v>0</v>
      </c>
      <c r="BD293" s="5">
        <v>0</v>
      </c>
      <c r="BE293" s="5" t="s">
        <v>145</v>
      </c>
      <c r="BF293" s="5" t="s">
        <v>145</v>
      </c>
      <c r="BG293" s="5">
        <v>0</v>
      </c>
      <c r="BH293" s="5">
        <v>8</v>
      </c>
      <c r="BI293" s="5" t="s">
        <v>123</v>
      </c>
      <c r="BJ293" s="3">
        <v>45412</v>
      </c>
      <c r="BK293" s="3">
        <v>45412</v>
      </c>
      <c r="BL293" s="6">
        <v>8.1666666666666696</v>
      </c>
      <c r="BM293" s="5" t="s">
        <v>123</v>
      </c>
      <c r="BN293" s="3">
        <v>49068</v>
      </c>
      <c r="BO293" s="5" t="s">
        <v>162</v>
      </c>
      <c r="BP293" s="5">
        <v>626000.04</v>
      </c>
      <c r="BQ293" s="5"/>
      <c r="BR293" s="3">
        <v>45401</v>
      </c>
      <c r="BS293" s="5" t="s">
        <v>2807</v>
      </c>
      <c r="BT293" s="5" t="s">
        <v>1139</v>
      </c>
      <c r="BU293" s="7" t="s">
        <v>2808</v>
      </c>
      <c r="BV293" s="7">
        <v>140</v>
      </c>
      <c r="BW293" s="7">
        <v>16000</v>
      </c>
      <c r="BX293" s="7">
        <v>913</v>
      </c>
      <c r="BY293" s="7">
        <v>800</v>
      </c>
      <c r="BZ293" s="5">
        <v>16</v>
      </c>
      <c r="CA293" s="5">
        <v>44</v>
      </c>
      <c r="CB293" s="48">
        <f t="shared" si="33"/>
        <v>2970400</v>
      </c>
      <c r="CC293" s="48">
        <v>2970400</v>
      </c>
      <c r="CD293" s="48">
        <f t="shared" si="30"/>
        <v>2673360</v>
      </c>
      <c r="CE293" s="48">
        <f t="shared" si="31"/>
        <v>2376320</v>
      </c>
      <c r="CF293" s="48"/>
      <c r="CG293" s="49" t="s">
        <v>533</v>
      </c>
      <c r="CH293" s="49"/>
      <c r="CI293" s="49" t="s">
        <v>3775</v>
      </c>
      <c r="CJ293" s="50" t="s">
        <v>1680</v>
      </c>
      <c r="CK293" s="50" t="s">
        <v>137</v>
      </c>
      <c r="CL293" s="50">
        <v>203207</v>
      </c>
      <c r="CM293" s="5">
        <v>0</v>
      </c>
      <c r="CN293" s="5" t="s">
        <v>165</v>
      </c>
      <c r="CO293" s="50" t="s">
        <v>166</v>
      </c>
      <c r="CP293" s="50" t="s">
        <v>167</v>
      </c>
      <c r="CQ293" s="51" t="s">
        <v>153</v>
      </c>
      <c r="CR293" s="51" t="s">
        <v>154</v>
      </c>
      <c r="CS293" s="51" t="s">
        <v>90</v>
      </c>
      <c r="CT293" s="51" t="s">
        <v>2809</v>
      </c>
      <c r="CU293" s="51" t="s">
        <v>187</v>
      </c>
      <c r="CV293" s="52" t="s">
        <v>2810</v>
      </c>
      <c r="CW293" s="9">
        <v>200305804000</v>
      </c>
      <c r="CX293" s="9">
        <v>0</v>
      </c>
      <c r="CY293" s="9">
        <v>0</v>
      </c>
      <c r="CZ293" s="9">
        <v>0</v>
      </c>
      <c r="DA293" s="9">
        <v>0</v>
      </c>
      <c r="DB293" s="9">
        <v>0</v>
      </c>
      <c r="DC293" s="9">
        <v>0</v>
      </c>
      <c r="DD293" s="9">
        <v>0</v>
      </c>
      <c r="DE293" s="9">
        <v>0</v>
      </c>
      <c r="DF293" s="9">
        <v>400079758838</v>
      </c>
      <c r="DG293" s="9">
        <v>0</v>
      </c>
      <c r="DH293" s="9">
        <v>0</v>
      </c>
      <c r="DI293" s="9">
        <v>0</v>
      </c>
      <c r="DJ293" s="9">
        <v>0</v>
      </c>
      <c r="DK293" s="9">
        <v>0</v>
      </c>
      <c r="DL293" s="9">
        <v>0</v>
      </c>
      <c r="DM293" s="9">
        <v>0</v>
      </c>
      <c r="DN293" s="9">
        <v>0</v>
      </c>
      <c r="DO293" s="9">
        <v>200081472041</v>
      </c>
      <c r="DP293" s="9">
        <v>0</v>
      </c>
      <c r="DQ293" s="9">
        <v>0</v>
      </c>
      <c r="DR293" s="9">
        <v>0</v>
      </c>
      <c r="DS293" s="9">
        <v>0</v>
      </c>
      <c r="DT293" s="9">
        <v>0</v>
      </c>
      <c r="DU293" s="9">
        <v>0</v>
      </c>
      <c r="DV293" s="9">
        <v>0</v>
      </c>
      <c r="DW293" s="9">
        <v>0</v>
      </c>
    </row>
    <row r="294" spans="1:127" ht="60" x14ac:dyDescent="0.25">
      <c r="A294" s="44">
        <v>293</v>
      </c>
      <c r="B294" s="45">
        <v>45627</v>
      </c>
      <c r="C294" s="46">
        <v>212220911706166</v>
      </c>
      <c r="D294" s="4">
        <v>212220911706166</v>
      </c>
      <c r="E294" s="4" t="s">
        <v>121</v>
      </c>
      <c r="F294" s="5" t="s">
        <v>178</v>
      </c>
      <c r="G294" s="3">
        <v>45491</v>
      </c>
      <c r="H294" s="6">
        <v>5.5333333333333297</v>
      </c>
      <c r="I294" s="5" t="s">
        <v>123</v>
      </c>
      <c r="J294" s="47">
        <v>1022825</v>
      </c>
      <c r="K294" s="5" t="s">
        <v>124</v>
      </c>
      <c r="L294" s="5" t="s">
        <v>2811</v>
      </c>
      <c r="M294" s="5">
        <v>994194</v>
      </c>
      <c r="N294" s="5" t="s">
        <v>126</v>
      </c>
      <c r="O294" s="5">
        <v>738</v>
      </c>
      <c r="P294" s="5" t="s">
        <v>127</v>
      </c>
      <c r="Q294" s="5">
        <v>8</v>
      </c>
      <c r="R294" s="5" t="s">
        <v>128</v>
      </c>
      <c r="S294" s="6">
        <v>14</v>
      </c>
      <c r="T294" s="5" t="s">
        <v>129</v>
      </c>
      <c r="U294" s="6">
        <v>14</v>
      </c>
      <c r="V294" s="5">
        <v>121</v>
      </c>
      <c r="W294" s="5" t="s">
        <v>130</v>
      </c>
      <c r="X294" s="5" t="s">
        <v>2812</v>
      </c>
      <c r="Y294" s="5" t="s">
        <v>132</v>
      </c>
      <c r="Z294" s="5" t="s">
        <v>133</v>
      </c>
      <c r="AA294" s="5" t="s">
        <v>325</v>
      </c>
      <c r="AB294" s="5" t="s">
        <v>135</v>
      </c>
      <c r="AC294" s="5" t="s">
        <v>136</v>
      </c>
      <c r="AD294" s="5">
        <v>854804174026</v>
      </c>
      <c r="AE294" s="5" t="s">
        <v>625</v>
      </c>
      <c r="AF294" s="5" t="s">
        <v>675</v>
      </c>
      <c r="AG294" s="5">
        <v>113</v>
      </c>
      <c r="AH294" s="5" t="s">
        <v>139</v>
      </c>
      <c r="AI294" s="5">
        <v>121</v>
      </c>
      <c r="AJ294" s="5" t="s">
        <v>128</v>
      </c>
      <c r="AK294" s="5">
        <v>1022825</v>
      </c>
      <c r="AL294" s="5" t="s">
        <v>140</v>
      </c>
      <c r="AM294" s="5" t="s">
        <v>161</v>
      </c>
      <c r="AN294" s="6">
        <v>61.828265700000003</v>
      </c>
      <c r="AO294" s="5" t="s">
        <v>142</v>
      </c>
      <c r="AP294" s="5">
        <v>0</v>
      </c>
      <c r="AQ294" s="5">
        <v>15882</v>
      </c>
      <c r="AR294" s="3">
        <v>45416</v>
      </c>
      <c r="AS294" s="5">
        <v>120</v>
      </c>
      <c r="AT294" s="5" t="s">
        <v>2705</v>
      </c>
      <c r="AU294" s="5" t="s">
        <v>144</v>
      </c>
      <c r="AV294" s="5">
        <v>0</v>
      </c>
      <c r="AW294" s="5">
        <v>0</v>
      </c>
      <c r="AX294" s="5">
        <v>0</v>
      </c>
      <c r="AY294" s="5">
        <v>0</v>
      </c>
      <c r="AZ294" s="5">
        <v>0</v>
      </c>
      <c r="BA294" s="5">
        <v>0</v>
      </c>
      <c r="BB294" s="5">
        <v>0</v>
      </c>
      <c r="BC294" s="5">
        <v>0</v>
      </c>
      <c r="BD294" s="5">
        <v>0</v>
      </c>
      <c r="BE294" s="5" t="s">
        <v>145</v>
      </c>
      <c r="BF294" s="5" t="s">
        <v>145</v>
      </c>
      <c r="BG294" s="5">
        <v>0</v>
      </c>
      <c r="BH294" s="5">
        <v>8</v>
      </c>
      <c r="BI294" s="5" t="s">
        <v>123</v>
      </c>
      <c r="BJ294" s="3">
        <v>45411</v>
      </c>
      <c r="BK294" s="3">
        <v>45411</v>
      </c>
      <c r="BL294" s="6">
        <v>8.1999999999999993</v>
      </c>
      <c r="BM294" s="5" t="s">
        <v>123</v>
      </c>
      <c r="BN294" s="3">
        <v>49068</v>
      </c>
      <c r="BO294" s="5" t="s">
        <v>162</v>
      </c>
      <c r="BP294" s="5">
        <v>952500</v>
      </c>
      <c r="BQ294" s="5"/>
      <c r="BR294" s="3">
        <v>45391</v>
      </c>
      <c r="BS294" s="5">
        <v>7124891</v>
      </c>
      <c r="BT294" s="5" t="s">
        <v>147</v>
      </c>
      <c r="BU294" s="7" t="s">
        <v>2813</v>
      </c>
      <c r="BV294" s="7">
        <v>50</v>
      </c>
      <c r="BW294" s="7">
        <v>12000</v>
      </c>
      <c r="BX294" s="7">
        <v>811</v>
      </c>
      <c r="BY294" s="7">
        <v>1300</v>
      </c>
      <c r="BZ294" s="5">
        <v>4</v>
      </c>
      <c r="CA294" s="5">
        <v>56</v>
      </c>
      <c r="CB294" s="48">
        <f t="shared" si="33"/>
        <v>1654300</v>
      </c>
      <c r="CC294" s="48">
        <v>1654300</v>
      </c>
      <c r="CD294" s="48">
        <f t="shared" si="30"/>
        <v>1488870</v>
      </c>
      <c r="CE294" s="48">
        <f t="shared" si="31"/>
        <v>1323440</v>
      </c>
      <c r="CF294" s="48"/>
      <c r="CG294" s="49" t="s">
        <v>533</v>
      </c>
      <c r="CH294" s="49"/>
      <c r="CI294" s="49" t="s">
        <v>3775</v>
      </c>
      <c r="CJ294" s="50" t="s">
        <v>1680</v>
      </c>
      <c r="CK294" s="50" t="s">
        <v>137</v>
      </c>
      <c r="CL294" s="50">
        <v>203207</v>
      </c>
      <c r="CM294" s="5">
        <v>0</v>
      </c>
      <c r="CN294" s="5" t="s">
        <v>151</v>
      </c>
      <c r="CO294" s="50" t="s">
        <v>166</v>
      </c>
      <c r="CP294" s="50" t="s">
        <v>167</v>
      </c>
      <c r="CQ294" s="51" t="s">
        <v>153</v>
      </c>
      <c r="CR294" s="51" t="s">
        <v>154</v>
      </c>
      <c r="CS294" s="51" t="s">
        <v>90</v>
      </c>
      <c r="CT294" s="51" t="s">
        <v>2814</v>
      </c>
      <c r="CU294" s="51" t="s">
        <v>187</v>
      </c>
      <c r="CV294" s="52" t="s">
        <v>2815</v>
      </c>
      <c r="CW294" s="9">
        <v>200314021670</v>
      </c>
      <c r="CX294" s="9">
        <v>0</v>
      </c>
      <c r="CY294" s="9">
        <v>0</v>
      </c>
      <c r="CZ294" s="9">
        <v>0</v>
      </c>
      <c r="DA294" s="9">
        <v>0</v>
      </c>
      <c r="DB294" s="9">
        <v>0</v>
      </c>
      <c r="DC294" s="9">
        <v>0</v>
      </c>
      <c r="DD294" s="9">
        <v>0</v>
      </c>
      <c r="DE294" s="9">
        <v>0</v>
      </c>
      <c r="DF294" s="9">
        <v>400082013117</v>
      </c>
      <c r="DG294" s="9">
        <v>0</v>
      </c>
      <c r="DH294" s="9">
        <v>0</v>
      </c>
      <c r="DI294" s="9">
        <v>0</v>
      </c>
      <c r="DJ294" s="9">
        <v>0</v>
      </c>
      <c r="DK294" s="9">
        <v>0</v>
      </c>
      <c r="DL294" s="9">
        <v>0</v>
      </c>
      <c r="DM294" s="9">
        <v>0</v>
      </c>
      <c r="DN294" s="9">
        <v>0</v>
      </c>
      <c r="DO294" s="9">
        <v>200083791085</v>
      </c>
      <c r="DP294" s="9">
        <v>0</v>
      </c>
      <c r="DQ294" s="9">
        <v>0</v>
      </c>
      <c r="DR294" s="9">
        <v>0</v>
      </c>
      <c r="DS294" s="9">
        <v>0</v>
      </c>
      <c r="DT294" s="9">
        <v>0</v>
      </c>
      <c r="DU294" s="9">
        <v>0</v>
      </c>
      <c r="DV294" s="9">
        <v>0</v>
      </c>
      <c r="DW294" s="9">
        <v>0</v>
      </c>
    </row>
    <row r="295" spans="1:127" ht="105" x14ac:dyDescent="0.25">
      <c r="A295" s="44">
        <v>294</v>
      </c>
      <c r="B295" s="45">
        <v>45627</v>
      </c>
      <c r="C295" s="46">
        <v>189501311741595</v>
      </c>
      <c r="D295" s="4">
        <v>189501311741595</v>
      </c>
      <c r="E295" s="4" t="s">
        <v>121</v>
      </c>
      <c r="F295" s="5" t="s">
        <v>178</v>
      </c>
      <c r="G295" s="3">
        <v>45491</v>
      </c>
      <c r="H295" s="6">
        <v>5.5333333333333297</v>
      </c>
      <c r="I295" s="5" t="s">
        <v>123</v>
      </c>
      <c r="J295" s="47">
        <v>8170613</v>
      </c>
      <c r="K295" s="5" t="s">
        <v>124</v>
      </c>
      <c r="L295" s="5" t="s">
        <v>2816</v>
      </c>
      <c r="M295" s="5">
        <v>7994541</v>
      </c>
      <c r="N295" s="5" t="s">
        <v>126</v>
      </c>
      <c r="O295" s="5">
        <v>0</v>
      </c>
      <c r="P295" s="5" t="s">
        <v>127</v>
      </c>
      <c r="Q295" s="5">
        <v>6</v>
      </c>
      <c r="R295" s="5" t="s">
        <v>263</v>
      </c>
      <c r="S295" s="6">
        <v>12.5</v>
      </c>
      <c r="T295" s="5" t="s">
        <v>129</v>
      </c>
      <c r="U295" s="6">
        <v>12.5</v>
      </c>
      <c r="V295" s="5">
        <v>120</v>
      </c>
      <c r="W295" s="5" t="s">
        <v>130</v>
      </c>
      <c r="X295" s="5" t="s">
        <v>2817</v>
      </c>
      <c r="Y295" s="5" t="s">
        <v>132</v>
      </c>
      <c r="Z295" s="5" t="s">
        <v>133</v>
      </c>
      <c r="AA295" s="5" t="s">
        <v>746</v>
      </c>
      <c r="AB295" s="5" t="s">
        <v>135</v>
      </c>
      <c r="AC295" s="5" t="s">
        <v>136</v>
      </c>
      <c r="AD295" s="5">
        <v>11107193</v>
      </c>
      <c r="AE295" s="5" t="s">
        <v>771</v>
      </c>
      <c r="AF295" s="5" t="s">
        <v>138</v>
      </c>
      <c r="AG295" s="5">
        <v>115</v>
      </c>
      <c r="AH295" s="5" t="s">
        <v>139</v>
      </c>
      <c r="AI295" s="5">
        <v>121</v>
      </c>
      <c r="AJ295" s="5" t="s">
        <v>266</v>
      </c>
      <c r="AK295" s="5">
        <v>8170613</v>
      </c>
      <c r="AL295" s="5" t="s">
        <v>140</v>
      </c>
      <c r="AM295" s="5" t="s">
        <v>1073</v>
      </c>
      <c r="AN295" s="6">
        <v>40.5946395</v>
      </c>
      <c r="AO295" s="5" t="s">
        <v>142</v>
      </c>
      <c r="AP295" s="5">
        <v>0</v>
      </c>
      <c r="AQ295" s="5">
        <v>119599</v>
      </c>
      <c r="AR295" s="3">
        <v>45477</v>
      </c>
      <c r="AS295" s="5">
        <v>120</v>
      </c>
      <c r="AT295" s="5" t="s">
        <v>2818</v>
      </c>
      <c r="AU295" s="5" t="s">
        <v>144</v>
      </c>
      <c r="AV295" s="5">
        <v>0</v>
      </c>
      <c r="AW295" s="5">
        <v>0</v>
      </c>
      <c r="AX295" s="5">
        <v>0</v>
      </c>
      <c r="AY295" s="5">
        <v>0</v>
      </c>
      <c r="AZ295" s="5">
        <v>0</v>
      </c>
      <c r="BA295" s="5">
        <v>0</v>
      </c>
      <c r="BB295" s="5">
        <v>0</v>
      </c>
      <c r="BC295" s="5">
        <v>0</v>
      </c>
      <c r="BD295" s="5">
        <v>0</v>
      </c>
      <c r="BE295" s="5" t="s">
        <v>145</v>
      </c>
      <c r="BF295" s="5" t="s">
        <v>145</v>
      </c>
      <c r="BG295" s="5">
        <v>0</v>
      </c>
      <c r="BH295" s="5">
        <v>6</v>
      </c>
      <c r="BI295" s="5" t="s">
        <v>123</v>
      </c>
      <c r="BJ295" s="3">
        <v>45472</v>
      </c>
      <c r="BK295" s="3">
        <v>45472</v>
      </c>
      <c r="BL295" s="6">
        <v>6.1666666666666696</v>
      </c>
      <c r="BM295" s="5" t="s">
        <v>123</v>
      </c>
      <c r="BN295" s="3">
        <v>49129</v>
      </c>
      <c r="BO295" s="5" t="s">
        <v>1350</v>
      </c>
      <c r="BP295" s="5">
        <v>0</v>
      </c>
      <c r="BQ295" s="5">
        <v>2</v>
      </c>
      <c r="BR295" s="3">
        <v>45435</v>
      </c>
      <c r="BS295" s="5" t="s">
        <v>2819</v>
      </c>
      <c r="BT295" s="5" t="s">
        <v>330</v>
      </c>
      <c r="BU295" s="7" t="s">
        <v>2820</v>
      </c>
      <c r="BV295" s="7">
        <v>12784</v>
      </c>
      <c r="BW295" s="7">
        <v>855</v>
      </c>
      <c r="BX295" s="7">
        <v>5410</v>
      </c>
      <c r="BY295" s="7">
        <v>1700</v>
      </c>
      <c r="BZ295" s="5">
        <v>4</v>
      </c>
      <c r="CA295" s="5">
        <v>76</v>
      </c>
      <c r="CB295" s="48">
        <f t="shared" si="33"/>
        <v>20127320</v>
      </c>
      <c r="CC295" s="48">
        <v>20127320</v>
      </c>
      <c r="CD295" s="48">
        <f t="shared" si="30"/>
        <v>18114588</v>
      </c>
      <c r="CE295" s="48">
        <f t="shared" si="31"/>
        <v>16101856</v>
      </c>
      <c r="CF295" s="48">
        <v>5414706</v>
      </c>
      <c r="CG295" s="49" t="s">
        <v>705</v>
      </c>
      <c r="CH295" s="49"/>
      <c r="CI295" s="49" t="s">
        <v>3775</v>
      </c>
      <c r="CJ295" s="50" t="s">
        <v>798</v>
      </c>
      <c r="CK295" s="50" t="s">
        <v>771</v>
      </c>
      <c r="CL295" s="50">
        <v>734434</v>
      </c>
      <c r="CM295" s="5">
        <v>0</v>
      </c>
      <c r="CN295" s="5" t="s">
        <v>298</v>
      </c>
      <c r="CO295" s="50" t="s">
        <v>1812</v>
      </c>
      <c r="CP295" s="50" t="s">
        <v>152</v>
      </c>
      <c r="CQ295" s="51" t="s">
        <v>185</v>
      </c>
      <c r="CR295" s="51" t="s">
        <v>154</v>
      </c>
      <c r="CS295" s="51" t="s">
        <v>90</v>
      </c>
      <c r="CT295" s="51" t="s">
        <v>2821</v>
      </c>
      <c r="CU295" s="51" t="s">
        <v>156</v>
      </c>
      <c r="CV295" s="52" t="s">
        <v>2822</v>
      </c>
      <c r="CW295" s="9">
        <v>200313922018</v>
      </c>
      <c r="CX295" s="9">
        <v>0</v>
      </c>
      <c r="CY295" s="9">
        <v>0</v>
      </c>
      <c r="CZ295" s="9">
        <v>0</v>
      </c>
      <c r="DA295" s="9">
        <v>0</v>
      </c>
      <c r="DB295" s="9">
        <v>0</v>
      </c>
      <c r="DC295" s="9">
        <v>0</v>
      </c>
      <c r="DD295" s="9">
        <v>0</v>
      </c>
      <c r="DE295" s="9">
        <v>0</v>
      </c>
      <c r="DF295" s="9">
        <v>400081994917</v>
      </c>
      <c r="DG295" s="9">
        <v>0</v>
      </c>
      <c r="DH295" s="9">
        <v>0</v>
      </c>
      <c r="DI295" s="9">
        <v>0</v>
      </c>
      <c r="DJ295" s="9">
        <v>0</v>
      </c>
      <c r="DK295" s="9">
        <v>0</v>
      </c>
      <c r="DL295" s="9">
        <v>0</v>
      </c>
      <c r="DM295" s="9">
        <v>0</v>
      </c>
      <c r="DN295" s="9">
        <v>0</v>
      </c>
      <c r="DO295" s="9">
        <v>200083772074</v>
      </c>
      <c r="DP295" s="9">
        <v>0</v>
      </c>
      <c r="DQ295" s="9">
        <v>0</v>
      </c>
      <c r="DR295" s="9">
        <v>0</v>
      </c>
      <c r="DS295" s="9">
        <v>0</v>
      </c>
      <c r="DT295" s="9">
        <v>0</v>
      </c>
      <c r="DU295" s="9">
        <v>0</v>
      </c>
      <c r="DV295" s="9">
        <v>0</v>
      </c>
      <c r="DW295" s="9">
        <v>0</v>
      </c>
    </row>
    <row r="296" spans="1:127" ht="135" x14ac:dyDescent="0.25">
      <c r="A296" s="44">
        <v>295</v>
      </c>
      <c r="B296" s="45">
        <v>45627</v>
      </c>
      <c r="C296" s="46">
        <v>212220911702264</v>
      </c>
      <c r="D296" s="4">
        <v>212220911702264</v>
      </c>
      <c r="E296" s="4" t="s">
        <v>121</v>
      </c>
      <c r="F296" s="5" t="s">
        <v>178</v>
      </c>
      <c r="G296" s="3">
        <v>45500</v>
      </c>
      <c r="H296" s="6">
        <v>5.2333333333333298</v>
      </c>
      <c r="I296" s="5" t="s">
        <v>123</v>
      </c>
      <c r="J296" s="47">
        <v>3580311</v>
      </c>
      <c r="K296" s="5" t="s">
        <v>124</v>
      </c>
      <c r="L296" s="5" t="s">
        <v>2823</v>
      </c>
      <c r="M296" s="5">
        <v>3535380</v>
      </c>
      <c r="N296" s="5" t="s">
        <v>126</v>
      </c>
      <c r="O296" s="5">
        <v>735</v>
      </c>
      <c r="P296" s="5" t="s">
        <v>127</v>
      </c>
      <c r="Q296" s="5">
        <v>8</v>
      </c>
      <c r="R296" s="5" t="s">
        <v>128</v>
      </c>
      <c r="S296" s="6">
        <v>13.5</v>
      </c>
      <c r="T296" s="5" t="s">
        <v>129</v>
      </c>
      <c r="U296" s="6">
        <v>13.5</v>
      </c>
      <c r="V296" s="5">
        <v>181</v>
      </c>
      <c r="W296" s="5" t="s">
        <v>130</v>
      </c>
      <c r="X296" s="5" t="s">
        <v>2824</v>
      </c>
      <c r="Y296" s="5" t="s">
        <v>132</v>
      </c>
      <c r="Z296" s="5" t="s">
        <v>133</v>
      </c>
      <c r="AA296" s="5" t="s">
        <v>863</v>
      </c>
      <c r="AB296" s="5" t="s">
        <v>135</v>
      </c>
      <c r="AC296" s="5" t="s">
        <v>136</v>
      </c>
      <c r="AD296" s="5">
        <v>854804108522</v>
      </c>
      <c r="AE296" s="5" t="s">
        <v>625</v>
      </c>
      <c r="AF296" s="5" t="s">
        <v>675</v>
      </c>
      <c r="AG296" s="5">
        <v>173</v>
      </c>
      <c r="AH296" s="5" t="s">
        <v>139</v>
      </c>
      <c r="AI296" s="5">
        <v>181</v>
      </c>
      <c r="AJ296" s="5" t="s">
        <v>128</v>
      </c>
      <c r="AK296" s="5">
        <v>3580311</v>
      </c>
      <c r="AL296" s="5" t="s">
        <v>140</v>
      </c>
      <c r="AM296" s="5" t="s">
        <v>161</v>
      </c>
      <c r="AN296" s="6">
        <v>55.009771800000003</v>
      </c>
      <c r="AO296" s="5" t="s">
        <v>142</v>
      </c>
      <c r="AP296" s="5">
        <v>0</v>
      </c>
      <c r="AQ296" s="5">
        <v>46484</v>
      </c>
      <c r="AR296" s="3">
        <v>45416</v>
      </c>
      <c r="AS296" s="5">
        <v>180</v>
      </c>
      <c r="AT296" s="5" t="s">
        <v>2705</v>
      </c>
      <c r="AU296" s="5" t="s">
        <v>144</v>
      </c>
      <c r="AV296" s="5">
        <v>0</v>
      </c>
      <c r="AW296" s="5">
        <v>0</v>
      </c>
      <c r="AX296" s="5">
        <v>0</v>
      </c>
      <c r="AY296" s="5">
        <v>0</v>
      </c>
      <c r="AZ296" s="5">
        <v>0</v>
      </c>
      <c r="BA296" s="5">
        <v>0</v>
      </c>
      <c r="BB296" s="5">
        <v>0</v>
      </c>
      <c r="BC296" s="5">
        <v>0</v>
      </c>
      <c r="BD296" s="5">
        <v>0</v>
      </c>
      <c r="BE296" s="5" t="s">
        <v>145</v>
      </c>
      <c r="BF296" s="5" t="s">
        <v>145</v>
      </c>
      <c r="BG296" s="5">
        <v>0</v>
      </c>
      <c r="BH296" s="5">
        <v>8</v>
      </c>
      <c r="BI296" s="5" t="s">
        <v>123</v>
      </c>
      <c r="BJ296" s="3">
        <v>45408</v>
      </c>
      <c r="BK296" s="3">
        <v>45408</v>
      </c>
      <c r="BL296" s="6">
        <v>8.3000000000000007</v>
      </c>
      <c r="BM296" s="5" t="s">
        <v>123</v>
      </c>
      <c r="BN296" s="3">
        <v>50894</v>
      </c>
      <c r="BO296" s="5" t="s">
        <v>162</v>
      </c>
      <c r="BP296" s="5">
        <v>1506600</v>
      </c>
      <c r="BQ296" s="5"/>
      <c r="BR296" s="3">
        <v>45379</v>
      </c>
      <c r="BS296" s="5" t="s">
        <v>2825</v>
      </c>
      <c r="BT296" s="5" t="s">
        <v>202</v>
      </c>
      <c r="BU296" s="7" t="s">
        <v>2826</v>
      </c>
      <c r="BV296" s="7">
        <v>192</v>
      </c>
      <c r="BW296" s="7">
        <v>18000</v>
      </c>
      <c r="BX296" s="7">
        <v>2442</v>
      </c>
      <c r="BY296" s="7">
        <v>1250</v>
      </c>
      <c r="BZ296" s="5">
        <v>30</v>
      </c>
      <c r="CA296" s="5">
        <v>30</v>
      </c>
      <c r="CB296" s="48">
        <f t="shared" si="33"/>
        <v>6508500</v>
      </c>
      <c r="CC296" s="48">
        <v>6508500</v>
      </c>
      <c r="CD296" s="48">
        <f t="shared" si="30"/>
        <v>5857650</v>
      </c>
      <c r="CE296" s="48">
        <f t="shared" si="31"/>
        <v>5206800</v>
      </c>
      <c r="CF296" s="48"/>
      <c r="CG296" s="49" t="s">
        <v>533</v>
      </c>
      <c r="CH296" s="49"/>
      <c r="CI296" s="49" t="s">
        <v>3775</v>
      </c>
      <c r="CJ296" s="50" t="s">
        <v>1680</v>
      </c>
      <c r="CK296" s="50" t="s">
        <v>137</v>
      </c>
      <c r="CL296" s="50">
        <v>203207</v>
      </c>
      <c r="CM296" s="5">
        <v>0</v>
      </c>
      <c r="CN296" s="5" t="s">
        <v>165</v>
      </c>
      <c r="CO296" s="50" t="s">
        <v>355</v>
      </c>
      <c r="CP296" s="50" t="s">
        <v>355</v>
      </c>
      <c r="CQ296" s="51" t="s">
        <v>153</v>
      </c>
      <c r="CR296" s="51" t="s">
        <v>154</v>
      </c>
      <c r="CS296" s="51" t="s">
        <v>90</v>
      </c>
      <c r="CT296" s="51" t="s">
        <v>2827</v>
      </c>
      <c r="CU296" s="51" t="s">
        <v>187</v>
      </c>
      <c r="CV296" s="52" t="s">
        <v>2828</v>
      </c>
      <c r="CW296" s="9">
        <v>200315031597</v>
      </c>
      <c r="CX296" s="9">
        <v>0</v>
      </c>
      <c r="CY296" s="9">
        <v>0</v>
      </c>
      <c r="CZ296" s="9">
        <v>0</v>
      </c>
      <c r="DA296" s="9">
        <v>0</v>
      </c>
      <c r="DB296" s="9">
        <v>0</v>
      </c>
      <c r="DC296" s="9">
        <v>0</v>
      </c>
      <c r="DD296" s="9">
        <v>0</v>
      </c>
      <c r="DE296" s="9">
        <v>0</v>
      </c>
      <c r="DF296" s="9">
        <v>400082253004</v>
      </c>
      <c r="DG296" s="9">
        <v>0</v>
      </c>
      <c r="DH296" s="9">
        <v>0</v>
      </c>
      <c r="DI296" s="9">
        <v>0</v>
      </c>
      <c r="DJ296" s="9">
        <v>0</v>
      </c>
      <c r="DK296" s="9">
        <v>0</v>
      </c>
      <c r="DL296" s="9">
        <v>0</v>
      </c>
      <c r="DM296" s="9">
        <v>0</v>
      </c>
      <c r="DN296" s="9">
        <v>0</v>
      </c>
      <c r="DO296" s="9">
        <v>200084038688</v>
      </c>
      <c r="DP296" s="9">
        <v>0</v>
      </c>
      <c r="DQ296" s="9">
        <v>0</v>
      </c>
      <c r="DR296" s="9">
        <v>0</v>
      </c>
      <c r="DS296" s="9">
        <v>0</v>
      </c>
      <c r="DT296" s="9">
        <v>0</v>
      </c>
      <c r="DU296" s="9">
        <v>0</v>
      </c>
      <c r="DV296" s="9">
        <v>0</v>
      </c>
      <c r="DW296" s="9">
        <v>0</v>
      </c>
    </row>
    <row r="297" spans="1:127" ht="60" x14ac:dyDescent="0.25">
      <c r="A297" s="44">
        <v>296</v>
      </c>
      <c r="B297" s="45">
        <v>45627</v>
      </c>
      <c r="C297" s="46">
        <v>212220911684466</v>
      </c>
      <c r="D297" s="4">
        <v>212220911684466</v>
      </c>
      <c r="E297" s="4" t="s">
        <v>121</v>
      </c>
      <c r="F297" s="5" t="s">
        <v>178</v>
      </c>
      <c r="G297" s="3">
        <v>45456</v>
      </c>
      <c r="H297" s="6">
        <v>6.7</v>
      </c>
      <c r="I297" s="5" t="s">
        <v>123</v>
      </c>
      <c r="J297" s="47">
        <v>3558428</v>
      </c>
      <c r="K297" s="5" t="s">
        <v>124</v>
      </c>
      <c r="L297" s="5" t="s">
        <v>2829</v>
      </c>
      <c r="M297" s="5">
        <v>3438946</v>
      </c>
      <c r="N297" s="5" t="s">
        <v>126</v>
      </c>
      <c r="O297" s="5">
        <v>781</v>
      </c>
      <c r="P297" s="5" t="s">
        <v>127</v>
      </c>
      <c r="Q297" s="5">
        <v>9</v>
      </c>
      <c r="R297" s="5" t="s">
        <v>128</v>
      </c>
      <c r="S297" s="6">
        <v>13.25</v>
      </c>
      <c r="T297" s="5" t="s">
        <v>129</v>
      </c>
      <c r="U297" s="6">
        <v>13.25</v>
      </c>
      <c r="V297" s="5">
        <v>121</v>
      </c>
      <c r="W297" s="5" t="s">
        <v>130</v>
      </c>
      <c r="X297" s="5" t="s">
        <v>2830</v>
      </c>
      <c r="Y297" s="5" t="s">
        <v>132</v>
      </c>
      <c r="Z297" s="5" t="s">
        <v>133</v>
      </c>
      <c r="AA297" s="5" t="s">
        <v>251</v>
      </c>
      <c r="AB297" s="5" t="s">
        <v>135</v>
      </c>
      <c r="AC297" s="5" t="s">
        <v>136</v>
      </c>
      <c r="AD297" s="5">
        <v>854803928220</v>
      </c>
      <c r="AE297" s="5" t="s">
        <v>625</v>
      </c>
      <c r="AF297" s="5" t="s">
        <v>675</v>
      </c>
      <c r="AG297" s="5">
        <v>112</v>
      </c>
      <c r="AH297" s="5" t="s">
        <v>139</v>
      </c>
      <c r="AI297" s="5">
        <v>121</v>
      </c>
      <c r="AJ297" s="5" t="s">
        <v>128</v>
      </c>
      <c r="AK297" s="5">
        <v>3558428</v>
      </c>
      <c r="AL297" s="5" t="s">
        <v>140</v>
      </c>
      <c r="AM297" s="5" t="s">
        <v>161</v>
      </c>
      <c r="AN297" s="6">
        <v>41.821545299999997</v>
      </c>
      <c r="AO297" s="5" t="s">
        <v>142</v>
      </c>
      <c r="AP297" s="5">
        <v>0</v>
      </c>
      <c r="AQ297" s="5">
        <v>53658</v>
      </c>
      <c r="AR297" s="3">
        <v>45386</v>
      </c>
      <c r="AS297" s="5">
        <v>120</v>
      </c>
      <c r="AT297" s="5" t="s">
        <v>2705</v>
      </c>
      <c r="AU297" s="5" t="s">
        <v>144</v>
      </c>
      <c r="AV297" s="5">
        <v>0</v>
      </c>
      <c r="AW297" s="5">
        <v>0</v>
      </c>
      <c r="AX297" s="5">
        <v>0</v>
      </c>
      <c r="AY297" s="5">
        <v>0</v>
      </c>
      <c r="AZ297" s="5">
        <v>0</v>
      </c>
      <c r="BA297" s="5">
        <v>0</v>
      </c>
      <c r="BB297" s="5">
        <v>0</v>
      </c>
      <c r="BC297" s="5">
        <v>0</v>
      </c>
      <c r="BD297" s="5">
        <v>0</v>
      </c>
      <c r="BE297" s="5" t="s">
        <v>145</v>
      </c>
      <c r="BF297" s="5" t="s">
        <v>145</v>
      </c>
      <c r="BG297" s="5">
        <v>0</v>
      </c>
      <c r="BH297" s="5">
        <v>9</v>
      </c>
      <c r="BI297" s="5" t="s">
        <v>123</v>
      </c>
      <c r="BJ297" s="3">
        <v>45382</v>
      </c>
      <c r="BK297" s="3">
        <v>45382</v>
      </c>
      <c r="BL297" s="6">
        <v>9.1666666666666696</v>
      </c>
      <c r="BM297" s="5" t="s">
        <v>123</v>
      </c>
      <c r="BN297" s="3">
        <v>49038</v>
      </c>
      <c r="BO297" s="5" t="s">
        <v>162</v>
      </c>
      <c r="BP297" s="5">
        <v>1800000</v>
      </c>
      <c r="BQ297" s="5"/>
      <c r="BR297" s="3">
        <v>45377</v>
      </c>
      <c r="BS297" s="5" t="s">
        <v>2831</v>
      </c>
      <c r="BT297" s="5" t="s">
        <v>1802</v>
      </c>
      <c r="BU297" s="7" t="s">
        <v>2832</v>
      </c>
      <c r="BV297" s="7">
        <v>200</v>
      </c>
      <c r="BW297" s="7">
        <v>36000</v>
      </c>
      <c r="BX297" s="7">
        <v>1454</v>
      </c>
      <c r="BY297" s="7">
        <v>900</v>
      </c>
      <c r="BZ297" s="5">
        <v>16</v>
      </c>
      <c r="CA297" s="5">
        <v>44</v>
      </c>
      <c r="CB297" s="48">
        <f t="shared" si="33"/>
        <v>8508600</v>
      </c>
      <c r="CC297" s="48">
        <v>8508600</v>
      </c>
      <c r="CD297" s="48">
        <f t="shared" si="30"/>
        <v>7657740</v>
      </c>
      <c r="CE297" s="48">
        <f t="shared" si="31"/>
        <v>6806880</v>
      </c>
      <c r="CF297" s="48"/>
      <c r="CG297" s="49" t="s">
        <v>533</v>
      </c>
      <c r="CH297" s="49"/>
      <c r="CI297" s="49" t="s">
        <v>3775</v>
      </c>
      <c r="CJ297" s="50" t="s">
        <v>1613</v>
      </c>
      <c r="CK297" s="50" t="s">
        <v>515</v>
      </c>
      <c r="CL297" s="50">
        <v>121005</v>
      </c>
      <c r="CM297" s="5">
        <v>0</v>
      </c>
      <c r="CN297" s="5" t="s">
        <v>195</v>
      </c>
      <c r="CO297" s="50" t="s">
        <v>166</v>
      </c>
      <c r="CP297" s="50" t="s">
        <v>167</v>
      </c>
      <c r="CQ297" s="51" t="s">
        <v>153</v>
      </c>
      <c r="CR297" s="51" t="s">
        <v>154</v>
      </c>
      <c r="CS297" s="51" t="s">
        <v>90</v>
      </c>
      <c r="CT297" s="51" t="s">
        <v>2833</v>
      </c>
      <c r="CU297" s="51" t="s">
        <v>187</v>
      </c>
      <c r="CV297" s="52" t="s">
        <v>2834</v>
      </c>
      <c r="CW297" s="9">
        <v>200310173542</v>
      </c>
      <c r="CX297" s="9">
        <v>0</v>
      </c>
      <c r="CY297" s="9">
        <v>0</v>
      </c>
      <c r="CZ297" s="9">
        <v>0</v>
      </c>
      <c r="DA297" s="9">
        <v>0</v>
      </c>
      <c r="DB297" s="9">
        <v>0</v>
      </c>
      <c r="DC297" s="9">
        <v>0</v>
      </c>
      <c r="DD297" s="9">
        <v>0</v>
      </c>
      <c r="DE297" s="9">
        <v>0</v>
      </c>
      <c r="DF297" s="9">
        <v>400081021957</v>
      </c>
      <c r="DG297" s="9">
        <v>0</v>
      </c>
      <c r="DH297" s="9">
        <v>0</v>
      </c>
      <c r="DI297" s="9">
        <v>0</v>
      </c>
      <c r="DJ297" s="9">
        <v>0</v>
      </c>
      <c r="DK297" s="9">
        <v>0</v>
      </c>
      <c r="DL297" s="9">
        <v>0</v>
      </c>
      <c r="DM297" s="9">
        <v>0</v>
      </c>
      <c r="DN297" s="9">
        <v>0</v>
      </c>
      <c r="DO297" s="9">
        <v>200082771208</v>
      </c>
      <c r="DP297" s="9">
        <v>0</v>
      </c>
      <c r="DQ297" s="9">
        <v>0</v>
      </c>
      <c r="DR297" s="9">
        <v>0</v>
      </c>
      <c r="DS297" s="9">
        <v>0</v>
      </c>
      <c r="DT297" s="9">
        <v>0</v>
      </c>
      <c r="DU297" s="9">
        <v>0</v>
      </c>
      <c r="DV297" s="9">
        <v>0</v>
      </c>
      <c r="DW297" s="9">
        <v>0</v>
      </c>
    </row>
    <row r="298" spans="1:127" ht="45" x14ac:dyDescent="0.25">
      <c r="A298" s="44">
        <v>297</v>
      </c>
      <c r="B298" s="45">
        <v>45627</v>
      </c>
      <c r="C298" s="46">
        <v>212220911682874</v>
      </c>
      <c r="D298" s="4">
        <v>212220911682874</v>
      </c>
      <c r="E298" s="4" t="s">
        <v>121</v>
      </c>
      <c r="F298" s="5" t="s">
        <v>122</v>
      </c>
      <c r="G298" s="3">
        <v>45388</v>
      </c>
      <c r="H298" s="6">
        <v>8.9666666666666703</v>
      </c>
      <c r="I298" s="5" t="s">
        <v>123</v>
      </c>
      <c r="J298" s="47">
        <v>1388265</v>
      </c>
      <c r="K298" s="5" t="s">
        <v>124</v>
      </c>
      <c r="L298" s="5" t="s">
        <v>2835</v>
      </c>
      <c r="M298" s="5">
        <v>1367280</v>
      </c>
      <c r="N298" s="5" t="s">
        <v>126</v>
      </c>
      <c r="O298" s="5">
        <v>760</v>
      </c>
      <c r="P298" s="5" t="s">
        <v>127</v>
      </c>
      <c r="Q298" s="5">
        <v>9</v>
      </c>
      <c r="R298" s="5" t="s">
        <v>128</v>
      </c>
      <c r="S298" s="6">
        <v>13</v>
      </c>
      <c r="T298" s="5" t="s">
        <v>129</v>
      </c>
      <c r="U298" s="6">
        <v>13</v>
      </c>
      <c r="V298" s="5">
        <v>181</v>
      </c>
      <c r="W298" s="5" t="s">
        <v>130</v>
      </c>
      <c r="X298" s="5" t="s">
        <v>2836</v>
      </c>
      <c r="Y298" s="5" t="s">
        <v>132</v>
      </c>
      <c r="Z298" s="5" t="s">
        <v>133</v>
      </c>
      <c r="AA298" s="5" t="s">
        <v>708</v>
      </c>
      <c r="AB298" s="5" t="s">
        <v>135</v>
      </c>
      <c r="AC298" s="5" t="s">
        <v>136</v>
      </c>
      <c r="AD298" s="5">
        <v>805689426</v>
      </c>
      <c r="AE298" s="5" t="s">
        <v>625</v>
      </c>
      <c r="AF298" s="5" t="s">
        <v>675</v>
      </c>
      <c r="AG298" s="5">
        <v>172</v>
      </c>
      <c r="AH298" s="5" t="s">
        <v>139</v>
      </c>
      <c r="AI298" s="5">
        <v>181</v>
      </c>
      <c r="AJ298" s="5" t="s">
        <v>128</v>
      </c>
      <c r="AK298" s="5">
        <v>1388265</v>
      </c>
      <c r="AL298" s="5" t="s">
        <v>140</v>
      </c>
      <c r="AM298" s="5" t="s">
        <v>161</v>
      </c>
      <c r="AN298" s="6">
        <v>55.175271299999999</v>
      </c>
      <c r="AO298" s="5" t="s">
        <v>142</v>
      </c>
      <c r="AP298" s="5">
        <v>0</v>
      </c>
      <c r="AQ298" s="5">
        <v>17565</v>
      </c>
      <c r="AR298" s="3">
        <v>45386</v>
      </c>
      <c r="AS298" s="5">
        <v>180</v>
      </c>
      <c r="AT298" s="5" t="s">
        <v>2705</v>
      </c>
      <c r="AU298" s="5" t="s">
        <v>144</v>
      </c>
      <c r="AV298" s="5">
        <v>0</v>
      </c>
      <c r="AW298" s="5">
        <v>0</v>
      </c>
      <c r="AX298" s="5">
        <v>0</v>
      </c>
      <c r="AY298" s="5">
        <v>0</v>
      </c>
      <c r="AZ298" s="5">
        <v>0</v>
      </c>
      <c r="BA298" s="5">
        <v>0</v>
      </c>
      <c r="BB298" s="5">
        <v>0</v>
      </c>
      <c r="BC298" s="5">
        <v>0</v>
      </c>
      <c r="BD298" s="5">
        <v>0</v>
      </c>
      <c r="BE298" s="5" t="s">
        <v>145</v>
      </c>
      <c r="BF298" s="5" t="s">
        <v>145</v>
      </c>
      <c r="BG298" s="5">
        <v>0</v>
      </c>
      <c r="BH298" s="5">
        <v>9</v>
      </c>
      <c r="BI298" s="5" t="s">
        <v>123</v>
      </c>
      <c r="BJ298" s="3">
        <v>45382</v>
      </c>
      <c r="BK298" s="3">
        <v>45382</v>
      </c>
      <c r="BL298" s="6">
        <v>9.1666666666666696</v>
      </c>
      <c r="BM298" s="5" t="s">
        <v>123</v>
      </c>
      <c r="BN298" s="3">
        <v>50864</v>
      </c>
      <c r="BO298" s="5" t="s">
        <v>162</v>
      </c>
      <c r="BP298" s="5">
        <v>660000</v>
      </c>
      <c r="BQ298" s="5"/>
      <c r="BR298" s="3">
        <v>45377</v>
      </c>
      <c r="BS298" s="5" t="s">
        <v>2837</v>
      </c>
      <c r="BT298" s="5" t="s">
        <v>330</v>
      </c>
      <c r="BU298" s="7" t="s">
        <v>2838</v>
      </c>
      <c r="BV298" s="7">
        <v>56.67</v>
      </c>
      <c r="BW298" s="7">
        <v>30000</v>
      </c>
      <c r="BX298" s="7">
        <v>816</v>
      </c>
      <c r="BY298" s="7">
        <v>1000</v>
      </c>
      <c r="BZ298" s="5">
        <v>12</v>
      </c>
      <c r="CA298" s="5">
        <v>48</v>
      </c>
      <c r="CB298" s="48">
        <f t="shared" si="33"/>
        <v>2516100</v>
      </c>
      <c r="CC298" s="48">
        <v>2516100</v>
      </c>
      <c r="CD298" s="48">
        <f t="shared" si="30"/>
        <v>2264490</v>
      </c>
      <c r="CE298" s="48">
        <f t="shared" si="31"/>
        <v>2012880</v>
      </c>
      <c r="CF298" s="48"/>
      <c r="CG298" s="49" t="s">
        <v>533</v>
      </c>
      <c r="CH298" s="49"/>
      <c r="CI298" s="49" t="s">
        <v>3775</v>
      </c>
      <c r="CJ298" s="50" t="s">
        <v>1631</v>
      </c>
      <c r="CK298" s="50" t="s">
        <v>137</v>
      </c>
      <c r="CL298" s="50">
        <v>201009</v>
      </c>
      <c r="CM298" s="5">
        <v>0</v>
      </c>
      <c r="CN298" s="5" t="s">
        <v>195</v>
      </c>
      <c r="CO298" s="50" t="s">
        <v>166</v>
      </c>
      <c r="CP298" s="50" t="s">
        <v>167</v>
      </c>
      <c r="CQ298" s="51" t="s">
        <v>153</v>
      </c>
      <c r="CR298" s="51" t="s">
        <v>154</v>
      </c>
      <c r="CS298" s="51" t="s">
        <v>90</v>
      </c>
      <c r="CT298" s="51" t="s">
        <v>2839</v>
      </c>
      <c r="CU298" s="51" t="s">
        <v>187</v>
      </c>
      <c r="CV298" s="52" t="s">
        <v>2840</v>
      </c>
      <c r="CW298" s="9">
        <v>200303355723</v>
      </c>
      <c r="CX298" s="9">
        <v>0</v>
      </c>
      <c r="CY298" s="9">
        <v>0</v>
      </c>
      <c r="CZ298" s="9">
        <v>0</v>
      </c>
      <c r="DA298" s="9">
        <v>0</v>
      </c>
      <c r="DB298" s="9">
        <v>0</v>
      </c>
      <c r="DC298" s="9">
        <v>0</v>
      </c>
      <c r="DD298" s="9">
        <v>0</v>
      </c>
      <c r="DE298" s="9">
        <v>0</v>
      </c>
      <c r="DF298" s="9">
        <v>400079162153</v>
      </c>
      <c r="DG298" s="9">
        <v>0</v>
      </c>
      <c r="DH298" s="9">
        <v>0</v>
      </c>
      <c r="DI298" s="9">
        <v>0</v>
      </c>
      <c r="DJ298" s="9">
        <v>0</v>
      </c>
      <c r="DK298" s="9">
        <v>0</v>
      </c>
      <c r="DL298" s="9">
        <v>0</v>
      </c>
      <c r="DM298" s="9">
        <v>0</v>
      </c>
      <c r="DN298" s="9">
        <v>0</v>
      </c>
      <c r="DO298" s="9">
        <v>200080851492</v>
      </c>
      <c r="DP298" s="9">
        <v>0</v>
      </c>
      <c r="DQ298" s="9">
        <v>0</v>
      </c>
      <c r="DR298" s="9">
        <v>0</v>
      </c>
      <c r="DS298" s="9">
        <v>0</v>
      </c>
      <c r="DT298" s="9">
        <v>0</v>
      </c>
      <c r="DU298" s="9">
        <v>0</v>
      </c>
      <c r="DV298" s="9">
        <v>0</v>
      </c>
      <c r="DW298" s="9">
        <v>0</v>
      </c>
    </row>
    <row r="299" spans="1:127" ht="75" x14ac:dyDescent="0.25">
      <c r="A299" s="44">
        <v>298</v>
      </c>
      <c r="B299" s="45">
        <v>45627</v>
      </c>
      <c r="C299" s="46">
        <v>212220911678105</v>
      </c>
      <c r="D299" s="4">
        <v>212220911678105</v>
      </c>
      <c r="E299" s="4" t="s">
        <v>121</v>
      </c>
      <c r="F299" s="5" t="s">
        <v>178</v>
      </c>
      <c r="G299" s="3">
        <v>45478</v>
      </c>
      <c r="H299" s="6">
        <v>5.9666666666666703</v>
      </c>
      <c r="I299" s="5" t="s">
        <v>123</v>
      </c>
      <c r="J299" s="47">
        <v>1675252</v>
      </c>
      <c r="K299" s="5" t="s">
        <v>124</v>
      </c>
      <c r="L299" s="5" t="s">
        <v>2841</v>
      </c>
      <c r="M299" s="5">
        <v>1618196</v>
      </c>
      <c r="N299" s="5" t="s">
        <v>126</v>
      </c>
      <c r="O299" s="5">
        <v>734</v>
      </c>
      <c r="P299" s="5" t="s">
        <v>127</v>
      </c>
      <c r="Q299" s="5">
        <v>9</v>
      </c>
      <c r="R299" s="5" t="s">
        <v>128</v>
      </c>
      <c r="S299" s="6">
        <v>13</v>
      </c>
      <c r="T299" s="5" t="s">
        <v>129</v>
      </c>
      <c r="U299" s="6">
        <v>13</v>
      </c>
      <c r="V299" s="5">
        <v>121</v>
      </c>
      <c r="W299" s="5" t="s">
        <v>130</v>
      </c>
      <c r="X299" s="5" t="s">
        <v>2842</v>
      </c>
      <c r="Y299" s="5" t="s">
        <v>132</v>
      </c>
      <c r="Z299" s="5" t="s">
        <v>133</v>
      </c>
      <c r="AA299" s="5" t="s">
        <v>251</v>
      </c>
      <c r="AB299" s="5" t="s">
        <v>135</v>
      </c>
      <c r="AC299" s="5" t="s">
        <v>136</v>
      </c>
      <c r="AD299" s="5">
        <v>854803943392</v>
      </c>
      <c r="AE299" s="5" t="s">
        <v>625</v>
      </c>
      <c r="AF299" s="5" t="s">
        <v>675</v>
      </c>
      <c r="AG299" s="5">
        <v>112</v>
      </c>
      <c r="AH299" s="5" t="s">
        <v>139</v>
      </c>
      <c r="AI299" s="5">
        <v>121</v>
      </c>
      <c r="AJ299" s="5" t="s">
        <v>128</v>
      </c>
      <c r="AK299" s="5">
        <v>1675252</v>
      </c>
      <c r="AL299" s="5" t="s">
        <v>140</v>
      </c>
      <c r="AM299" s="5" t="s">
        <v>161</v>
      </c>
      <c r="AN299" s="6">
        <v>49.192541499999997</v>
      </c>
      <c r="AO299" s="5" t="s">
        <v>142</v>
      </c>
      <c r="AP299" s="5">
        <v>0</v>
      </c>
      <c r="AQ299" s="5">
        <v>25014</v>
      </c>
      <c r="AR299" s="3">
        <v>45386</v>
      </c>
      <c r="AS299" s="5">
        <v>120</v>
      </c>
      <c r="AT299" s="5" t="s">
        <v>2705</v>
      </c>
      <c r="AU299" s="5" t="s">
        <v>144</v>
      </c>
      <c r="AV299" s="5">
        <v>0</v>
      </c>
      <c r="AW299" s="5">
        <v>0</v>
      </c>
      <c r="AX299" s="5">
        <v>0</v>
      </c>
      <c r="AY299" s="5">
        <v>0</v>
      </c>
      <c r="AZ299" s="5">
        <v>0</v>
      </c>
      <c r="BA299" s="5">
        <v>0</v>
      </c>
      <c r="BB299" s="5">
        <v>0</v>
      </c>
      <c r="BC299" s="5">
        <v>0</v>
      </c>
      <c r="BD299" s="5">
        <v>0</v>
      </c>
      <c r="BE299" s="5" t="s">
        <v>145</v>
      </c>
      <c r="BF299" s="5" t="s">
        <v>145</v>
      </c>
      <c r="BG299" s="5">
        <v>0</v>
      </c>
      <c r="BH299" s="5">
        <v>9</v>
      </c>
      <c r="BI299" s="5" t="s">
        <v>123</v>
      </c>
      <c r="BJ299" s="3">
        <v>45380</v>
      </c>
      <c r="BK299" s="3">
        <v>45380</v>
      </c>
      <c r="BL299" s="6">
        <v>9.2333333333333307</v>
      </c>
      <c r="BM299" s="5" t="s">
        <v>123</v>
      </c>
      <c r="BN299" s="3">
        <v>49038</v>
      </c>
      <c r="BO299" s="5" t="s">
        <v>162</v>
      </c>
      <c r="BP299" s="5">
        <v>1020000</v>
      </c>
      <c r="BQ299" s="5"/>
      <c r="BR299" s="3">
        <v>45366</v>
      </c>
      <c r="BS299" s="5">
        <v>6986008</v>
      </c>
      <c r="BT299" s="5" t="s">
        <v>147</v>
      </c>
      <c r="BU299" s="7" t="s">
        <v>2843</v>
      </c>
      <c r="BV299" s="7">
        <v>124</v>
      </c>
      <c r="BW299" s="7">
        <v>15000</v>
      </c>
      <c r="BX299" s="7">
        <v>700</v>
      </c>
      <c r="BY299" s="7">
        <v>550</v>
      </c>
      <c r="BZ299" s="5">
        <v>4</v>
      </c>
      <c r="CA299" s="5">
        <v>56</v>
      </c>
      <c r="CB299" s="48">
        <f t="shared" si="33"/>
        <v>2245000</v>
      </c>
      <c r="CC299" s="48">
        <v>3405500</v>
      </c>
      <c r="CD299" s="48">
        <f t="shared" si="30"/>
        <v>2020500</v>
      </c>
      <c r="CE299" s="48">
        <f t="shared" si="31"/>
        <v>1796000</v>
      </c>
      <c r="CF299" s="48"/>
      <c r="CG299" s="49" t="s">
        <v>533</v>
      </c>
      <c r="CH299" s="49"/>
      <c r="CI299" s="49" t="s">
        <v>3775</v>
      </c>
      <c r="CJ299" s="50" t="s">
        <v>1656</v>
      </c>
      <c r="CK299" s="50" t="s">
        <v>137</v>
      </c>
      <c r="CL299" s="50">
        <v>203202</v>
      </c>
      <c r="CM299" s="5">
        <v>0</v>
      </c>
      <c r="CN299" s="5" t="s">
        <v>195</v>
      </c>
      <c r="CO299" s="50" t="s">
        <v>166</v>
      </c>
      <c r="CP299" s="50" t="s">
        <v>167</v>
      </c>
      <c r="CQ299" s="51" t="s">
        <v>153</v>
      </c>
      <c r="CR299" s="51" t="s">
        <v>154</v>
      </c>
      <c r="CS299" s="51" t="s">
        <v>90</v>
      </c>
      <c r="CT299" s="51" t="s">
        <v>2844</v>
      </c>
      <c r="CU299" s="51" t="s">
        <v>187</v>
      </c>
      <c r="CV299" s="52" t="s">
        <v>2845</v>
      </c>
      <c r="CW299" s="9">
        <v>200312679519</v>
      </c>
      <c r="CX299" s="9">
        <v>200312679647</v>
      </c>
      <c r="CY299" s="9">
        <v>0</v>
      </c>
      <c r="CZ299" s="9">
        <v>0</v>
      </c>
      <c r="DA299" s="9">
        <v>0</v>
      </c>
      <c r="DB299" s="9">
        <v>0</v>
      </c>
      <c r="DC299" s="9">
        <v>0</v>
      </c>
      <c r="DD299" s="9">
        <v>0</v>
      </c>
      <c r="DE299" s="9">
        <v>0</v>
      </c>
      <c r="DF299" s="9">
        <v>400081604669</v>
      </c>
      <c r="DG299" s="9">
        <v>400081604725</v>
      </c>
      <c r="DH299" s="9">
        <v>0</v>
      </c>
      <c r="DI299" s="9">
        <v>0</v>
      </c>
      <c r="DJ299" s="9">
        <v>0</v>
      </c>
      <c r="DK299" s="9">
        <v>0</v>
      </c>
      <c r="DL299" s="9">
        <v>0</v>
      </c>
      <c r="DM299" s="9">
        <v>0</v>
      </c>
      <c r="DN299" s="9">
        <v>0</v>
      </c>
      <c r="DO299" s="9">
        <v>200083373378</v>
      </c>
      <c r="DP299" s="9">
        <v>200083373435</v>
      </c>
      <c r="DQ299" s="9">
        <v>0</v>
      </c>
      <c r="DR299" s="9">
        <v>0</v>
      </c>
      <c r="DS299" s="9">
        <v>0</v>
      </c>
      <c r="DT299" s="9">
        <v>0</v>
      </c>
      <c r="DU299" s="9">
        <v>0</v>
      </c>
      <c r="DV299" s="9">
        <v>0</v>
      </c>
      <c r="DW299" s="9">
        <v>0</v>
      </c>
    </row>
    <row r="300" spans="1:127" ht="60" x14ac:dyDescent="0.25">
      <c r="A300" s="44">
        <v>299</v>
      </c>
      <c r="B300" s="45">
        <v>45627</v>
      </c>
      <c r="C300" s="46">
        <v>212220911648815</v>
      </c>
      <c r="D300" s="4">
        <v>212220911648815</v>
      </c>
      <c r="E300" s="4" t="s">
        <v>121</v>
      </c>
      <c r="F300" s="5" t="s">
        <v>122</v>
      </c>
      <c r="G300" s="3">
        <v>45357</v>
      </c>
      <c r="H300" s="6">
        <v>10</v>
      </c>
      <c r="I300" s="5" t="s">
        <v>123</v>
      </c>
      <c r="J300" s="47">
        <v>854389</v>
      </c>
      <c r="K300" s="5" t="s">
        <v>124</v>
      </c>
      <c r="L300" s="5" t="s">
        <v>2846</v>
      </c>
      <c r="M300" s="5">
        <v>841701</v>
      </c>
      <c r="N300" s="5" t="s">
        <v>126</v>
      </c>
      <c r="O300" s="5">
        <v>694</v>
      </c>
      <c r="P300" s="5" t="s">
        <v>127</v>
      </c>
      <c r="Q300" s="5">
        <v>10</v>
      </c>
      <c r="R300" s="5" t="s">
        <v>128</v>
      </c>
      <c r="S300" s="6">
        <v>14.5</v>
      </c>
      <c r="T300" s="5" t="s">
        <v>129</v>
      </c>
      <c r="U300" s="6">
        <v>14.5</v>
      </c>
      <c r="V300" s="5">
        <v>181</v>
      </c>
      <c r="W300" s="5" t="s">
        <v>130</v>
      </c>
      <c r="X300" s="5" t="s">
        <v>2847</v>
      </c>
      <c r="Y300" s="5" t="s">
        <v>132</v>
      </c>
      <c r="Z300" s="5" t="s">
        <v>133</v>
      </c>
      <c r="AA300" s="5" t="s">
        <v>200</v>
      </c>
      <c r="AB300" s="5" t="s">
        <v>135</v>
      </c>
      <c r="AC300" s="5" t="s">
        <v>136</v>
      </c>
      <c r="AD300" s="5">
        <v>854803734421</v>
      </c>
      <c r="AE300" s="5" t="s">
        <v>625</v>
      </c>
      <c r="AF300" s="5" t="s">
        <v>675</v>
      </c>
      <c r="AG300" s="5">
        <v>171</v>
      </c>
      <c r="AH300" s="5" t="s">
        <v>139</v>
      </c>
      <c r="AI300" s="5">
        <v>181</v>
      </c>
      <c r="AJ300" s="5" t="s">
        <v>128</v>
      </c>
      <c r="AK300" s="5">
        <v>854389</v>
      </c>
      <c r="AL300" s="5" t="s">
        <v>140</v>
      </c>
      <c r="AM300" s="5" t="s">
        <v>161</v>
      </c>
      <c r="AN300" s="6">
        <v>50.2345367</v>
      </c>
      <c r="AO300" s="5" t="s">
        <v>142</v>
      </c>
      <c r="AP300" s="5">
        <v>0</v>
      </c>
      <c r="AQ300" s="5">
        <v>11667</v>
      </c>
      <c r="AR300" s="3">
        <v>45355</v>
      </c>
      <c r="AS300" s="5">
        <v>180</v>
      </c>
      <c r="AT300" s="5" t="s">
        <v>2705</v>
      </c>
      <c r="AU300" s="5" t="s">
        <v>144</v>
      </c>
      <c r="AV300" s="5">
        <v>0</v>
      </c>
      <c r="AW300" s="5">
        <v>0</v>
      </c>
      <c r="AX300" s="5">
        <v>0</v>
      </c>
      <c r="AY300" s="5">
        <v>0</v>
      </c>
      <c r="AZ300" s="5">
        <v>0</v>
      </c>
      <c r="BA300" s="5">
        <v>0</v>
      </c>
      <c r="BB300" s="5">
        <v>0</v>
      </c>
      <c r="BC300" s="5">
        <v>0</v>
      </c>
      <c r="BD300" s="5">
        <v>0</v>
      </c>
      <c r="BE300" s="5" t="s">
        <v>145</v>
      </c>
      <c r="BF300" s="5" t="s">
        <v>145</v>
      </c>
      <c r="BG300" s="5">
        <v>0</v>
      </c>
      <c r="BH300" s="5">
        <v>10</v>
      </c>
      <c r="BI300" s="5" t="s">
        <v>123</v>
      </c>
      <c r="BJ300" s="3">
        <v>45351</v>
      </c>
      <c r="BK300" s="3">
        <v>45351</v>
      </c>
      <c r="BL300" s="6">
        <v>10.199999999999999</v>
      </c>
      <c r="BM300" s="5" t="s">
        <v>123</v>
      </c>
      <c r="BN300" s="3">
        <v>50833</v>
      </c>
      <c r="BO300" s="5" t="s">
        <v>162</v>
      </c>
      <c r="BP300" s="5">
        <v>540000</v>
      </c>
      <c r="BQ300" s="5"/>
      <c r="BR300" s="3">
        <v>45338</v>
      </c>
      <c r="BS300" s="5" t="s">
        <v>2848</v>
      </c>
      <c r="BT300" s="5" t="s">
        <v>1139</v>
      </c>
      <c r="BU300" s="7" t="s">
        <v>2849</v>
      </c>
      <c r="BV300" s="7">
        <v>160</v>
      </c>
      <c r="BW300" s="7">
        <v>5800</v>
      </c>
      <c r="BX300" s="7">
        <v>736</v>
      </c>
      <c r="BY300" s="7">
        <v>1050</v>
      </c>
      <c r="BZ300" s="5">
        <v>16</v>
      </c>
      <c r="CA300" s="5">
        <v>44</v>
      </c>
      <c r="CB300" s="48">
        <f t="shared" si="33"/>
        <v>1700800</v>
      </c>
      <c r="CC300" s="48">
        <v>1700800</v>
      </c>
      <c r="CD300" s="48">
        <f t="shared" si="30"/>
        <v>1530720</v>
      </c>
      <c r="CE300" s="48">
        <f t="shared" si="31"/>
        <v>1360640</v>
      </c>
      <c r="CF300" s="48"/>
      <c r="CG300" s="49" t="s">
        <v>533</v>
      </c>
      <c r="CH300" s="49"/>
      <c r="CI300" s="49" t="s">
        <v>3775</v>
      </c>
      <c r="CJ300" s="50" t="s">
        <v>1631</v>
      </c>
      <c r="CK300" s="50" t="s">
        <v>137</v>
      </c>
      <c r="CL300" s="50">
        <v>201008</v>
      </c>
      <c r="CM300" s="5">
        <v>0</v>
      </c>
      <c r="CN300" s="5" t="s">
        <v>195</v>
      </c>
      <c r="CO300" s="50" t="s">
        <v>166</v>
      </c>
      <c r="CP300" s="50" t="s">
        <v>167</v>
      </c>
      <c r="CQ300" s="51" t="s">
        <v>153</v>
      </c>
      <c r="CR300" s="51" t="s">
        <v>154</v>
      </c>
      <c r="CS300" s="51" t="s">
        <v>90</v>
      </c>
      <c r="CT300" s="51" t="s">
        <v>2850</v>
      </c>
      <c r="CU300" s="51" t="s">
        <v>187</v>
      </c>
      <c r="CV300" s="52" t="s">
        <v>2851</v>
      </c>
      <c r="CW300" s="9">
        <v>200299511631</v>
      </c>
      <c r="CX300" s="9">
        <v>0</v>
      </c>
      <c r="CY300" s="9">
        <v>0</v>
      </c>
      <c r="CZ300" s="9">
        <v>0</v>
      </c>
      <c r="DA300" s="9">
        <v>0</v>
      </c>
      <c r="DB300" s="9">
        <v>0</v>
      </c>
      <c r="DC300" s="9">
        <v>0</v>
      </c>
      <c r="DD300" s="9">
        <v>0</v>
      </c>
      <c r="DE300" s="9">
        <v>0</v>
      </c>
      <c r="DF300" s="9">
        <v>400078257413</v>
      </c>
      <c r="DG300" s="9">
        <v>0</v>
      </c>
      <c r="DH300" s="9">
        <v>0</v>
      </c>
      <c r="DI300" s="9">
        <v>0</v>
      </c>
      <c r="DJ300" s="9">
        <v>0</v>
      </c>
      <c r="DK300" s="9">
        <v>0</v>
      </c>
      <c r="DL300" s="9">
        <v>0</v>
      </c>
      <c r="DM300" s="9">
        <v>0</v>
      </c>
      <c r="DN300" s="9">
        <v>0</v>
      </c>
      <c r="DO300" s="9">
        <v>200079908898</v>
      </c>
      <c r="DP300" s="9">
        <v>0</v>
      </c>
      <c r="DQ300" s="9">
        <v>0</v>
      </c>
      <c r="DR300" s="9">
        <v>0</v>
      </c>
      <c r="DS300" s="9">
        <v>0</v>
      </c>
      <c r="DT300" s="9">
        <v>0</v>
      </c>
      <c r="DU300" s="9">
        <v>0</v>
      </c>
      <c r="DV300" s="9">
        <v>0</v>
      </c>
      <c r="DW300" s="9">
        <v>0</v>
      </c>
    </row>
    <row r="301" spans="1:127" customFormat="1" ht="90" x14ac:dyDescent="0.25">
      <c r="A301">
        <v>300</v>
      </c>
      <c r="B301" s="3">
        <v>45627</v>
      </c>
      <c r="C301" s="4">
        <v>212220911647181</v>
      </c>
      <c r="D301" s="4">
        <v>212220911647181</v>
      </c>
      <c r="E301" s="4" t="s">
        <v>121</v>
      </c>
      <c r="F301" s="5" t="s">
        <v>122</v>
      </c>
      <c r="G301" s="3">
        <v>45357</v>
      </c>
      <c r="H301" s="6">
        <v>10</v>
      </c>
      <c r="I301" s="5" t="s">
        <v>123</v>
      </c>
      <c r="J301" s="5">
        <v>1700000</v>
      </c>
      <c r="K301" s="5" t="s">
        <v>124</v>
      </c>
      <c r="L301" s="5" t="s">
        <v>2852</v>
      </c>
      <c r="M301" s="5">
        <v>1672250</v>
      </c>
      <c r="N301" s="5" t="s">
        <v>126</v>
      </c>
      <c r="O301" s="5">
        <v>-1</v>
      </c>
      <c r="P301" s="5" t="s">
        <v>127</v>
      </c>
      <c r="Q301" s="5">
        <v>10</v>
      </c>
      <c r="R301" s="5" t="s">
        <v>128</v>
      </c>
      <c r="S301" s="6">
        <v>13.5</v>
      </c>
      <c r="T301" s="5" t="s">
        <v>129</v>
      </c>
      <c r="U301" s="6">
        <v>13.5</v>
      </c>
      <c r="V301" s="5">
        <v>181</v>
      </c>
      <c r="W301" s="5" t="s">
        <v>130</v>
      </c>
      <c r="X301" s="5" t="s">
        <v>2853</v>
      </c>
      <c r="Y301" s="5" t="s">
        <v>132</v>
      </c>
      <c r="Z301" s="5" t="s">
        <v>133</v>
      </c>
      <c r="AA301" s="5" t="s">
        <v>277</v>
      </c>
      <c r="AB301" s="5" t="s">
        <v>135</v>
      </c>
      <c r="AC301" s="5" t="s">
        <v>136</v>
      </c>
      <c r="AD301" s="5">
        <v>854803728378</v>
      </c>
      <c r="AE301" s="5" t="s">
        <v>625</v>
      </c>
      <c r="AF301" s="5" t="s">
        <v>675</v>
      </c>
      <c r="AG301" s="5">
        <v>171</v>
      </c>
      <c r="AH301" s="5" t="s">
        <v>139</v>
      </c>
      <c r="AI301" s="5">
        <v>181</v>
      </c>
      <c r="AJ301" s="5" t="s">
        <v>128</v>
      </c>
      <c r="AK301" s="5">
        <v>1700000</v>
      </c>
      <c r="AL301" s="5" t="s">
        <v>140</v>
      </c>
      <c r="AM301" s="5" t="s">
        <v>161</v>
      </c>
      <c r="AN301" s="6">
        <v>37.576534600000002</v>
      </c>
      <c r="AO301" s="5" t="s">
        <v>142</v>
      </c>
      <c r="AP301" s="5">
        <v>0</v>
      </c>
      <c r="AQ301" s="5">
        <v>22072</v>
      </c>
      <c r="AR301" s="3">
        <v>45355</v>
      </c>
      <c r="AS301" s="5">
        <v>180</v>
      </c>
      <c r="AT301" s="5" t="s">
        <v>2705</v>
      </c>
      <c r="AU301" s="5" t="s">
        <v>144</v>
      </c>
      <c r="AV301" s="5">
        <v>0</v>
      </c>
      <c r="AW301" s="5">
        <v>0</v>
      </c>
      <c r="AX301" s="5">
        <v>0</v>
      </c>
      <c r="AY301" s="5">
        <v>0</v>
      </c>
      <c r="AZ301" s="5">
        <v>0</v>
      </c>
      <c r="BA301" s="5">
        <v>0</v>
      </c>
      <c r="BB301" s="5">
        <v>0</v>
      </c>
      <c r="BC301" s="5">
        <v>0</v>
      </c>
      <c r="BD301" s="5">
        <v>0</v>
      </c>
      <c r="BE301" s="5" t="s">
        <v>145</v>
      </c>
      <c r="BF301" s="5" t="s">
        <v>145</v>
      </c>
      <c r="BG301" s="5">
        <v>0</v>
      </c>
      <c r="BH301" s="5">
        <v>10</v>
      </c>
      <c r="BI301" s="5" t="s">
        <v>123</v>
      </c>
      <c r="BJ301" s="3">
        <v>45351</v>
      </c>
      <c r="BK301" s="3">
        <v>45351</v>
      </c>
      <c r="BL301" s="6">
        <v>10.199999999999999</v>
      </c>
      <c r="BM301" s="5" t="s">
        <v>123</v>
      </c>
      <c r="BN301" s="3">
        <v>50833</v>
      </c>
      <c r="BO301" s="5" t="s">
        <v>162</v>
      </c>
      <c r="BP301" s="5">
        <v>464496</v>
      </c>
      <c r="BQ301" s="5"/>
      <c r="BR301" s="3">
        <v>45335</v>
      </c>
      <c r="BS301" s="5" t="s">
        <v>422</v>
      </c>
      <c r="BT301" s="5" t="s">
        <v>147</v>
      </c>
      <c r="BU301" s="7" t="s">
        <v>2854</v>
      </c>
      <c r="BV301" s="7">
        <v>1707</v>
      </c>
      <c r="BW301" s="7">
        <v>1300</v>
      </c>
      <c r="BX301" s="7">
        <v>2305</v>
      </c>
      <c r="BY301" s="7">
        <v>1000</v>
      </c>
      <c r="BZ301" s="5">
        <v>6</v>
      </c>
      <c r="CA301" s="5">
        <v>54</v>
      </c>
      <c r="CB301" s="6">
        <f t="shared" si="33"/>
        <v>4524100</v>
      </c>
      <c r="CC301" s="6">
        <v>4524100</v>
      </c>
      <c r="CD301" s="6">
        <f t="shared" si="30"/>
        <v>4071690</v>
      </c>
      <c r="CE301" s="6">
        <f t="shared" si="31"/>
        <v>3619280</v>
      </c>
      <c r="CF301" s="6" t="s">
        <v>2855</v>
      </c>
      <c r="CG301" s="8"/>
      <c r="CH301" s="8">
        <f>J301/CB301</f>
        <v>0.37576534559359875</v>
      </c>
      <c r="CI301" s="8" t="s">
        <v>3775</v>
      </c>
      <c r="CJ301" s="5" t="s">
        <v>2856</v>
      </c>
      <c r="CK301" s="5" t="s">
        <v>137</v>
      </c>
      <c r="CL301" s="5">
        <v>245101</v>
      </c>
      <c r="CM301" s="5">
        <v>0</v>
      </c>
      <c r="CN301" s="5" t="s">
        <v>195</v>
      </c>
      <c r="CO301" s="5" t="s">
        <v>166</v>
      </c>
      <c r="CP301" s="5" t="s">
        <v>167</v>
      </c>
      <c r="CQ301" s="9" t="s">
        <v>185</v>
      </c>
      <c r="CR301" s="9" t="s">
        <v>154</v>
      </c>
      <c r="CS301" s="9" t="s">
        <v>90</v>
      </c>
      <c r="CT301" s="9" t="s">
        <v>2857</v>
      </c>
      <c r="CU301" s="9" t="s">
        <v>187</v>
      </c>
      <c r="CV301" s="10" t="s">
        <v>2858</v>
      </c>
      <c r="CW301" s="9">
        <v>200299509059</v>
      </c>
      <c r="CX301" s="9">
        <v>200299509093</v>
      </c>
      <c r="CY301" s="9">
        <v>0</v>
      </c>
      <c r="CZ301" s="9">
        <v>0</v>
      </c>
      <c r="DA301" s="9">
        <v>0</v>
      </c>
      <c r="DB301" s="9">
        <v>0</v>
      </c>
      <c r="DC301" s="9">
        <v>0</v>
      </c>
      <c r="DD301" s="9">
        <v>0</v>
      </c>
      <c r="DE301" s="9">
        <v>0</v>
      </c>
      <c r="DF301" s="9">
        <v>400078255697</v>
      </c>
      <c r="DG301" s="9">
        <v>400078255703</v>
      </c>
      <c r="DH301" s="9">
        <v>0</v>
      </c>
      <c r="DI301" s="9">
        <v>0</v>
      </c>
      <c r="DJ301" s="9">
        <v>0</v>
      </c>
      <c r="DK301" s="9">
        <v>0</v>
      </c>
      <c r="DL301" s="9">
        <v>0</v>
      </c>
      <c r="DM301" s="9">
        <v>0</v>
      </c>
      <c r="DN301" s="9">
        <v>0</v>
      </c>
      <c r="DO301" s="9">
        <v>200079907135</v>
      </c>
      <c r="DP301" s="9">
        <v>200079907142</v>
      </c>
      <c r="DQ301" s="9">
        <v>0</v>
      </c>
      <c r="DR301" s="9">
        <v>0</v>
      </c>
      <c r="DS301" s="9">
        <v>0</v>
      </c>
      <c r="DT301" s="9">
        <v>0</v>
      </c>
      <c r="DU301" s="9">
        <v>0</v>
      </c>
      <c r="DV301" s="9">
        <v>0</v>
      </c>
      <c r="DW301" s="9">
        <v>0</v>
      </c>
    </row>
    <row r="302" spans="1:127" ht="75" x14ac:dyDescent="0.25">
      <c r="A302" s="44">
        <v>301</v>
      </c>
      <c r="B302" s="45">
        <v>45627</v>
      </c>
      <c r="C302" s="46">
        <v>212220911642619</v>
      </c>
      <c r="D302" s="4">
        <v>212220911642619</v>
      </c>
      <c r="E302" s="4" t="s">
        <v>121</v>
      </c>
      <c r="F302" s="5" t="s">
        <v>178</v>
      </c>
      <c r="G302" s="3">
        <v>45491</v>
      </c>
      <c r="H302" s="6">
        <v>5.5333333333333297</v>
      </c>
      <c r="I302" s="5" t="s">
        <v>123</v>
      </c>
      <c r="J302" s="47">
        <v>2515275</v>
      </c>
      <c r="K302" s="5" t="s">
        <v>124</v>
      </c>
      <c r="L302" s="5" t="s">
        <v>2859</v>
      </c>
      <c r="M302" s="5">
        <v>2468103</v>
      </c>
      <c r="N302" s="5" t="s">
        <v>126</v>
      </c>
      <c r="O302" s="5">
        <v>781</v>
      </c>
      <c r="P302" s="5" t="s">
        <v>127</v>
      </c>
      <c r="Q302" s="5">
        <v>10</v>
      </c>
      <c r="R302" s="5" t="s">
        <v>128</v>
      </c>
      <c r="S302" s="6">
        <v>12</v>
      </c>
      <c r="T302" s="5" t="s">
        <v>129</v>
      </c>
      <c r="U302" s="6">
        <v>12</v>
      </c>
      <c r="V302" s="5">
        <v>181</v>
      </c>
      <c r="W302" s="5" t="s">
        <v>130</v>
      </c>
      <c r="X302" s="5" t="s">
        <v>2860</v>
      </c>
      <c r="Y302" s="5" t="s">
        <v>132</v>
      </c>
      <c r="Z302" s="5" t="s">
        <v>133</v>
      </c>
      <c r="AA302" s="5" t="s">
        <v>863</v>
      </c>
      <c r="AB302" s="5" t="s">
        <v>135</v>
      </c>
      <c r="AC302" s="5" t="s">
        <v>136</v>
      </c>
      <c r="AD302" s="5">
        <v>854803707862</v>
      </c>
      <c r="AE302" s="5" t="s">
        <v>625</v>
      </c>
      <c r="AF302" s="5" t="s">
        <v>675</v>
      </c>
      <c r="AG302" s="5">
        <v>171</v>
      </c>
      <c r="AH302" s="5" t="s">
        <v>139</v>
      </c>
      <c r="AI302" s="5">
        <v>181</v>
      </c>
      <c r="AJ302" s="5" t="s">
        <v>128</v>
      </c>
      <c r="AK302" s="5">
        <v>2515275</v>
      </c>
      <c r="AL302" s="5" t="s">
        <v>140</v>
      </c>
      <c r="AM302" s="5" t="s">
        <v>161</v>
      </c>
      <c r="AN302" s="6">
        <v>60.943860200000003</v>
      </c>
      <c r="AO302" s="5" t="s">
        <v>142</v>
      </c>
      <c r="AP302" s="5">
        <v>0</v>
      </c>
      <c r="AQ302" s="5">
        <v>30188</v>
      </c>
      <c r="AR302" s="3">
        <v>45355</v>
      </c>
      <c r="AS302" s="5">
        <v>180</v>
      </c>
      <c r="AT302" s="5" t="s">
        <v>2705</v>
      </c>
      <c r="AU302" s="5" t="s">
        <v>144</v>
      </c>
      <c r="AV302" s="5">
        <v>0</v>
      </c>
      <c r="AW302" s="5">
        <v>0</v>
      </c>
      <c r="AX302" s="5">
        <v>0</v>
      </c>
      <c r="AY302" s="5">
        <v>0</v>
      </c>
      <c r="AZ302" s="5">
        <v>0</v>
      </c>
      <c r="BA302" s="5">
        <v>0</v>
      </c>
      <c r="BB302" s="5">
        <v>0</v>
      </c>
      <c r="BC302" s="5">
        <v>0</v>
      </c>
      <c r="BD302" s="5">
        <v>0</v>
      </c>
      <c r="BE302" s="5" t="s">
        <v>145</v>
      </c>
      <c r="BF302" s="5" t="s">
        <v>145</v>
      </c>
      <c r="BG302" s="5">
        <v>0</v>
      </c>
      <c r="BH302" s="5">
        <v>10</v>
      </c>
      <c r="BI302" s="5" t="s">
        <v>123</v>
      </c>
      <c r="BJ302" s="3">
        <v>45349</v>
      </c>
      <c r="BK302" s="3">
        <v>45349</v>
      </c>
      <c r="BL302" s="6">
        <v>10.266666666666699</v>
      </c>
      <c r="BM302" s="5" t="s">
        <v>123</v>
      </c>
      <c r="BN302" s="3">
        <v>50833</v>
      </c>
      <c r="BO302" s="5" t="s">
        <v>162</v>
      </c>
      <c r="BP302" s="5">
        <v>1022004</v>
      </c>
      <c r="BQ302" s="5"/>
      <c r="BR302" s="3">
        <v>45341</v>
      </c>
      <c r="BS302" s="5" t="s">
        <v>2861</v>
      </c>
      <c r="BT302" s="5" t="s">
        <v>2862</v>
      </c>
      <c r="BU302" s="7" t="s">
        <v>2863</v>
      </c>
      <c r="BV302" s="7">
        <v>67</v>
      </c>
      <c r="BW302" s="7">
        <v>40000</v>
      </c>
      <c r="BX302" s="7">
        <v>1206</v>
      </c>
      <c r="BY302" s="7">
        <v>1200</v>
      </c>
      <c r="BZ302" s="5">
        <v>1</v>
      </c>
      <c r="CA302" s="5" t="s">
        <v>2864</v>
      </c>
      <c r="CB302" s="48">
        <f t="shared" si="33"/>
        <v>4127200</v>
      </c>
      <c r="CC302" s="48">
        <v>4127200</v>
      </c>
      <c r="CD302" s="48">
        <f t="shared" si="30"/>
        <v>3714480</v>
      </c>
      <c r="CE302" s="48">
        <f t="shared" si="31"/>
        <v>3301760</v>
      </c>
      <c r="CF302" s="48">
        <v>2632940</v>
      </c>
      <c r="CG302" s="49" t="s">
        <v>533</v>
      </c>
      <c r="CH302" s="49"/>
      <c r="CI302" s="49" t="s">
        <v>3775</v>
      </c>
      <c r="CJ302" s="50" t="s">
        <v>2759</v>
      </c>
      <c r="CK302" s="50" t="s">
        <v>137</v>
      </c>
      <c r="CL302" s="50">
        <v>201102</v>
      </c>
      <c r="CM302" s="5">
        <v>0</v>
      </c>
      <c r="CN302" s="5" t="s">
        <v>195</v>
      </c>
      <c r="CO302" s="50" t="s">
        <v>166</v>
      </c>
      <c r="CP302" s="50" t="s">
        <v>167</v>
      </c>
      <c r="CQ302" s="51" t="s">
        <v>185</v>
      </c>
      <c r="CR302" s="51" t="s">
        <v>154</v>
      </c>
      <c r="CS302" s="51" t="s">
        <v>90</v>
      </c>
      <c r="CT302" s="51" t="s">
        <v>2865</v>
      </c>
      <c r="CU302" s="51" t="s">
        <v>187</v>
      </c>
      <c r="CV302" s="52" t="s">
        <v>2866</v>
      </c>
      <c r="CW302" s="9">
        <v>200313916095</v>
      </c>
      <c r="CX302" s="9">
        <v>0</v>
      </c>
      <c r="CY302" s="9">
        <v>0</v>
      </c>
      <c r="CZ302" s="9">
        <v>0</v>
      </c>
      <c r="DA302" s="9">
        <v>0</v>
      </c>
      <c r="DB302" s="9">
        <v>0</v>
      </c>
      <c r="DC302" s="9">
        <v>0</v>
      </c>
      <c r="DD302" s="9">
        <v>0</v>
      </c>
      <c r="DE302" s="9">
        <v>0</v>
      </c>
      <c r="DF302" s="9">
        <v>400081993545</v>
      </c>
      <c r="DG302" s="9">
        <v>0</v>
      </c>
      <c r="DH302" s="9">
        <v>0</v>
      </c>
      <c r="DI302" s="9">
        <v>0</v>
      </c>
      <c r="DJ302" s="9">
        <v>0</v>
      </c>
      <c r="DK302" s="9">
        <v>0</v>
      </c>
      <c r="DL302" s="9">
        <v>0</v>
      </c>
      <c r="DM302" s="9">
        <v>0</v>
      </c>
      <c r="DN302" s="9">
        <v>0</v>
      </c>
      <c r="DO302" s="9">
        <v>200083770684</v>
      </c>
      <c r="DP302" s="9">
        <v>0</v>
      </c>
      <c r="DQ302" s="9">
        <v>0</v>
      </c>
      <c r="DR302" s="9">
        <v>0</v>
      </c>
      <c r="DS302" s="9">
        <v>0</v>
      </c>
      <c r="DT302" s="9">
        <v>0</v>
      </c>
      <c r="DU302" s="9">
        <v>0</v>
      </c>
      <c r="DV302" s="9">
        <v>0</v>
      </c>
      <c r="DW302" s="9">
        <v>0</v>
      </c>
    </row>
    <row r="303" spans="1:127" ht="60" hidden="1" x14ac:dyDescent="0.25">
      <c r="A303" s="44">
        <v>302</v>
      </c>
      <c r="B303" s="45">
        <v>45627</v>
      </c>
      <c r="C303" s="46">
        <v>191101311648788</v>
      </c>
      <c r="D303" s="4">
        <v>191101311648788</v>
      </c>
      <c r="E303" s="4" t="s">
        <v>121</v>
      </c>
      <c r="F303" s="5" t="s">
        <v>122</v>
      </c>
      <c r="G303" s="3">
        <v>45357</v>
      </c>
      <c r="H303" s="6">
        <v>10</v>
      </c>
      <c r="I303" s="5" t="s">
        <v>123</v>
      </c>
      <c r="J303" s="47">
        <v>16000000</v>
      </c>
      <c r="K303" s="5" t="s">
        <v>124</v>
      </c>
      <c r="L303" s="5" t="s">
        <v>2867</v>
      </c>
      <c r="M303" s="5">
        <v>15632734</v>
      </c>
      <c r="N303" s="5" t="s">
        <v>126</v>
      </c>
      <c r="O303" s="5">
        <v>662</v>
      </c>
      <c r="P303" s="5" t="s">
        <v>127</v>
      </c>
      <c r="Q303" s="5">
        <v>10</v>
      </c>
      <c r="R303" s="5" t="s">
        <v>263</v>
      </c>
      <c r="S303" s="6">
        <v>9.75</v>
      </c>
      <c r="T303" s="5" t="s">
        <v>129</v>
      </c>
      <c r="U303" s="6">
        <v>9.75</v>
      </c>
      <c r="V303" s="5">
        <v>181</v>
      </c>
      <c r="W303" s="5" t="s">
        <v>130</v>
      </c>
      <c r="X303" s="5" t="s">
        <v>2868</v>
      </c>
      <c r="Y303" s="5" t="s">
        <v>132</v>
      </c>
      <c r="Z303" s="5" t="s">
        <v>133</v>
      </c>
      <c r="AA303" s="5" t="s">
        <v>235</v>
      </c>
      <c r="AB303" s="5" t="s">
        <v>135</v>
      </c>
      <c r="AC303" s="5" t="s">
        <v>136</v>
      </c>
      <c r="AD303" s="5">
        <v>803774511</v>
      </c>
      <c r="AE303" s="5" t="s">
        <v>137</v>
      </c>
      <c r="AF303" s="5" t="s">
        <v>977</v>
      </c>
      <c r="AG303" s="5">
        <v>171</v>
      </c>
      <c r="AH303" s="5" t="s">
        <v>139</v>
      </c>
      <c r="AI303" s="5">
        <v>181</v>
      </c>
      <c r="AJ303" s="5" t="s">
        <v>1042</v>
      </c>
      <c r="AK303" s="5">
        <v>16000000</v>
      </c>
      <c r="AL303" s="5" t="s">
        <v>140</v>
      </c>
      <c r="AM303" s="5" t="s">
        <v>141</v>
      </c>
      <c r="AN303" s="6">
        <v>56.112786700000001</v>
      </c>
      <c r="AO303" s="5" t="s">
        <v>142</v>
      </c>
      <c r="AP303" s="5">
        <v>0</v>
      </c>
      <c r="AQ303" s="5">
        <v>169499</v>
      </c>
      <c r="AR303" s="3">
        <v>45355</v>
      </c>
      <c r="AS303" s="5">
        <v>180</v>
      </c>
      <c r="AT303" s="5" t="s">
        <v>2869</v>
      </c>
      <c r="AU303" s="5" t="s">
        <v>144</v>
      </c>
      <c r="AV303" s="5">
        <v>0</v>
      </c>
      <c r="AW303" s="5">
        <v>0</v>
      </c>
      <c r="AX303" s="5">
        <v>0</v>
      </c>
      <c r="AY303" s="5">
        <v>0</v>
      </c>
      <c r="AZ303" s="5">
        <v>0</v>
      </c>
      <c r="BA303" s="5">
        <v>0</v>
      </c>
      <c r="BB303" s="5">
        <v>0</v>
      </c>
      <c r="BC303" s="5">
        <v>0</v>
      </c>
      <c r="BD303" s="5">
        <v>0</v>
      </c>
      <c r="BE303" s="5" t="s">
        <v>145</v>
      </c>
      <c r="BF303" s="5" t="s">
        <v>145</v>
      </c>
      <c r="BG303" s="5">
        <v>0</v>
      </c>
      <c r="BH303" s="5">
        <v>10</v>
      </c>
      <c r="BI303" s="5" t="s">
        <v>123</v>
      </c>
      <c r="BJ303" s="3">
        <v>45351</v>
      </c>
      <c r="BK303" s="3">
        <v>45351</v>
      </c>
      <c r="BL303" s="6">
        <v>10.199999999999999</v>
      </c>
      <c r="BM303" s="5" t="s">
        <v>123</v>
      </c>
      <c r="BN303" s="3">
        <v>50833</v>
      </c>
      <c r="BO303" s="5" t="s">
        <v>146</v>
      </c>
      <c r="BP303" s="5">
        <v>0</v>
      </c>
      <c r="BQ303" s="5">
        <v>2</v>
      </c>
      <c r="BR303" s="3">
        <v>45336</v>
      </c>
      <c r="BS303" s="5">
        <v>6883288</v>
      </c>
      <c r="BT303" s="5" t="s">
        <v>2870</v>
      </c>
      <c r="BU303" s="7" t="s">
        <v>2871</v>
      </c>
      <c r="BV303" s="7">
        <v>1453</v>
      </c>
      <c r="BW303" s="7">
        <v>17000</v>
      </c>
      <c r="BX303" s="7">
        <v>2542</v>
      </c>
      <c r="BY303" s="7">
        <v>1500</v>
      </c>
      <c r="BZ303" s="5"/>
      <c r="CA303" s="5"/>
      <c r="CB303" s="48">
        <f t="shared" si="33"/>
        <v>28514000</v>
      </c>
      <c r="CC303" s="48">
        <v>28514000</v>
      </c>
      <c r="CD303" s="48">
        <f t="shared" si="30"/>
        <v>25662600</v>
      </c>
      <c r="CE303" s="48">
        <f t="shared" si="31"/>
        <v>22811200</v>
      </c>
      <c r="CF303" s="48"/>
      <c r="CG303" s="49" t="s">
        <v>2872</v>
      </c>
      <c r="CH303" s="49"/>
      <c r="CI303" s="49" t="s">
        <v>3776</v>
      </c>
      <c r="CJ303" s="50" t="s">
        <v>1790</v>
      </c>
      <c r="CK303" s="50" t="s">
        <v>137</v>
      </c>
      <c r="CL303" s="50">
        <v>226010</v>
      </c>
      <c r="CM303" s="5">
        <v>0</v>
      </c>
      <c r="CN303" s="5" t="s">
        <v>195</v>
      </c>
      <c r="CO303" s="50" t="s">
        <v>152</v>
      </c>
      <c r="CP303" s="50" t="s">
        <v>152</v>
      </c>
      <c r="CQ303" s="51" t="s">
        <v>153</v>
      </c>
      <c r="CR303" s="51" t="s">
        <v>154</v>
      </c>
      <c r="CS303" s="51" t="s">
        <v>90</v>
      </c>
      <c r="CT303" s="51" t="s">
        <v>2873</v>
      </c>
      <c r="CU303" s="51" t="s">
        <v>187</v>
      </c>
      <c r="CV303" s="52" t="s">
        <v>2874</v>
      </c>
      <c r="CW303" s="9">
        <v>200299494097</v>
      </c>
      <c r="CX303" s="9">
        <v>0</v>
      </c>
      <c r="CY303" s="9">
        <v>0</v>
      </c>
      <c r="CZ303" s="9">
        <v>0</v>
      </c>
      <c r="DA303" s="9">
        <v>0</v>
      </c>
      <c r="DB303" s="9">
        <v>0</v>
      </c>
      <c r="DC303" s="9">
        <v>0</v>
      </c>
      <c r="DD303" s="9">
        <v>0</v>
      </c>
      <c r="DE303" s="9">
        <v>0</v>
      </c>
      <c r="DF303" s="9">
        <v>400078252140</v>
      </c>
      <c r="DG303" s="9">
        <v>0</v>
      </c>
      <c r="DH303" s="9">
        <v>0</v>
      </c>
      <c r="DI303" s="9">
        <v>0</v>
      </c>
      <c r="DJ303" s="9">
        <v>0</v>
      </c>
      <c r="DK303" s="9">
        <v>0</v>
      </c>
      <c r="DL303" s="9">
        <v>0</v>
      </c>
      <c r="DM303" s="9">
        <v>0</v>
      </c>
      <c r="DN303" s="9">
        <v>0</v>
      </c>
      <c r="DO303" s="9">
        <v>200079903239</v>
      </c>
      <c r="DP303" s="9">
        <v>0</v>
      </c>
      <c r="DQ303" s="9">
        <v>0</v>
      </c>
      <c r="DR303" s="9">
        <v>0</v>
      </c>
      <c r="DS303" s="9">
        <v>0</v>
      </c>
      <c r="DT303" s="9">
        <v>0</v>
      </c>
      <c r="DU303" s="9">
        <v>0</v>
      </c>
      <c r="DV303" s="9">
        <v>0</v>
      </c>
      <c r="DW303" s="9">
        <v>0</v>
      </c>
    </row>
    <row r="304" spans="1:127" ht="45" x14ac:dyDescent="0.25">
      <c r="A304" s="44">
        <v>303</v>
      </c>
      <c r="B304" s="45">
        <v>45627</v>
      </c>
      <c r="C304" s="46">
        <v>191101311649147</v>
      </c>
      <c r="D304" s="4">
        <v>191101311649147</v>
      </c>
      <c r="E304" s="4" t="s">
        <v>121</v>
      </c>
      <c r="F304" s="5" t="s">
        <v>178</v>
      </c>
      <c r="G304" s="3">
        <v>45406</v>
      </c>
      <c r="H304" s="6">
        <v>8.3666666666666707</v>
      </c>
      <c r="I304" s="5" t="s">
        <v>123</v>
      </c>
      <c r="J304" s="47">
        <v>8894050</v>
      </c>
      <c r="K304" s="5" t="s">
        <v>124</v>
      </c>
      <c r="L304" s="5" t="s">
        <v>2875</v>
      </c>
      <c r="M304" s="5">
        <v>8708087</v>
      </c>
      <c r="N304" s="5" t="s">
        <v>126</v>
      </c>
      <c r="O304" s="5">
        <v>759</v>
      </c>
      <c r="P304" s="5" t="s">
        <v>127</v>
      </c>
      <c r="Q304" s="5">
        <v>10</v>
      </c>
      <c r="R304" s="5" t="s">
        <v>263</v>
      </c>
      <c r="S304" s="6">
        <v>10.8</v>
      </c>
      <c r="T304" s="5" t="s">
        <v>129</v>
      </c>
      <c r="U304" s="6">
        <v>10.8</v>
      </c>
      <c r="V304" s="5">
        <v>181</v>
      </c>
      <c r="W304" s="5" t="s">
        <v>130</v>
      </c>
      <c r="X304" s="5" t="s">
        <v>2876</v>
      </c>
      <c r="Y304" s="5" t="s">
        <v>132</v>
      </c>
      <c r="Z304" s="5" t="s">
        <v>133</v>
      </c>
      <c r="AA304" s="5" t="s">
        <v>235</v>
      </c>
      <c r="AB304" s="5" t="s">
        <v>135</v>
      </c>
      <c r="AC304" s="5" t="s">
        <v>136</v>
      </c>
      <c r="AD304" s="5">
        <v>854803691869</v>
      </c>
      <c r="AE304" s="5" t="s">
        <v>137</v>
      </c>
      <c r="AF304" s="5" t="s">
        <v>977</v>
      </c>
      <c r="AG304" s="5">
        <v>171</v>
      </c>
      <c r="AH304" s="5" t="s">
        <v>139</v>
      </c>
      <c r="AI304" s="5">
        <v>181</v>
      </c>
      <c r="AJ304" s="5" t="s">
        <v>266</v>
      </c>
      <c r="AK304" s="5">
        <v>8894050</v>
      </c>
      <c r="AL304" s="5" t="s">
        <v>140</v>
      </c>
      <c r="AM304" s="5" t="s">
        <v>141</v>
      </c>
      <c r="AN304" s="6">
        <v>61.115730300000003</v>
      </c>
      <c r="AO304" s="5" t="s">
        <v>142</v>
      </c>
      <c r="AP304" s="5">
        <v>0</v>
      </c>
      <c r="AQ304" s="5">
        <v>99976</v>
      </c>
      <c r="AR304" s="3">
        <v>45355</v>
      </c>
      <c r="AS304" s="5">
        <v>180</v>
      </c>
      <c r="AT304" s="5" t="s">
        <v>2869</v>
      </c>
      <c r="AU304" s="5" t="s">
        <v>144</v>
      </c>
      <c r="AV304" s="5">
        <v>0</v>
      </c>
      <c r="AW304" s="5">
        <v>0</v>
      </c>
      <c r="AX304" s="5">
        <v>0</v>
      </c>
      <c r="AY304" s="5">
        <v>0</v>
      </c>
      <c r="AZ304" s="5">
        <v>0</v>
      </c>
      <c r="BA304" s="5">
        <v>0</v>
      </c>
      <c r="BB304" s="5">
        <v>0</v>
      </c>
      <c r="BC304" s="5">
        <v>0</v>
      </c>
      <c r="BD304" s="5">
        <v>0</v>
      </c>
      <c r="BE304" s="5" t="s">
        <v>145</v>
      </c>
      <c r="BF304" s="5" t="s">
        <v>145</v>
      </c>
      <c r="BG304" s="5">
        <v>0</v>
      </c>
      <c r="BH304" s="5">
        <v>10</v>
      </c>
      <c r="BI304" s="5" t="s">
        <v>123</v>
      </c>
      <c r="BJ304" s="3">
        <v>45351</v>
      </c>
      <c r="BK304" s="3">
        <v>45351</v>
      </c>
      <c r="BL304" s="6">
        <v>10.199999999999999</v>
      </c>
      <c r="BM304" s="5" t="s">
        <v>123</v>
      </c>
      <c r="BN304" s="3">
        <v>50833</v>
      </c>
      <c r="BO304" s="5" t="s">
        <v>146</v>
      </c>
      <c r="BP304" s="5">
        <v>0</v>
      </c>
      <c r="BQ304" s="5">
        <v>2</v>
      </c>
      <c r="BR304" s="3">
        <v>45343</v>
      </c>
      <c r="BS304" s="5">
        <v>6883505</v>
      </c>
      <c r="BT304" s="5" t="s">
        <v>2870</v>
      </c>
      <c r="BU304" s="7" t="s">
        <v>2877</v>
      </c>
      <c r="BV304" s="7">
        <v>955</v>
      </c>
      <c r="BW304" s="7">
        <v>13000</v>
      </c>
      <c r="BX304" s="7">
        <v>1527</v>
      </c>
      <c r="BY304" s="7">
        <v>1400</v>
      </c>
      <c r="BZ304" s="5">
        <v>16</v>
      </c>
      <c r="CA304" s="5">
        <v>44</v>
      </c>
      <c r="CB304" s="48">
        <f t="shared" si="33"/>
        <v>14552800</v>
      </c>
      <c r="CC304" s="48">
        <v>14687500</v>
      </c>
      <c r="CD304" s="48">
        <f t="shared" si="30"/>
        <v>13097520</v>
      </c>
      <c r="CE304" s="48">
        <f t="shared" si="31"/>
        <v>11642240</v>
      </c>
      <c r="CF304" s="48"/>
      <c r="CG304" s="49" t="s">
        <v>705</v>
      </c>
      <c r="CH304" s="49"/>
      <c r="CI304" s="49" t="s">
        <v>3775</v>
      </c>
      <c r="CJ304" s="50" t="s">
        <v>1790</v>
      </c>
      <c r="CK304" s="50" t="s">
        <v>137</v>
      </c>
      <c r="CL304" s="50">
        <v>226001</v>
      </c>
      <c r="CM304" s="5">
        <v>0</v>
      </c>
      <c r="CN304" s="5" t="s">
        <v>195</v>
      </c>
      <c r="CO304" s="50" t="s">
        <v>166</v>
      </c>
      <c r="CP304" s="50" t="s">
        <v>829</v>
      </c>
      <c r="CQ304" s="51" t="s">
        <v>185</v>
      </c>
      <c r="CR304" s="51" t="s">
        <v>154</v>
      </c>
      <c r="CS304" s="51" t="s">
        <v>90</v>
      </c>
      <c r="CT304" s="51" t="s">
        <v>2878</v>
      </c>
      <c r="CU304" s="51" t="s">
        <v>187</v>
      </c>
      <c r="CV304" s="52" t="s">
        <v>2879</v>
      </c>
      <c r="CW304" s="9">
        <v>200304723138</v>
      </c>
      <c r="CX304" s="9">
        <v>0</v>
      </c>
      <c r="CY304" s="9">
        <v>0</v>
      </c>
      <c r="CZ304" s="9">
        <v>0</v>
      </c>
      <c r="DA304" s="9">
        <v>0</v>
      </c>
      <c r="DB304" s="9">
        <v>0</v>
      </c>
      <c r="DC304" s="9">
        <v>0</v>
      </c>
      <c r="DD304" s="9">
        <v>0</v>
      </c>
      <c r="DE304" s="9">
        <v>0</v>
      </c>
      <c r="DF304" s="9">
        <v>400079523910</v>
      </c>
      <c r="DG304" s="9">
        <v>0</v>
      </c>
      <c r="DH304" s="9">
        <v>0</v>
      </c>
      <c r="DI304" s="9">
        <v>0</v>
      </c>
      <c r="DJ304" s="9">
        <v>0</v>
      </c>
      <c r="DK304" s="9">
        <v>0</v>
      </c>
      <c r="DL304" s="9">
        <v>0</v>
      </c>
      <c r="DM304" s="9">
        <v>0</v>
      </c>
      <c r="DN304" s="9">
        <v>0</v>
      </c>
      <c r="DO304" s="9">
        <v>200081227342</v>
      </c>
      <c r="DP304" s="9">
        <v>0</v>
      </c>
      <c r="DQ304" s="9">
        <v>0</v>
      </c>
      <c r="DR304" s="9">
        <v>0</v>
      </c>
      <c r="DS304" s="9">
        <v>0</v>
      </c>
      <c r="DT304" s="9">
        <v>0</v>
      </c>
      <c r="DU304" s="9">
        <v>0</v>
      </c>
      <c r="DV304" s="9">
        <v>0</v>
      </c>
      <c r="DW304" s="9">
        <v>0</v>
      </c>
    </row>
    <row r="305" spans="1:100" ht="75" x14ac:dyDescent="0.25">
      <c r="A305" s="44">
        <v>304</v>
      </c>
      <c r="B305" s="45">
        <v>45627</v>
      </c>
      <c r="C305" s="46">
        <v>191101311680764</v>
      </c>
      <c r="D305" s="4">
        <v>191101311680764</v>
      </c>
      <c r="E305" s="4" t="s">
        <v>121</v>
      </c>
      <c r="F305" s="5" t="s">
        <v>122</v>
      </c>
      <c r="G305" s="3">
        <v>45385</v>
      </c>
      <c r="H305" s="6">
        <v>9.06666666666667</v>
      </c>
      <c r="I305" s="5" t="s">
        <v>123</v>
      </c>
      <c r="J305" s="5">
        <v>8716685</v>
      </c>
      <c r="K305" s="5" t="s">
        <v>124</v>
      </c>
      <c r="L305" s="5" t="s">
        <v>2880</v>
      </c>
      <c r="M305" s="5">
        <v>8565338</v>
      </c>
      <c r="N305" s="5" t="s">
        <v>126</v>
      </c>
      <c r="O305" s="5">
        <v>753</v>
      </c>
      <c r="P305" s="5" t="s">
        <v>127</v>
      </c>
      <c r="Q305" s="5">
        <v>9</v>
      </c>
      <c r="R305" s="5" t="s">
        <v>263</v>
      </c>
      <c r="S305" s="6">
        <v>11.5</v>
      </c>
      <c r="T305" s="5" t="s">
        <v>129</v>
      </c>
      <c r="U305" s="6">
        <v>11.5</v>
      </c>
      <c r="V305" s="5">
        <v>181</v>
      </c>
      <c r="W305" s="5" t="s">
        <v>130</v>
      </c>
      <c r="X305" s="5" t="s">
        <v>2881</v>
      </c>
      <c r="Y305" s="5" t="s">
        <v>132</v>
      </c>
      <c r="Z305" s="5" t="s">
        <v>133</v>
      </c>
      <c r="AA305" s="5" t="s">
        <v>2882</v>
      </c>
      <c r="AB305" s="5" t="s">
        <v>135</v>
      </c>
      <c r="AC305" s="5" t="s">
        <v>136</v>
      </c>
      <c r="AD305" s="5">
        <v>19669359</v>
      </c>
      <c r="AE305" s="5" t="s">
        <v>137</v>
      </c>
      <c r="AF305" s="5" t="s">
        <v>977</v>
      </c>
      <c r="AG305" s="5">
        <v>172</v>
      </c>
      <c r="AH305" s="5" t="s">
        <v>139</v>
      </c>
      <c r="AI305" s="5">
        <v>181</v>
      </c>
      <c r="AJ305" s="5" t="s">
        <v>266</v>
      </c>
      <c r="AK305" s="5">
        <v>8716685</v>
      </c>
      <c r="AL305" s="5" t="s">
        <v>140</v>
      </c>
      <c r="AM305" s="5" t="s">
        <v>141</v>
      </c>
      <c r="AN305" s="6">
        <v>60.448578400000002</v>
      </c>
      <c r="AO305" s="5" t="s">
        <v>142</v>
      </c>
      <c r="AP305" s="5">
        <v>0</v>
      </c>
      <c r="AQ305" s="5">
        <v>101828</v>
      </c>
      <c r="AR305" s="3">
        <v>45386</v>
      </c>
      <c r="AS305" s="5">
        <v>180</v>
      </c>
      <c r="AT305" s="5" t="s">
        <v>2869</v>
      </c>
      <c r="AU305" s="5" t="s">
        <v>144</v>
      </c>
      <c r="AV305" s="5">
        <v>0</v>
      </c>
      <c r="AW305" s="5">
        <v>0</v>
      </c>
      <c r="AX305" s="5">
        <v>0</v>
      </c>
      <c r="AY305" s="5">
        <v>0</v>
      </c>
      <c r="AZ305" s="5">
        <v>0</v>
      </c>
      <c r="BA305" s="5">
        <v>0</v>
      </c>
      <c r="BB305" s="5">
        <v>0</v>
      </c>
      <c r="BC305" s="5">
        <v>0</v>
      </c>
      <c r="BD305" s="5">
        <v>0</v>
      </c>
      <c r="BE305" s="5" t="s">
        <v>145</v>
      </c>
      <c r="BF305" s="5" t="s">
        <v>145</v>
      </c>
      <c r="BG305" s="5">
        <v>0</v>
      </c>
      <c r="BH305" s="5">
        <v>9</v>
      </c>
      <c r="BI305" s="5" t="s">
        <v>123</v>
      </c>
      <c r="BJ305" s="3">
        <v>45381</v>
      </c>
      <c r="BK305" s="3">
        <v>45381</v>
      </c>
      <c r="BL305" s="6">
        <v>9.1999999999999993</v>
      </c>
      <c r="BM305" s="5" t="s">
        <v>123</v>
      </c>
      <c r="BN305" s="3">
        <v>50864</v>
      </c>
      <c r="BO305" s="5" t="s">
        <v>146</v>
      </c>
      <c r="BP305" s="5">
        <v>9999999.9996000007</v>
      </c>
      <c r="BQ305" s="5">
        <v>2</v>
      </c>
      <c r="BR305" s="3">
        <v>45375</v>
      </c>
      <c r="BS305" s="5">
        <v>7052811</v>
      </c>
      <c r="BT305" s="5" t="s">
        <v>3151</v>
      </c>
      <c r="BU305" s="7" t="s">
        <v>3152</v>
      </c>
      <c r="BV305" s="7">
        <v>6600</v>
      </c>
      <c r="BW305" s="7">
        <v>1600</v>
      </c>
      <c r="BX305" s="7">
        <v>1800</v>
      </c>
      <c r="BY305" s="7">
        <v>900</v>
      </c>
      <c r="BZ305" s="5">
        <v>8</v>
      </c>
      <c r="CA305" s="5">
        <v>52</v>
      </c>
      <c r="CB305" s="48">
        <f t="shared" ref="CB305:CB333" si="34">(BV305*BW305)+(BX305*BY305)</f>
        <v>12180000</v>
      </c>
      <c r="CC305" s="48">
        <v>12231000</v>
      </c>
      <c r="CD305" s="48">
        <f t="shared" ref="CD305:CD375" si="35">ROUND(CB305*0.9,0)</f>
        <v>10962000</v>
      </c>
      <c r="CE305" s="48">
        <f t="shared" ref="CE305:CE375" si="36">ROUND(CB305*0.8,0)</f>
        <v>9744000</v>
      </c>
      <c r="CF305" s="48">
        <v>0</v>
      </c>
      <c r="CG305" s="49"/>
      <c r="CH305" s="8">
        <f t="shared" ref="CH305:CH306" si="37">J305/CB305</f>
        <v>0.71565558292282427</v>
      </c>
      <c r="CI305" s="49" t="s">
        <v>3775</v>
      </c>
      <c r="CJ305" s="50" t="s">
        <v>1790</v>
      </c>
      <c r="CK305" s="50" t="s">
        <v>137</v>
      </c>
      <c r="CL305" s="50">
        <v>226020</v>
      </c>
      <c r="CM305" s="5">
        <v>0</v>
      </c>
      <c r="CN305" s="5" t="s">
        <v>298</v>
      </c>
      <c r="CO305" s="50" t="s">
        <v>166</v>
      </c>
      <c r="CP305" s="50" t="s">
        <v>299</v>
      </c>
      <c r="CQ305" s="51" t="s">
        <v>153</v>
      </c>
      <c r="CR305" s="51" t="s">
        <v>154</v>
      </c>
      <c r="CS305" s="51" t="s">
        <v>90</v>
      </c>
      <c r="CT305" s="51" t="s">
        <v>2883</v>
      </c>
      <c r="CU305" s="51" t="s">
        <v>187</v>
      </c>
      <c r="CV305" s="52" t="s">
        <v>2884</v>
      </c>
    </row>
    <row r="306" spans="1:100" customFormat="1" ht="75" x14ac:dyDescent="0.25">
      <c r="A306">
        <v>305</v>
      </c>
      <c r="B306" s="3">
        <v>45627</v>
      </c>
      <c r="C306" s="4">
        <v>191101311680764</v>
      </c>
      <c r="D306" s="4">
        <v>191101311680764</v>
      </c>
      <c r="E306" s="4" t="s">
        <v>121</v>
      </c>
      <c r="F306" s="5" t="s">
        <v>122</v>
      </c>
      <c r="G306" s="3">
        <v>45385</v>
      </c>
      <c r="H306" s="75">
        <v>9.06666666666667</v>
      </c>
      <c r="I306" s="5" t="s">
        <v>123</v>
      </c>
      <c r="J306" s="5">
        <v>8716685</v>
      </c>
      <c r="K306" s="5" t="s">
        <v>124</v>
      </c>
      <c r="L306" s="5" t="s">
        <v>2880</v>
      </c>
      <c r="M306" s="5">
        <v>8565338</v>
      </c>
      <c r="N306" s="5" t="s">
        <v>126</v>
      </c>
      <c r="O306" s="5">
        <v>753</v>
      </c>
      <c r="P306" s="5" t="s">
        <v>127</v>
      </c>
      <c r="Q306" s="5">
        <v>9</v>
      </c>
      <c r="R306" s="5" t="s">
        <v>263</v>
      </c>
      <c r="S306" s="75">
        <v>11.5</v>
      </c>
      <c r="T306" s="5" t="s">
        <v>129</v>
      </c>
      <c r="U306" s="75">
        <v>11.5</v>
      </c>
      <c r="V306" s="5">
        <v>181</v>
      </c>
      <c r="W306" s="5" t="s">
        <v>130</v>
      </c>
      <c r="X306" s="5" t="s">
        <v>2881</v>
      </c>
      <c r="Y306" s="5" t="s">
        <v>132</v>
      </c>
      <c r="Z306" s="5" t="s">
        <v>133</v>
      </c>
      <c r="AA306" s="5" t="s">
        <v>2882</v>
      </c>
      <c r="AB306" s="5" t="s">
        <v>135</v>
      </c>
      <c r="AC306" s="5" t="s">
        <v>136</v>
      </c>
      <c r="AD306" s="5">
        <v>19669359</v>
      </c>
      <c r="AE306" s="5" t="s">
        <v>137</v>
      </c>
      <c r="AF306" s="5" t="s">
        <v>977</v>
      </c>
      <c r="AG306" s="5">
        <v>172</v>
      </c>
      <c r="AH306" s="5" t="s">
        <v>139</v>
      </c>
      <c r="AI306" s="5">
        <v>181</v>
      </c>
      <c r="AJ306" s="5" t="s">
        <v>266</v>
      </c>
      <c r="AK306" s="5">
        <v>8716685</v>
      </c>
      <c r="AL306" s="5" t="s">
        <v>140</v>
      </c>
      <c r="AM306" s="5" t="s">
        <v>141</v>
      </c>
      <c r="AN306" s="75">
        <v>60.448578400000002</v>
      </c>
      <c r="AO306" s="5" t="s">
        <v>142</v>
      </c>
      <c r="AP306" s="5">
        <v>0</v>
      </c>
      <c r="AQ306" s="5">
        <v>101828</v>
      </c>
      <c r="AR306" s="3">
        <v>45386</v>
      </c>
      <c r="AS306" s="5">
        <v>180</v>
      </c>
      <c r="AT306" s="5" t="s">
        <v>2869</v>
      </c>
      <c r="AU306" s="5" t="s">
        <v>144</v>
      </c>
      <c r="AV306" s="5">
        <v>0</v>
      </c>
      <c r="AW306" s="5">
        <v>0</v>
      </c>
      <c r="AX306" s="5">
        <v>0</v>
      </c>
      <c r="AY306" s="5">
        <v>0</v>
      </c>
      <c r="AZ306" s="5">
        <v>0</v>
      </c>
      <c r="BA306" s="5">
        <v>0</v>
      </c>
      <c r="BB306" s="5">
        <v>0</v>
      </c>
      <c r="BC306" s="5">
        <v>0</v>
      </c>
      <c r="BD306" s="5">
        <v>0</v>
      </c>
      <c r="BE306" s="5" t="s">
        <v>145</v>
      </c>
      <c r="BF306" s="5" t="s">
        <v>145</v>
      </c>
      <c r="BG306" s="5">
        <v>0</v>
      </c>
      <c r="BH306" s="5">
        <v>9</v>
      </c>
      <c r="BI306" s="5" t="s">
        <v>123</v>
      </c>
      <c r="BJ306" s="3">
        <v>45381</v>
      </c>
      <c r="BK306" s="3">
        <v>45381</v>
      </c>
      <c r="BL306" s="75">
        <v>9.1999999999999993</v>
      </c>
      <c r="BM306" s="5" t="s">
        <v>123</v>
      </c>
      <c r="BN306" s="3">
        <v>50864</v>
      </c>
      <c r="BO306" s="5" t="s">
        <v>146</v>
      </c>
      <c r="BP306" s="5">
        <v>9999999.9996000007</v>
      </c>
      <c r="BQ306" s="5">
        <v>2</v>
      </c>
      <c r="BR306" s="3">
        <v>45374</v>
      </c>
      <c r="BS306" s="5">
        <v>7052811</v>
      </c>
      <c r="BT306" s="5" t="s">
        <v>3151</v>
      </c>
      <c r="BU306" s="7" t="s">
        <v>3153</v>
      </c>
      <c r="BV306" s="7">
        <v>1400</v>
      </c>
      <c r="BW306" s="7">
        <v>1600</v>
      </c>
      <c r="BX306" s="7">
        <v>0</v>
      </c>
      <c r="BY306" s="7">
        <v>0</v>
      </c>
      <c r="BZ306" s="5">
        <v>0</v>
      </c>
      <c r="CA306" s="5" t="s">
        <v>3154</v>
      </c>
      <c r="CB306" s="75">
        <f t="shared" si="34"/>
        <v>2240000</v>
      </c>
      <c r="CC306" s="75">
        <v>0</v>
      </c>
      <c r="CD306" s="75">
        <f t="shared" si="35"/>
        <v>2016000</v>
      </c>
      <c r="CE306" s="75">
        <f t="shared" si="36"/>
        <v>1792000</v>
      </c>
      <c r="CF306" s="75"/>
      <c r="CG306" s="76"/>
      <c r="CH306" s="76">
        <f t="shared" si="37"/>
        <v>3.8913772321428572</v>
      </c>
      <c r="CI306" s="76" t="s">
        <v>3775</v>
      </c>
      <c r="CJ306" s="5" t="s">
        <v>1790</v>
      </c>
      <c r="CK306" s="5" t="s">
        <v>137</v>
      </c>
      <c r="CL306" s="5">
        <v>226020</v>
      </c>
      <c r="CM306" s="5">
        <v>0</v>
      </c>
      <c r="CN306" s="5" t="s">
        <v>298</v>
      </c>
      <c r="CO306" s="5" t="s">
        <v>166</v>
      </c>
      <c r="CP306" s="5" t="s">
        <v>299</v>
      </c>
      <c r="CQ306" s="9" t="s">
        <v>153</v>
      </c>
      <c r="CR306" s="9" t="s">
        <v>154</v>
      </c>
      <c r="CS306" s="9" t="s">
        <v>90</v>
      </c>
      <c r="CT306" s="9" t="s">
        <v>2883</v>
      </c>
      <c r="CU306" s="9" t="s">
        <v>187</v>
      </c>
      <c r="CV306" s="10" t="s">
        <v>2884</v>
      </c>
    </row>
    <row r="307" spans="1:100" ht="75" x14ac:dyDescent="0.25">
      <c r="A307" s="44">
        <v>306</v>
      </c>
      <c r="B307" s="45">
        <v>45627</v>
      </c>
      <c r="C307" s="46">
        <v>191101311685745</v>
      </c>
      <c r="D307" s="4">
        <v>191101311685745</v>
      </c>
      <c r="E307" s="4" t="s">
        <v>121</v>
      </c>
      <c r="F307" s="5" t="s">
        <v>122</v>
      </c>
      <c r="G307" s="3">
        <v>45388</v>
      </c>
      <c r="H307" s="6">
        <v>8.9666666666666703</v>
      </c>
      <c r="I307" s="5" t="s">
        <v>123</v>
      </c>
      <c r="J307" s="47">
        <v>25000000</v>
      </c>
      <c r="K307" s="5" t="s">
        <v>124</v>
      </c>
      <c r="L307" s="5" t="s">
        <v>2885</v>
      </c>
      <c r="M307" s="5">
        <v>24503140</v>
      </c>
      <c r="N307" s="5" t="s">
        <v>126</v>
      </c>
      <c r="O307" s="5">
        <v>704</v>
      </c>
      <c r="P307" s="5" t="s">
        <v>127</v>
      </c>
      <c r="Q307" s="5">
        <v>9</v>
      </c>
      <c r="R307" s="5" t="s">
        <v>263</v>
      </c>
      <c r="S307" s="6">
        <v>10</v>
      </c>
      <c r="T307" s="5" t="s">
        <v>129</v>
      </c>
      <c r="U307" s="6">
        <v>10</v>
      </c>
      <c r="V307" s="5">
        <v>181</v>
      </c>
      <c r="W307" s="5" t="s">
        <v>130</v>
      </c>
      <c r="X307" s="5" t="s">
        <v>2886</v>
      </c>
      <c r="Y307" s="5" t="s">
        <v>132</v>
      </c>
      <c r="Z307" s="5" t="s">
        <v>133</v>
      </c>
      <c r="AA307" s="5" t="s">
        <v>804</v>
      </c>
      <c r="AB307" s="5" t="s">
        <v>135</v>
      </c>
      <c r="AC307" s="5" t="s">
        <v>136</v>
      </c>
      <c r="AD307" s="5">
        <v>805261025</v>
      </c>
      <c r="AE307" s="5" t="s">
        <v>137</v>
      </c>
      <c r="AF307" s="5" t="s">
        <v>977</v>
      </c>
      <c r="AG307" s="5">
        <v>172</v>
      </c>
      <c r="AH307" s="5" t="s">
        <v>139</v>
      </c>
      <c r="AI307" s="5">
        <v>181</v>
      </c>
      <c r="AJ307" s="5" t="s">
        <v>266</v>
      </c>
      <c r="AK307" s="5">
        <v>25000000</v>
      </c>
      <c r="AL307" s="5" t="s">
        <v>140</v>
      </c>
      <c r="AM307" s="5" t="s">
        <v>141</v>
      </c>
      <c r="AN307" s="6">
        <v>42.424869800000003</v>
      </c>
      <c r="AO307" s="5" t="s">
        <v>142</v>
      </c>
      <c r="AP307" s="5">
        <v>0</v>
      </c>
      <c r="AQ307" s="5">
        <v>268652</v>
      </c>
      <c r="AR307" s="3">
        <v>45386</v>
      </c>
      <c r="AS307" s="5">
        <v>180</v>
      </c>
      <c r="AT307" s="5" t="s">
        <v>2869</v>
      </c>
      <c r="AU307" s="5" t="s">
        <v>144</v>
      </c>
      <c r="AV307" s="5">
        <v>0</v>
      </c>
      <c r="AW307" s="5">
        <v>0</v>
      </c>
      <c r="AX307" s="5">
        <v>0</v>
      </c>
      <c r="AY307" s="5">
        <v>0</v>
      </c>
      <c r="AZ307" s="5">
        <v>0</v>
      </c>
      <c r="BA307" s="5">
        <v>0</v>
      </c>
      <c r="BB307" s="5">
        <v>0</v>
      </c>
      <c r="BC307" s="5">
        <v>0</v>
      </c>
      <c r="BD307" s="5">
        <v>0</v>
      </c>
      <c r="BE307" s="5" t="s">
        <v>145</v>
      </c>
      <c r="BF307" s="5" t="s">
        <v>145</v>
      </c>
      <c r="BG307" s="5">
        <v>0</v>
      </c>
      <c r="BH307" s="5">
        <v>9</v>
      </c>
      <c r="BI307" s="5" t="s">
        <v>123</v>
      </c>
      <c r="BJ307" s="3">
        <v>45382</v>
      </c>
      <c r="BK307" s="3">
        <v>45382</v>
      </c>
      <c r="BL307" s="6">
        <v>9.1666666666666696</v>
      </c>
      <c r="BM307" s="5" t="s">
        <v>123</v>
      </c>
      <c r="BN307" s="3">
        <v>50864</v>
      </c>
      <c r="BO307" s="5" t="s">
        <v>146</v>
      </c>
      <c r="BP307" s="5">
        <v>50000000.000399999</v>
      </c>
      <c r="BQ307" s="5">
        <v>2</v>
      </c>
      <c r="BR307" s="3">
        <v>45375</v>
      </c>
      <c r="BS307" s="5">
        <v>6630696</v>
      </c>
      <c r="BT307" s="5" t="s">
        <v>3151</v>
      </c>
      <c r="BU307" s="7" t="s">
        <v>3155</v>
      </c>
      <c r="BV307" s="7">
        <v>4753</v>
      </c>
      <c r="BW307" s="7">
        <v>12000</v>
      </c>
      <c r="BX307" s="7">
        <v>3604</v>
      </c>
      <c r="BY307" s="7">
        <v>524.88909999999998</v>
      </c>
      <c r="BZ307" s="5">
        <v>12</v>
      </c>
      <c r="CA307" s="5">
        <v>48</v>
      </c>
      <c r="CB307" s="48">
        <f t="shared" si="34"/>
        <v>58927700.316399999</v>
      </c>
      <c r="CC307" s="48">
        <v>62418000</v>
      </c>
      <c r="CD307" s="48">
        <f t="shared" si="35"/>
        <v>53034930</v>
      </c>
      <c r="CE307" s="48">
        <f t="shared" si="36"/>
        <v>47142160</v>
      </c>
      <c r="CF307" s="48">
        <v>0</v>
      </c>
      <c r="CG307" s="49" t="s">
        <v>3156</v>
      </c>
      <c r="CH307" s="49"/>
      <c r="CI307" s="49" t="s">
        <v>3775</v>
      </c>
      <c r="CJ307" s="50" t="s">
        <v>1790</v>
      </c>
      <c r="CK307" s="50" t="s">
        <v>137</v>
      </c>
      <c r="CL307" s="50">
        <v>226010</v>
      </c>
      <c r="CM307" s="5">
        <v>0</v>
      </c>
      <c r="CN307" s="5" t="s">
        <v>195</v>
      </c>
      <c r="CO307" s="50" t="s">
        <v>152</v>
      </c>
      <c r="CP307" s="50" t="s">
        <v>152</v>
      </c>
      <c r="CQ307" s="51" t="s">
        <v>958</v>
      </c>
      <c r="CR307" s="51" t="s">
        <v>959</v>
      </c>
      <c r="CS307" s="51" t="s">
        <v>90</v>
      </c>
      <c r="CT307" s="51" t="s">
        <v>2887</v>
      </c>
      <c r="CU307" s="51" t="s">
        <v>991</v>
      </c>
      <c r="CV307" s="52" t="s">
        <v>2888</v>
      </c>
    </row>
    <row r="308" spans="1:100" ht="60" x14ac:dyDescent="0.25">
      <c r="A308" s="44">
        <v>307</v>
      </c>
      <c r="B308" s="45">
        <v>45627</v>
      </c>
      <c r="C308" s="46">
        <v>191101311702462</v>
      </c>
      <c r="D308" s="4">
        <v>191101311702462</v>
      </c>
      <c r="E308" s="4" t="s">
        <v>121</v>
      </c>
      <c r="F308" s="5" t="s">
        <v>178</v>
      </c>
      <c r="G308" s="3">
        <v>45461</v>
      </c>
      <c r="H308" s="6">
        <v>6.5333333333333297</v>
      </c>
      <c r="I308" s="5" t="s">
        <v>123</v>
      </c>
      <c r="J308" s="47">
        <v>5114415</v>
      </c>
      <c r="K308" s="5" t="s">
        <v>124</v>
      </c>
      <c r="L308" s="5" t="s">
        <v>2889</v>
      </c>
      <c r="M308" s="5">
        <v>5059707</v>
      </c>
      <c r="N308" s="5" t="s">
        <v>126</v>
      </c>
      <c r="O308" s="5">
        <v>755</v>
      </c>
      <c r="P308" s="5" t="s">
        <v>127</v>
      </c>
      <c r="Q308" s="5">
        <v>8</v>
      </c>
      <c r="R308" s="5" t="s">
        <v>263</v>
      </c>
      <c r="S308" s="6">
        <v>11.5</v>
      </c>
      <c r="T308" s="5" t="s">
        <v>129</v>
      </c>
      <c r="U308" s="6">
        <v>11.5</v>
      </c>
      <c r="V308" s="5">
        <v>180</v>
      </c>
      <c r="W308" s="5" t="s">
        <v>130</v>
      </c>
      <c r="X308" s="5" t="s">
        <v>2890</v>
      </c>
      <c r="Y308" s="5" t="s">
        <v>132</v>
      </c>
      <c r="Z308" s="5" t="s">
        <v>133</v>
      </c>
      <c r="AA308" s="5" t="s">
        <v>2569</v>
      </c>
      <c r="AB308" s="5" t="s">
        <v>135</v>
      </c>
      <c r="AC308" s="5" t="s">
        <v>136</v>
      </c>
      <c r="AD308" s="5">
        <v>854804092865</v>
      </c>
      <c r="AE308" s="5" t="s">
        <v>137</v>
      </c>
      <c r="AF308" s="5" t="s">
        <v>977</v>
      </c>
      <c r="AG308" s="5">
        <v>175</v>
      </c>
      <c r="AH308" s="5" t="s">
        <v>139</v>
      </c>
      <c r="AI308" s="5">
        <v>183</v>
      </c>
      <c r="AJ308" s="5" t="s">
        <v>266</v>
      </c>
      <c r="AK308" s="5">
        <v>5114415</v>
      </c>
      <c r="AL308" s="5" t="s">
        <v>140</v>
      </c>
      <c r="AM308" s="5" t="s">
        <v>141</v>
      </c>
      <c r="AN308" s="6">
        <v>60.028345100000003</v>
      </c>
      <c r="AO308" s="5" t="s">
        <v>142</v>
      </c>
      <c r="AP308" s="5">
        <v>0</v>
      </c>
      <c r="AQ308" s="5">
        <v>59747</v>
      </c>
      <c r="AR308" s="3">
        <v>45416</v>
      </c>
      <c r="AS308" s="5">
        <v>180</v>
      </c>
      <c r="AT308" s="5" t="s">
        <v>2869</v>
      </c>
      <c r="AU308" s="5" t="s">
        <v>144</v>
      </c>
      <c r="AV308" s="5">
        <v>0</v>
      </c>
      <c r="AW308" s="5">
        <v>0</v>
      </c>
      <c r="AX308" s="5">
        <v>0</v>
      </c>
      <c r="AY308" s="5">
        <v>0</v>
      </c>
      <c r="AZ308" s="5">
        <v>0</v>
      </c>
      <c r="BA308" s="5">
        <v>0</v>
      </c>
      <c r="BB308" s="5">
        <v>0</v>
      </c>
      <c r="BC308" s="5">
        <v>0</v>
      </c>
      <c r="BD308" s="5">
        <v>0</v>
      </c>
      <c r="BE308" s="5" t="s">
        <v>145</v>
      </c>
      <c r="BF308" s="5" t="s">
        <v>145</v>
      </c>
      <c r="BG308" s="5">
        <v>0</v>
      </c>
      <c r="BH308" s="5">
        <v>8</v>
      </c>
      <c r="BI308" s="5" t="s">
        <v>123</v>
      </c>
      <c r="BJ308" s="3">
        <v>45408</v>
      </c>
      <c r="BK308" s="3">
        <v>45464</v>
      </c>
      <c r="BL308" s="6">
        <v>6.43333333333333</v>
      </c>
      <c r="BM308" s="5" t="s">
        <v>123</v>
      </c>
      <c r="BN308" s="3">
        <v>50955</v>
      </c>
      <c r="BO308" s="5" t="s">
        <v>146</v>
      </c>
      <c r="BP308" s="5">
        <v>9999999.9996000007</v>
      </c>
      <c r="BQ308" s="5">
        <v>3</v>
      </c>
      <c r="BR308" s="3">
        <v>45378</v>
      </c>
      <c r="BS308" s="5">
        <v>7053543</v>
      </c>
      <c r="BT308" s="5" t="s">
        <v>3157</v>
      </c>
      <c r="BU308" s="7" t="s">
        <v>3158</v>
      </c>
      <c r="BV308" s="7">
        <v>0</v>
      </c>
      <c r="BW308" s="7">
        <v>0</v>
      </c>
      <c r="BX308" s="7">
        <v>142</v>
      </c>
      <c r="BY308" s="7">
        <v>60000</v>
      </c>
      <c r="BZ308" s="5">
        <v>29</v>
      </c>
      <c r="CA308" s="5">
        <v>31</v>
      </c>
      <c r="CB308" s="48">
        <f t="shared" si="34"/>
        <v>8520000</v>
      </c>
      <c r="CC308" s="48">
        <v>9002800</v>
      </c>
      <c r="CD308" s="48">
        <f t="shared" si="35"/>
        <v>7668000</v>
      </c>
      <c r="CE308" s="48">
        <f t="shared" si="36"/>
        <v>6816000</v>
      </c>
      <c r="CF308" s="48">
        <v>0</v>
      </c>
      <c r="CH308" s="8">
        <f>J308/CB308</f>
        <v>0.6002834507042254</v>
      </c>
      <c r="CI308" s="72" t="s">
        <v>3775</v>
      </c>
      <c r="CJ308" s="50" t="s">
        <v>1790</v>
      </c>
      <c r="CK308" s="50" t="s">
        <v>137</v>
      </c>
      <c r="CL308" s="50">
        <v>226001</v>
      </c>
      <c r="CM308" s="5">
        <v>0</v>
      </c>
      <c r="CN308" s="5" t="s">
        <v>151</v>
      </c>
      <c r="CO308" s="50" t="s">
        <v>152</v>
      </c>
      <c r="CP308" s="50" t="s">
        <v>152</v>
      </c>
      <c r="CQ308" s="51" t="s">
        <v>153</v>
      </c>
      <c r="CR308" s="51" t="s">
        <v>154</v>
      </c>
      <c r="CS308" s="51" t="s">
        <v>90</v>
      </c>
      <c r="CT308" s="51" t="s">
        <v>2891</v>
      </c>
      <c r="CU308" s="51" t="s">
        <v>187</v>
      </c>
      <c r="CV308" s="52" t="s">
        <v>2892</v>
      </c>
    </row>
    <row r="309" spans="1:100" ht="60" x14ac:dyDescent="0.25">
      <c r="A309" s="44">
        <v>308</v>
      </c>
      <c r="B309" s="45">
        <v>45627</v>
      </c>
      <c r="C309" s="46">
        <v>191101311706598</v>
      </c>
      <c r="D309" s="4">
        <v>191101311706598</v>
      </c>
      <c r="E309" s="4" t="s">
        <v>121</v>
      </c>
      <c r="F309" s="5" t="s">
        <v>122</v>
      </c>
      <c r="G309" s="3">
        <v>45415</v>
      </c>
      <c r="H309" s="6">
        <v>8.06666666666667</v>
      </c>
      <c r="I309" s="5" t="s">
        <v>123</v>
      </c>
      <c r="J309" s="47">
        <v>12000000</v>
      </c>
      <c r="K309" s="5" t="s">
        <v>124</v>
      </c>
      <c r="L309" s="5" t="s">
        <v>2893</v>
      </c>
      <c r="M309" s="5">
        <v>11795878</v>
      </c>
      <c r="N309" s="5" t="s">
        <v>126</v>
      </c>
      <c r="O309" s="5">
        <v>746</v>
      </c>
      <c r="P309" s="5" t="s">
        <v>127</v>
      </c>
      <c r="Q309" s="5">
        <v>8</v>
      </c>
      <c r="R309" s="5" t="s">
        <v>263</v>
      </c>
      <c r="S309" s="6">
        <v>10.199999999999999</v>
      </c>
      <c r="T309" s="5" t="s">
        <v>129</v>
      </c>
      <c r="U309" s="6">
        <v>10.199999999999999</v>
      </c>
      <c r="V309" s="5">
        <v>181</v>
      </c>
      <c r="W309" s="5" t="s">
        <v>130</v>
      </c>
      <c r="X309" s="5" t="s">
        <v>2894</v>
      </c>
      <c r="Y309" s="5" t="s">
        <v>132</v>
      </c>
      <c r="Z309" s="5" t="s">
        <v>133</v>
      </c>
      <c r="AA309" s="5" t="s">
        <v>200</v>
      </c>
      <c r="AB309" s="5" t="s">
        <v>135</v>
      </c>
      <c r="AC309" s="5" t="s">
        <v>136</v>
      </c>
      <c r="AD309" s="5">
        <v>807466620</v>
      </c>
      <c r="AE309" s="5" t="s">
        <v>137</v>
      </c>
      <c r="AF309" s="5" t="s">
        <v>977</v>
      </c>
      <c r="AG309" s="5">
        <v>173</v>
      </c>
      <c r="AH309" s="5" t="s">
        <v>139</v>
      </c>
      <c r="AI309" s="5">
        <v>181</v>
      </c>
      <c r="AJ309" s="5" t="s">
        <v>266</v>
      </c>
      <c r="AK309" s="5">
        <v>12000000</v>
      </c>
      <c r="AL309" s="5" t="s">
        <v>140</v>
      </c>
      <c r="AM309" s="5" t="s">
        <v>141</v>
      </c>
      <c r="AN309" s="6">
        <v>51.012816999999998</v>
      </c>
      <c r="AO309" s="5" t="s">
        <v>142</v>
      </c>
      <c r="AP309" s="5">
        <v>0</v>
      </c>
      <c r="AQ309" s="5">
        <v>130425</v>
      </c>
      <c r="AR309" s="3">
        <v>45416</v>
      </c>
      <c r="AS309" s="5">
        <v>180</v>
      </c>
      <c r="AT309" s="5" t="s">
        <v>2869</v>
      </c>
      <c r="AU309" s="5" t="s">
        <v>144</v>
      </c>
      <c r="AV309" s="5">
        <v>0</v>
      </c>
      <c r="AW309" s="5">
        <v>0</v>
      </c>
      <c r="AX309" s="5">
        <v>0</v>
      </c>
      <c r="AY309" s="5">
        <v>0</v>
      </c>
      <c r="AZ309" s="5">
        <v>0</v>
      </c>
      <c r="BA309" s="5">
        <v>0</v>
      </c>
      <c r="BB309" s="5">
        <v>0</v>
      </c>
      <c r="BC309" s="5">
        <v>0</v>
      </c>
      <c r="BD309" s="5">
        <v>0</v>
      </c>
      <c r="BE309" s="5" t="s">
        <v>145</v>
      </c>
      <c r="BF309" s="5" t="s">
        <v>145</v>
      </c>
      <c r="BG309" s="5">
        <v>0</v>
      </c>
      <c r="BH309" s="5">
        <v>8</v>
      </c>
      <c r="BI309" s="5" t="s">
        <v>123</v>
      </c>
      <c r="BJ309" s="3">
        <v>45411</v>
      </c>
      <c r="BK309" s="3">
        <v>45411</v>
      </c>
      <c r="BL309" s="6">
        <v>8.1999999999999993</v>
      </c>
      <c r="BM309" s="5" t="s">
        <v>123</v>
      </c>
      <c r="BN309" s="3">
        <v>50894</v>
      </c>
      <c r="BO309" s="5" t="s">
        <v>146</v>
      </c>
      <c r="BP309" s="5">
        <v>0</v>
      </c>
      <c r="BQ309" s="5">
        <v>2</v>
      </c>
      <c r="BR309" s="3">
        <v>45394</v>
      </c>
      <c r="BS309" s="5">
        <v>5619907</v>
      </c>
      <c r="BT309" s="5" t="s">
        <v>3151</v>
      </c>
      <c r="BU309" s="7" t="s">
        <v>3159</v>
      </c>
      <c r="BV309" s="7">
        <v>1243</v>
      </c>
      <c r="BW309" s="7">
        <v>17000</v>
      </c>
      <c r="BX309" s="7">
        <v>2175</v>
      </c>
      <c r="BY309" s="7">
        <v>1100</v>
      </c>
      <c r="BZ309" s="5">
        <v>1.5</v>
      </c>
      <c r="CA309" s="5">
        <v>58.5</v>
      </c>
      <c r="CB309" s="48">
        <f t="shared" si="34"/>
        <v>23523500</v>
      </c>
      <c r="CC309" s="48">
        <v>23523500</v>
      </c>
      <c r="CD309" s="48">
        <f t="shared" si="35"/>
        <v>21171150</v>
      </c>
      <c r="CE309" s="48">
        <f t="shared" si="36"/>
        <v>18818800</v>
      </c>
      <c r="CF309" s="48">
        <v>0</v>
      </c>
      <c r="CG309" s="49" t="s">
        <v>3160</v>
      </c>
      <c r="CH309" s="49"/>
      <c r="CI309" s="49" t="s">
        <v>3775</v>
      </c>
      <c r="CJ309" s="50" t="s">
        <v>1790</v>
      </c>
      <c r="CK309" s="50" t="s">
        <v>137</v>
      </c>
      <c r="CL309" s="50">
        <v>226010</v>
      </c>
      <c r="CM309" s="5">
        <v>0</v>
      </c>
      <c r="CN309" s="5" t="s">
        <v>165</v>
      </c>
      <c r="CO309" s="50" t="s">
        <v>152</v>
      </c>
      <c r="CP309" s="50" t="s">
        <v>167</v>
      </c>
      <c r="CQ309" s="51" t="s">
        <v>153</v>
      </c>
      <c r="CR309" s="51" t="s">
        <v>154</v>
      </c>
      <c r="CS309" s="51" t="s">
        <v>90</v>
      </c>
      <c r="CT309" s="51" t="s">
        <v>2895</v>
      </c>
      <c r="CU309" s="51" t="s">
        <v>187</v>
      </c>
      <c r="CV309" s="52" t="s">
        <v>2896</v>
      </c>
    </row>
    <row r="310" spans="1:100" ht="45" x14ac:dyDescent="0.25">
      <c r="A310" s="44">
        <v>309</v>
      </c>
      <c r="B310" s="45">
        <v>45627</v>
      </c>
      <c r="C310" s="46">
        <v>212220911615725</v>
      </c>
      <c r="D310" s="4">
        <v>212220911615725</v>
      </c>
      <c r="E310" s="4" t="s">
        <v>121</v>
      </c>
      <c r="F310" s="5" t="s">
        <v>122</v>
      </c>
      <c r="G310" s="3">
        <v>45328</v>
      </c>
      <c r="H310" s="6">
        <v>10.966666666666701</v>
      </c>
      <c r="I310" s="5" t="s">
        <v>123</v>
      </c>
      <c r="J310" s="47">
        <v>1105207</v>
      </c>
      <c r="K310" s="5" t="s">
        <v>124</v>
      </c>
      <c r="L310" s="5" t="s">
        <v>2897</v>
      </c>
      <c r="M310" s="5">
        <v>1085965</v>
      </c>
      <c r="N310" s="5" t="s">
        <v>126</v>
      </c>
      <c r="O310" s="5">
        <v>691</v>
      </c>
      <c r="P310" s="5" t="s">
        <v>127</v>
      </c>
      <c r="Q310" s="5">
        <v>11</v>
      </c>
      <c r="R310" s="5" t="s">
        <v>128</v>
      </c>
      <c r="S310" s="6">
        <v>14</v>
      </c>
      <c r="T310" s="5" t="s">
        <v>129</v>
      </c>
      <c r="U310" s="6">
        <v>14</v>
      </c>
      <c r="V310" s="5">
        <v>181</v>
      </c>
      <c r="W310" s="5" t="s">
        <v>130</v>
      </c>
      <c r="X310" s="5" t="s">
        <v>2898</v>
      </c>
      <c r="Y310" s="5" t="s">
        <v>132</v>
      </c>
      <c r="Z310" s="5" t="s">
        <v>133</v>
      </c>
      <c r="AA310" s="5" t="s">
        <v>191</v>
      </c>
      <c r="AB310" s="5" t="s">
        <v>135</v>
      </c>
      <c r="AC310" s="5" t="s">
        <v>136</v>
      </c>
      <c r="AD310" s="5">
        <v>854803502610</v>
      </c>
      <c r="AE310" s="5" t="s">
        <v>625</v>
      </c>
      <c r="AF310" s="5" t="s">
        <v>675</v>
      </c>
      <c r="AG310" s="5">
        <v>170</v>
      </c>
      <c r="AH310" s="5" t="s">
        <v>139</v>
      </c>
      <c r="AI310" s="5">
        <v>181</v>
      </c>
      <c r="AJ310" s="5" t="s">
        <v>128</v>
      </c>
      <c r="AK310" s="5">
        <v>1105207</v>
      </c>
      <c r="AL310" s="5" t="s">
        <v>140</v>
      </c>
      <c r="AM310" s="5" t="s">
        <v>161</v>
      </c>
      <c r="AN310" s="6">
        <v>55.538040199999998</v>
      </c>
      <c r="AO310" s="5" t="s">
        <v>142</v>
      </c>
      <c r="AP310" s="5">
        <v>0</v>
      </c>
      <c r="AQ310" s="5">
        <v>14719</v>
      </c>
      <c r="AR310" s="3">
        <v>45326</v>
      </c>
      <c r="AS310" s="5">
        <v>180</v>
      </c>
      <c r="AT310" s="5" t="s">
        <v>2705</v>
      </c>
      <c r="AU310" s="5" t="s">
        <v>144</v>
      </c>
      <c r="AV310" s="5">
        <v>0</v>
      </c>
      <c r="AW310" s="5">
        <v>0</v>
      </c>
      <c r="AX310" s="5">
        <v>0</v>
      </c>
      <c r="AY310" s="5">
        <v>0</v>
      </c>
      <c r="AZ310" s="5">
        <v>0</v>
      </c>
      <c r="BA310" s="5">
        <v>0</v>
      </c>
      <c r="BB310" s="5">
        <v>0</v>
      </c>
      <c r="BC310" s="5">
        <v>0</v>
      </c>
      <c r="BD310" s="5">
        <v>0</v>
      </c>
      <c r="BE310" s="5" t="s">
        <v>145</v>
      </c>
      <c r="BF310" s="5" t="s">
        <v>145</v>
      </c>
      <c r="BG310" s="5">
        <v>0</v>
      </c>
      <c r="BH310" s="5">
        <v>11</v>
      </c>
      <c r="BI310" s="5" t="s">
        <v>123</v>
      </c>
      <c r="BJ310" s="3">
        <v>45322</v>
      </c>
      <c r="BK310" s="3">
        <v>45322</v>
      </c>
      <c r="BL310" s="6">
        <v>11.1666666666667</v>
      </c>
      <c r="BM310" s="5" t="s">
        <v>123</v>
      </c>
      <c r="BN310" s="3">
        <v>50805</v>
      </c>
      <c r="BO310" s="5" t="s">
        <v>162</v>
      </c>
      <c r="BP310" s="5">
        <v>712992</v>
      </c>
      <c r="BQ310" s="5">
        <v>1</v>
      </c>
      <c r="BR310" s="3">
        <v>45310</v>
      </c>
      <c r="BS310" s="5" t="s">
        <v>3161</v>
      </c>
      <c r="BT310" s="5" t="s">
        <v>3162</v>
      </c>
      <c r="BU310" s="7" t="s">
        <v>3163</v>
      </c>
      <c r="BV310" s="7">
        <v>125</v>
      </c>
      <c r="BW310" s="7">
        <v>11600</v>
      </c>
      <c r="BX310" s="7">
        <v>675</v>
      </c>
      <c r="BY310" s="7">
        <v>800</v>
      </c>
      <c r="BZ310" s="5">
        <v>5</v>
      </c>
      <c r="CA310" s="5">
        <v>45</v>
      </c>
      <c r="CB310" s="48">
        <f t="shared" si="34"/>
        <v>1990000</v>
      </c>
      <c r="CC310" s="48">
        <v>1990000</v>
      </c>
      <c r="CD310" s="48">
        <f t="shared" si="35"/>
        <v>1791000</v>
      </c>
      <c r="CE310" s="48">
        <f t="shared" si="36"/>
        <v>1592000</v>
      </c>
      <c r="CF310" s="48">
        <v>0</v>
      </c>
      <c r="CG310" s="49" t="s">
        <v>3164</v>
      </c>
      <c r="CH310" s="49"/>
      <c r="CI310" s="49" t="s">
        <v>3775</v>
      </c>
      <c r="CJ310" s="50" t="s">
        <v>2856</v>
      </c>
      <c r="CK310" s="50" t="s">
        <v>137</v>
      </c>
      <c r="CL310" s="50">
        <v>245101</v>
      </c>
      <c r="CM310" s="5">
        <v>0</v>
      </c>
      <c r="CN310" s="5" t="s">
        <v>195</v>
      </c>
      <c r="CO310" s="50" t="s">
        <v>166</v>
      </c>
      <c r="CP310" s="50" t="s">
        <v>167</v>
      </c>
      <c r="CQ310" s="51" t="s">
        <v>185</v>
      </c>
      <c r="CR310" s="51" t="s">
        <v>154</v>
      </c>
      <c r="CS310" s="51" t="s">
        <v>90</v>
      </c>
      <c r="CT310" s="51" t="s">
        <v>2899</v>
      </c>
      <c r="CU310" s="51" t="s">
        <v>156</v>
      </c>
      <c r="CV310" s="52" t="s">
        <v>2900</v>
      </c>
    </row>
    <row r="311" spans="1:100" ht="60" x14ac:dyDescent="0.25">
      <c r="A311" s="44">
        <v>310</v>
      </c>
      <c r="B311" s="45">
        <v>45627</v>
      </c>
      <c r="C311" s="46">
        <v>212220911609919</v>
      </c>
      <c r="D311" s="4">
        <v>212220911609919</v>
      </c>
      <c r="E311" s="4" t="s">
        <v>121</v>
      </c>
      <c r="F311" s="5" t="s">
        <v>122</v>
      </c>
      <c r="G311" s="3">
        <v>45324</v>
      </c>
      <c r="H311" s="6">
        <v>11.1</v>
      </c>
      <c r="I311" s="5" t="s">
        <v>123</v>
      </c>
      <c r="J311" s="47">
        <v>2018538</v>
      </c>
      <c r="K311" s="5" t="s">
        <v>124</v>
      </c>
      <c r="L311" s="5" t="s">
        <v>2901</v>
      </c>
      <c r="M311" s="5">
        <v>1983403</v>
      </c>
      <c r="N311" s="5" t="s">
        <v>126</v>
      </c>
      <c r="O311" s="5">
        <v>736</v>
      </c>
      <c r="P311" s="5" t="s">
        <v>127</v>
      </c>
      <c r="Q311" s="5">
        <v>11</v>
      </c>
      <c r="R311" s="5" t="s">
        <v>128</v>
      </c>
      <c r="S311" s="6">
        <v>14</v>
      </c>
      <c r="T311" s="5" t="s">
        <v>129</v>
      </c>
      <c r="U311" s="6">
        <v>14</v>
      </c>
      <c r="V311" s="5">
        <v>181</v>
      </c>
      <c r="W311" s="5" t="s">
        <v>130</v>
      </c>
      <c r="X311" s="5" t="s">
        <v>2902</v>
      </c>
      <c r="Y311" s="5" t="s">
        <v>132</v>
      </c>
      <c r="Z311" s="5" t="s">
        <v>133</v>
      </c>
      <c r="AA311" s="5" t="s">
        <v>733</v>
      </c>
      <c r="AB311" s="5" t="s">
        <v>135</v>
      </c>
      <c r="AC311" s="5" t="s">
        <v>136</v>
      </c>
      <c r="AD311" s="5">
        <v>854803479600</v>
      </c>
      <c r="AE311" s="5" t="s">
        <v>625</v>
      </c>
      <c r="AF311" s="5" t="s">
        <v>675</v>
      </c>
      <c r="AG311" s="5">
        <v>170</v>
      </c>
      <c r="AH311" s="5" t="s">
        <v>139</v>
      </c>
      <c r="AI311" s="5">
        <v>181</v>
      </c>
      <c r="AJ311" s="5" t="s">
        <v>128</v>
      </c>
      <c r="AK311" s="5">
        <v>2018538</v>
      </c>
      <c r="AL311" s="5" t="s">
        <v>140</v>
      </c>
      <c r="AM311" s="5" t="s">
        <v>161</v>
      </c>
      <c r="AN311" s="6">
        <v>36.045321399999999</v>
      </c>
      <c r="AO311" s="5" t="s">
        <v>142</v>
      </c>
      <c r="AP311" s="5">
        <v>0</v>
      </c>
      <c r="AQ311" s="5">
        <v>26882</v>
      </c>
      <c r="AR311" s="3">
        <v>45326</v>
      </c>
      <c r="AS311" s="5">
        <v>180</v>
      </c>
      <c r="AT311" s="5" t="s">
        <v>2705</v>
      </c>
      <c r="AU311" s="5" t="s">
        <v>144</v>
      </c>
      <c r="AV311" s="5">
        <v>0</v>
      </c>
      <c r="AW311" s="5">
        <v>0</v>
      </c>
      <c r="AX311" s="5">
        <v>0</v>
      </c>
      <c r="AY311" s="5">
        <v>0</v>
      </c>
      <c r="AZ311" s="5">
        <v>0</v>
      </c>
      <c r="BA311" s="5">
        <v>0</v>
      </c>
      <c r="BB311" s="5">
        <v>0</v>
      </c>
      <c r="BC311" s="5">
        <v>0</v>
      </c>
      <c r="BD311" s="5">
        <v>0</v>
      </c>
      <c r="BE311" s="5" t="s">
        <v>145</v>
      </c>
      <c r="BF311" s="5" t="s">
        <v>145</v>
      </c>
      <c r="BG311" s="5">
        <v>0</v>
      </c>
      <c r="BH311" s="5">
        <v>11</v>
      </c>
      <c r="BI311" s="5" t="s">
        <v>123</v>
      </c>
      <c r="BJ311" s="3">
        <v>45320</v>
      </c>
      <c r="BK311" s="3">
        <v>45320</v>
      </c>
      <c r="BL311" s="6">
        <v>11.233333333333301</v>
      </c>
      <c r="BM311" s="5" t="s">
        <v>123</v>
      </c>
      <c r="BN311" s="3">
        <v>50805</v>
      </c>
      <c r="BO311" s="5" t="s">
        <v>162</v>
      </c>
      <c r="BP311" s="5">
        <v>768000</v>
      </c>
      <c r="BQ311" s="5">
        <v>1</v>
      </c>
      <c r="BR311" s="3">
        <v>45303</v>
      </c>
      <c r="BS311" s="5" t="s">
        <v>3165</v>
      </c>
      <c r="BT311" s="5" t="s">
        <v>3166</v>
      </c>
      <c r="BU311" s="7" t="s">
        <v>3167</v>
      </c>
      <c r="BV311" s="7">
        <v>200</v>
      </c>
      <c r="BW311" s="7">
        <v>28000</v>
      </c>
      <c r="BX311" s="7">
        <v>0</v>
      </c>
      <c r="BY311" s="7">
        <v>0</v>
      </c>
      <c r="BZ311" s="5">
        <v>5</v>
      </c>
      <c r="CA311" s="5">
        <v>55</v>
      </c>
      <c r="CB311" s="48">
        <f t="shared" si="34"/>
        <v>5600000</v>
      </c>
      <c r="CC311" s="48">
        <v>5600000</v>
      </c>
      <c r="CD311" s="48">
        <f t="shared" si="35"/>
        <v>5040000</v>
      </c>
      <c r="CE311" s="48">
        <f t="shared" si="36"/>
        <v>4480000</v>
      </c>
      <c r="CF311" s="48">
        <v>0</v>
      </c>
      <c r="CG311" s="49" t="s">
        <v>3164</v>
      </c>
      <c r="CH311" s="49"/>
      <c r="CI311" s="49" t="s">
        <v>3775</v>
      </c>
      <c r="CJ311" s="50" t="s">
        <v>1631</v>
      </c>
      <c r="CK311" s="50" t="s">
        <v>137</v>
      </c>
      <c r="CL311" s="50">
        <v>201306</v>
      </c>
      <c r="CM311" s="5">
        <v>0</v>
      </c>
      <c r="CN311" s="5" t="s">
        <v>195</v>
      </c>
      <c r="CO311" s="50" t="s">
        <v>335</v>
      </c>
      <c r="CP311" s="50" t="s">
        <v>167</v>
      </c>
      <c r="CQ311" s="51" t="s">
        <v>153</v>
      </c>
      <c r="CR311" s="51" t="s">
        <v>154</v>
      </c>
      <c r="CS311" s="51" t="s">
        <v>90</v>
      </c>
      <c r="CT311" s="51" t="s">
        <v>2903</v>
      </c>
      <c r="CU311" s="51" t="s">
        <v>156</v>
      </c>
      <c r="CV311" s="52" t="s">
        <v>2904</v>
      </c>
    </row>
    <row r="312" spans="1:100" ht="60" x14ac:dyDescent="0.25">
      <c r="A312" s="44">
        <v>311</v>
      </c>
      <c r="B312" s="45">
        <v>45627</v>
      </c>
      <c r="C312" s="46">
        <v>212220911596743</v>
      </c>
      <c r="D312" s="4">
        <v>212220911596743</v>
      </c>
      <c r="E312" s="4" t="s">
        <v>121</v>
      </c>
      <c r="F312" s="5" t="s">
        <v>122</v>
      </c>
      <c r="G312" s="3">
        <v>45316</v>
      </c>
      <c r="H312" s="6">
        <v>11.366666666666699</v>
      </c>
      <c r="I312" s="5" t="s">
        <v>123</v>
      </c>
      <c r="J312" s="47">
        <v>1000000</v>
      </c>
      <c r="K312" s="5" t="s">
        <v>124</v>
      </c>
      <c r="L312" s="5" t="s">
        <v>2905</v>
      </c>
      <c r="M312" s="5">
        <v>956956</v>
      </c>
      <c r="N312" s="5" t="s">
        <v>126</v>
      </c>
      <c r="O312" s="5">
        <v>-1</v>
      </c>
      <c r="P312" s="5" t="s">
        <v>127</v>
      </c>
      <c r="Q312" s="5">
        <v>11</v>
      </c>
      <c r="R312" s="5" t="s">
        <v>128</v>
      </c>
      <c r="S312" s="6">
        <v>13</v>
      </c>
      <c r="T312" s="5" t="s">
        <v>129</v>
      </c>
      <c r="U312" s="6">
        <v>13</v>
      </c>
      <c r="V312" s="5">
        <v>121</v>
      </c>
      <c r="W312" s="5" t="s">
        <v>130</v>
      </c>
      <c r="X312" s="5" t="s">
        <v>2906</v>
      </c>
      <c r="Y312" s="5" t="s">
        <v>132</v>
      </c>
      <c r="Z312" s="5" t="s">
        <v>133</v>
      </c>
      <c r="AA312" s="5" t="s">
        <v>290</v>
      </c>
      <c r="AB312" s="5" t="s">
        <v>135</v>
      </c>
      <c r="AC312" s="5" t="s">
        <v>136</v>
      </c>
      <c r="AD312" s="5">
        <v>854803371502</v>
      </c>
      <c r="AE312" s="5" t="s">
        <v>625</v>
      </c>
      <c r="AF312" s="5" t="s">
        <v>675</v>
      </c>
      <c r="AG312" s="5">
        <v>110</v>
      </c>
      <c r="AH312" s="5" t="s">
        <v>139</v>
      </c>
      <c r="AI312" s="5">
        <v>121</v>
      </c>
      <c r="AJ312" s="5" t="s">
        <v>128</v>
      </c>
      <c r="AK312" s="5">
        <v>1000000</v>
      </c>
      <c r="AL312" s="5" t="s">
        <v>140</v>
      </c>
      <c r="AM312" s="5" t="s">
        <v>161</v>
      </c>
      <c r="AN312" s="6">
        <v>50.0500501</v>
      </c>
      <c r="AO312" s="5" t="s">
        <v>142</v>
      </c>
      <c r="AP312" s="5">
        <v>0</v>
      </c>
      <c r="AQ312" s="5">
        <v>14932</v>
      </c>
      <c r="AR312" s="3">
        <v>45326</v>
      </c>
      <c r="AS312" s="5">
        <v>120</v>
      </c>
      <c r="AT312" s="5" t="s">
        <v>2705</v>
      </c>
      <c r="AU312" s="5" t="s">
        <v>144</v>
      </c>
      <c r="AV312" s="5">
        <v>0</v>
      </c>
      <c r="AW312" s="5">
        <v>0</v>
      </c>
      <c r="AX312" s="5">
        <v>0</v>
      </c>
      <c r="AY312" s="5">
        <v>0</v>
      </c>
      <c r="AZ312" s="5">
        <v>0</v>
      </c>
      <c r="BA312" s="5">
        <v>0</v>
      </c>
      <c r="BB312" s="5">
        <v>0</v>
      </c>
      <c r="BC312" s="5">
        <v>0</v>
      </c>
      <c r="BD312" s="5">
        <v>0</v>
      </c>
      <c r="BE312" s="5" t="s">
        <v>145</v>
      </c>
      <c r="BF312" s="5" t="s">
        <v>145</v>
      </c>
      <c r="BG312" s="5">
        <v>0</v>
      </c>
      <c r="BH312" s="5">
        <v>11</v>
      </c>
      <c r="BI312" s="5" t="s">
        <v>123</v>
      </c>
      <c r="BJ312" s="3">
        <v>45309</v>
      </c>
      <c r="BK312" s="3">
        <v>45309</v>
      </c>
      <c r="BL312" s="6">
        <v>11.6</v>
      </c>
      <c r="BM312" s="5" t="s">
        <v>123</v>
      </c>
      <c r="BN312" s="3">
        <v>48979</v>
      </c>
      <c r="BO312" s="5" t="s">
        <v>162</v>
      </c>
      <c r="BP312" s="5">
        <v>513000</v>
      </c>
      <c r="BQ312" s="5">
        <v>1</v>
      </c>
      <c r="BR312" s="3">
        <v>45275</v>
      </c>
      <c r="BS312" t="s">
        <v>3168</v>
      </c>
      <c r="BT312" s="5" t="s">
        <v>3162</v>
      </c>
      <c r="BU312" s="7" t="s">
        <v>3169</v>
      </c>
      <c r="BV312" s="7">
        <v>150</v>
      </c>
      <c r="BW312" s="7">
        <v>5000</v>
      </c>
      <c r="BX312" s="7">
        <v>1248</v>
      </c>
      <c r="BY312" s="7">
        <v>1000</v>
      </c>
      <c r="BZ312" s="5">
        <v>7</v>
      </c>
      <c r="CA312" s="5">
        <v>53</v>
      </c>
      <c r="CB312" s="48">
        <f t="shared" si="34"/>
        <v>1998000</v>
      </c>
      <c r="CC312" s="48">
        <v>1998000</v>
      </c>
      <c r="CD312" s="48">
        <f t="shared" si="35"/>
        <v>1798200</v>
      </c>
      <c r="CE312" s="48">
        <f t="shared" si="36"/>
        <v>1598400</v>
      </c>
      <c r="CF312" s="48">
        <v>0</v>
      </c>
      <c r="CG312" s="49" t="s">
        <v>3170</v>
      </c>
      <c r="CH312" s="49"/>
      <c r="CI312" s="49" t="s">
        <v>3775</v>
      </c>
      <c r="CJ312" s="50" t="s">
        <v>1631</v>
      </c>
      <c r="CK312" s="50" t="s">
        <v>137</v>
      </c>
      <c r="CL312" s="50">
        <v>245205</v>
      </c>
      <c r="CM312" s="5">
        <v>0</v>
      </c>
      <c r="CN312" s="5" t="s">
        <v>195</v>
      </c>
      <c r="CO312" s="50" t="s">
        <v>166</v>
      </c>
      <c r="CP312" s="50" t="s">
        <v>167</v>
      </c>
      <c r="CQ312" s="51" t="s">
        <v>153</v>
      </c>
      <c r="CR312" s="51" t="s">
        <v>154</v>
      </c>
      <c r="CS312" s="51" t="s">
        <v>90</v>
      </c>
      <c r="CT312" s="51" t="s">
        <v>2907</v>
      </c>
      <c r="CU312" s="51" t="s">
        <v>156</v>
      </c>
      <c r="CV312" s="52" t="s">
        <v>2908</v>
      </c>
    </row>
    <row r="313" spans="1:100" ht="60" x14ac:dyDescent="0.25">
      <c r="A313" s="44">
        <v>312</v>
      </c>
      <c r="B313" s="45">
        <v>45627</v>
      </c>
      <c r="C313" s="46">
        <v>212220911583132</v>
      </c>
      <c r="D313" s="4">
        <v>212220911583132</v>
      </c>
      <c r="E313" s="4" t="s">
        <v>121</v>
      </c>
      <c r="F313" s="5" t="s">
        <v>122</v>
      </c>
      <c r="G313" s="3">
        <v>45300</v>
      </c>
      <c r="H313" s="6">
        <v>11.9</v>
      </c>
      <c r="I313" s="5" t="s">
        <v>123</v>
      </c>
      <c r="J313" s="47">
        <v>4417165</v>
      </c>
      <c r="K313" s="5" t="s">
        <v>124</v>
      </c>
      <c r="L313" s="5" t="s">
        <v>2909</v>
      </c>
      <c r="M313" s="5">
        <v>4206907</v>
      </c>
      <c r="N313" s="5" t="s">
        <v>126</v>
      </c>
      <c r="O313" s="5">
        <v>787</v>
      </c>
      <c r="P313" s="5" t="s">
        <v>127</v>
      </c>
      <c r="Q313" s="5">
        <v>12</v>
      </c>
      <c r="R313" s="5" t="s">
        <v>128</v>
      </c>
      <c r="S313" s="6">
        <v>13</v>
      </c>
      <c r="T313" s="5" t="s">
        <v>129</v>
      </c>
      <c r="U313" s="6">
        <v>13</v>
      </c>
      <c r="V313" s="5">
        <v>121</v>
      </c>
      <c r="W313" s="5" t="s">
        <v>130</v>
      </c>
      <c r="X313" s="5" t="s">
        <v>2910</v>
      </c>
      <c r="Y313" s="5" t="s">
        <v>132</v>
      </c>
      <c r="Z313" s="5" t="s">
        <v>133</v>
      </c>
      <c r="AA313" s="5" t="s">
        <v>200</v>
      </c>
      <c r="AB313" s="5" t="s">
        <v>135</v>
      </c>
      <c r="AC313" s="5" t="s">
        <v>136</v>
      </c>
      <c r="AD313" s="5">
        <v>802092615</v>
      </c>
      <c r="AE313" s="5" t="s">
        <v>625</v>
      </c>
      <c r="AF313" s="5" t="s">
        <v>675</v>
      </c>
      <c r="AG313" s="5">
        <v>109</v>
      </c>
      <c r="AH313" s="5" t="s">
        <v>139</v>
      </c>
      <c r="AI313" s="5">
        <v>121</v>
      </c>
      <c r="AJ313" s="5" t="s">
        <v>128</v>
      </c>
      <c r="AK313" s="5">
        <v>4417165</v>
      </c>
      <c r="AL313" s="5" t="s">
        <v>140</v>
      </c>
      <c r="AM313" s="5" t="s">
        <v>141</v>
      </c>
      <c r="AN313" s="6">
        <v>48.9057241</v>
      </c>
      <c r="AO313" s="5" t="s">
        <v>142</v>
      </c>
      <c r="AP313" s="5">
        <v>0</v>
      </c>
      <c r="AQ313" s="5">
        <v>65954</v>
      </c>
      <c r="AR313" s="3">
        <v>45295</v>
      </c>
      <c r="AS313" s="5">
        <v>120</v>
      </c>
      <c r="AT313" s="5" t="s">
        <v>2705</v>
      </c>
      <c r="AU313" s="5" t="s">
        <v>144</v>
      </c>
      <c r="AV313" s="5">
        <v>0</v>
      </c>
      <c r="AW313" s="5">
        <v>0</v>
      </c>
      <c r="AX313" s="5">
        <v>0</v>
      </c>
      <c r="AY313" s="5">
        <v>0</v>
      </c>
      <c r="AZ313" s="5">
        <v>0</v>
      </c>
      <c r="BA313" s="5">
        <v>0</v>
      </c>
      <c r="BB313" s="5">
        <v>0</v>
      </c>
      <c r="BC313" s="5">
        <v>0</v>
      </c>
      <c r="BD313" s="5">
        <v>0</v>
      </c>
      <c r="BE313" s="5" t="s">
        <v>145</v>
      </c>
      <c r="BF313" s="5" t="s">
        <v>145</v>
      </c>
      <c r="BG313" s="5">
        <v>0</v>
      </c>
      <c r="BH313" s="5">
        <v>12</v>
      </c>
      <c r="BI313" s="5" t="s">
        <v>123</v>
      </c>
      <c r="BJ313" s="3">
        <v>45291</v>
      </c>
      <c r="BK313" s="3">
        <v>45291</v>
      </c>
      <c r="BL313" s="6">
        <v>12.2</v>
      </c>
      <c r="BM313" s="5" t="s">
        <v>123</v>
      </c>
      <c r="BN313" s="3">
        <v>48948</v>
      </c>
      <c r="BO313" s="5" t="s">
        <v>146</v>
      </c>
      <c r="BP313" s="5">
        <v>600000</v>
      </c>
      <c r="BQ313" s="5">
        <v>1</v>
      </c>
      <c r="BR313" s="3">
        <v>45285</v>
      </c>
      <c r="BS313" s="5" t="s">
        <v>3171</v>
      </c>
      <c r="BT313" s="5" t="s">
        <v>3166</v>
      </c>
      <c r="BU313" s="7" t="s">
        <v>3172</v>
      </c>
      <c r="BV313" s="7">
        <v>400</v>
      </c>
      <c r="BW313" s="7">
        <v>20000</v>
      </c>
      <c r="BX313" s="7">
        <v>1290</v>
      </c>
      <c r="BY313" s="7">
        <v>800</v>
      </c>
      <c r="BZ313" s="5">
        <v>9</v>
      </c>
      <c r="CA313" s="5">
        <v>51</v>
      </c>
      <c r="CB313" s="48">
        <f t="shared" si="34"/>
        <v>9032000</v>
      </c>
      <c r="CC313" s="48">
        <v>9032000</v>
      </c>
      <c r="CD313" s="48">
        <f t="shared" si="35"/>
        <v>8128800</v>
      </c>
      <c r="CE313" s="48">
        <f t="shared" si="36"/>
        <v>7225600</v>
      </c>
      <c r="CF313" s="48">
        <v>0</v>
      </c>
      <c r="CG313" s="49" t="s">
        <v>3170</v>
      </c>
      <c r="CH313" s="49"/>
      <c r="CI313" s="49" t="s">
        <v>3775</v>
      </c>
      <c r="CJ313" s="50" t="s">
        <v>1656</v>
      </c>
      <c r="CK313" s="50" t="s">
        <v>137</v>
      </c>
      <c r="CL313" s="50">
        <v>203203</v>
      </c>
      <c r="CM313" s="5">
        <v>0</v>
      </c>
      <c r="CN313" s="5" t="s">
        <v>195</v>
      </c>
      <c r="CO313" s="50" t="s">
        <v>152</v>
      </c>
      <c r="CP313" s="50" t="s">
        <v>152</v>
      </c>
      <c r="CQ313" s="51" t="s">
        <v>185</v>
      </c>
      <c r="CR313" s="51" t="s">
        <v>154</v>
      </c>
      <c r="CS313" s="51" t="s">
        <v>90</v>
      </c>
      <c r="CT313" s="51" t="s">
        <v>2911</v>
      </c>
      <c r="CU313" s="51" t="s">
        <v>273</v>
      </c>
      <c r="CV313" s="52" t="s">
        <v>2912</v>
      </c>
    </row>
    <row r="314" spans="1:100" ht="60" x14ac:dyDescent="0.25">
      <c r="A314" s="44">
        <v>313</v>
      </c>
      <c r="B314" s="45">
        <v>45627</v>
      </c>
      <c r="C314" s="46">
        <v>212220911563175</v>
      </c>
      <c r="D314" s="4">
        <v>212220911563175</v>
      </c>
      <c r="E314" s="4" t="s">
        <v>121</v>
      </c>
      <c r="F314" s="5" t="s">
        <v>122</v>
      </c>
      <c r="G314" s="3">
        <v>45284</v>
      </c>
      <c r="H314" s="6">
        <v>12.4333333333333</v>
      </c>
      <c r="I314" s="5" t="s">
        <v>123</v>
      </c>
      <c r="J314" s="47">
        <v>2517671</v>
      </c>
      <c r="K314" s="5" t="s">
        <v>124</v>
      </c>
      <c r="L314" s="5" t="s">
        <v>2913</v>
      </c>
      <c r="M314" s="5">
        <v>2466872</v>
      </c>
      <c r="N314" s="5" t="s">
        <v>126</v>
      </c>
      <c r="O314" s="5">
        <v>-1</v>
      </c>
      <c r="P314" s="5" t="s">
        <v>127</v>
      </c>
      <c r="Q314" s="5">
        <v>12</v>
      </c>
      <c r="R314" s="5" t="s">
        <v>128</v>
      </c>
      <c r="S314" s="6">
        <v>13.5</v>
      </c>
      <c r="T314" s="5" t="s">
        <v>129</v>
      </c>
      <c r="U314" s="6">
        <v>13.5</v>
      </c>
      <c r="V314" s="5">
        <v>181</v>
      </c>
      <c r="W314" s="5" t="s">
        <v>130</v>
      </c>
      <c r="X314" s="5" t="s">
        <v>2914</v>
      </c>
      <c r="Y314" s="5" t="s">
        <v>132</v>
      </c>
      <c r="Z314" s="5" t="s">
        <v>133</v>
      </c>
      <c r="AA314" s="5" t="s">
        <v>454</v>
      </c>
      <c r="AB314" s="5" t="s">
        <v>135</v>
      </c>
      <c r="AC314" s="5" t="s">
        <v>136</v>
      </c>
      <c r="AD314" s="5">
        <v>854803082664</v>
      </c>
      <c r="AE314" s="5" t="s">
        <v>625</v>
      </c>
      <c r="AF314" s="5" t="s">
        <v>675</v>
      </c>
      <c r="AG314" s="5">
        <v>169</v>
      </c>
      <c r="AH314" s="5" t="s">
        <v>139</v>
      </c>
      <c r="AI314" s="5">
        <v>181</v>
      </c>
      <c r="AJ314" s="5" t="s">
        <v>128</v>
      </c>
      <c r="AK314" s="5">
        <v>2517671</v>
      </c>
      <c r="AL314" s="5" t="s">
        <v>140</v>
      </c>
      <c r="AM314" s="5" t="s">
        <v>161</v>
      </c>
      <c r="AN314" s="6">
        <v>64.203371200000007</v>
      </c>
      <c r="AO314" s="5" t="s">
        <v>142</v>
      </c>
      <c r="AP314" s="5">
        <v>0</v>
      </c>
      <c r="AQ314" s="5">
        <v>32688</v>
      </c>
      <c r="AR314" s="3">
        <v>45295</v>
      </c>
      <c r="AS314" s="5">
        <v>180</v>
      </c>
      <c r="AT314" s="5" t="s">
        <v>2705</v>
      </c>
      <c r="AU314" s="5" t="s">
        <v>144</v>
      </c>
      <c r="AV314" s="5">
        <v>0</v>
      </c>
      <c r="AW314" s="5">
        <v>0</v>
      </c>
      <c r="AX314" s="5">
        <v>0</v>
      </c>
      <c r="AY314" s="5">
        <v>0</v>
      </c>
      <c r="AZ314" s="5">
        <v>0</v>
      </c>
      <c r="BA314" s="5">
        <v>0</v>
      </c>
      <c r="BB314" s="5">
        <v>0</v>
      </c>
      <c r="BC314" s="5">
        <v>0</v>
      </c>
      <c r="BD314" s="5">
        <v>0</v>
      </c>
      <c r="BE314" s="5" t="s">
        <v>145</v>
      </c>
      <c r="BF314" s="5" t="s">
        <v>145</v>
      </c>
      <c r="BG314" s="5">
        <v>0</v>
      </c>
      <c r="BH314" s="5">
        <v>12</v>
      </c>
      <c r="BI314" s="5" t="s">
        <v>123</v>
      </c>
      <c r="BJ314" s="3">
        <v>45276</v>
      </c>
      <c r="BK314" s="3">
        <v>45276</v>
      </c>
      <c r="BL314" s="6">
        <v>12.7</v>
      </c>
      <c r="BM314" s="5" t="s">
        <v>123</v>
      </c>
      <c r="BN314" s="3">
        <v>50774</v>
      </c>
      <c r="BO314" s="5" t="s">
        <v>162</v>
      </c>
      <c r="BP314" s="5">
        <v>738000</v>
      </c>
      <c r="BQ314" s="5">
        <v>1</v>
      </c>
      <c r="BR314" s="3">
        <v>45256</v>
      </c>
      <c r="BS314" s="5" t="s">
        <v>422</v>
      </c>
      <c r="BT314" s="5" t="s">
        <v>3151</v>
      </c>
      <c r="BU314" s="7" t="s">
        <v>3173</v>
      </c>
      <c r="BV314" s="7">
        <v>1072</v>
      </c>
      <c r="BW314" s="7">
        <v>2300</v>
      </c>
      <c r="BX314" s="7">
        <v>1004</v>
      </c>
      <c r="BY314" s="7">
        <v>1450</v>
      </c>
      <c r="BZ314" s="5">
        <v>2</v>
      </c>
      <c r="CA314" s="5">
        <v>59</v>
      </c>
      <c r="CB314" s="48">
        <f t="shared" si="34"/>
        <v>3921400</v>
      </c>
      <c r="CC314" s="48">
        <v>3921400</v>
      </c>
      <c r="CD314" s="48">
        <f t="shared" si="35"/>
        <v>3529260</v>
      </c>
      <c r="CE314" s="48">
        <f t="shared" si="36"/>
        <v>3137120</v>
      </c>
      <c r="CF314" s="48">
        <v>0</v>
      </c>
      <c r="CG314" s="49"/>
      <c r="CH314" s="8">
        <f t="shared" ref="CH314:CH315" si="38">J314/CB314</f>
        <v>0.64203371244963536</v>
      </c>
      <c r="CI314" s="49" t="s">
        <v>3775</v>
      </c>
      <c r="CJ314" s="50" t="s">
        <v>2787</v>
      </c>
      <c r="CK314" s="50" t="s">
        <v>137</v>
      </c>
      <c r="CL314" s="50">
        <v>250609</v>
      </c>
      <c r="CM314" s="5">
        <v>0</v>
      </c>
      <c r="CN314" s="5" t="s">
        <v>195</v>
      </c>
      <c r="CO314" s="50" t="s">
        <v>166</v>
      </c>
      <c r="CP314" s="50" t="s">
        <v>167</v>
      </c>
      <c r="CQ314" s="51" t="s">
        <v>185</v>
      </c>
      <c r="CR314" s="51" t="s">
        <v>154</v>
      </c>
      <c r="CS314" s="51" t="s">
        <v>90</v>
      </c>
      <c r="CT314" s="51" t="s">
        <v>2915</v>
      </c>
      <c r="CU314" s="51" t="s">
        <v>273</v>
      </c>
      <c r="CV314" s="52" t="s">
        <v>2916</v>
      </c>
    </row>
    <row r="315" spans="1:100" customFormat="1" ht="30" x14ac:dyDescent="0.25">
      <c r="A315">
        <v>314</v>
      </c>
      <c r="B315" s="3">
        <v>45627</v>
      </c>
      <c r="C315" s="4">
        <v>191201311281309</v>
      </c>
      <c r="D315" s="4">
        <v>191201311281309</v>
      </c>
      <c r="E315" s="4" t="s">
        <v>121</v>
      </c>
      <c r="F315" s="5" t="s">
        <v>232</v>
      </c>
      <c r="G315" s="3">
        <v>44968</v>
      </c>
      <c r="H315" s="6">
        <v>22.966666666666701</v>
      </c>
      <c r="I315" s="5" t="s">
        <v>123</v>
      </c>
      <c r="J315" s="5">
        <v>12009900</v>
      </c>
      <c r="K315" s="5" t="s">
        <v>124</v>
      </c>
      <c r="L315" s="5" t="s">
        <v>2917</v>
      </c>
      <c r="M315" s="5">
        <v>11379222</v>
      </c>
      <c r="N315" s="5" t="s">
        <v>126</v>
      </c>
      <c r="O315" s="5">
        <v>767</v>
      </c>
      <c r="P315" s="5" t="s">
        <v>127</v>
      </c>
      <c r="Q315" s="5">
        <v>24</v>
      </c>
      <c r="R315" s="5" t="s">
        <v>263</v>
      </c>
      <c r="S315" s="6">
        <v>10.4</v>
      </c>
      <c r="T315" s="5" t="s">
        <v>129</v>
      </c>
      <c r="U315" s="6">
        <v>10</v>
      </c>
      <c r="V315" s="5">
        <v>180</v>
      </c>
      <c r="W315" s="5" t="s">
        <v>130</v>
      </c>
      <c r="X315" s="5" t="s">
        <v>2918</v>
      </c>
      <c r="Y315" s="5" t="s">
        <v>132</v>
      </c>
      <c r="Z315" s="5" t="s">
        <v>133</v>
      </c>
      <c r="AA315" s="5" t="s">
        <v>804</v>
      </c>
      <c r="AB315" s="5" t="s">
        <v>135</v>
      </c>
      <c r="AC315" s="5" t="s">
        <v>136</v>
      </c>
      <c r="AD315" s="5">
        <v>806666717</v>
      </c>
      <c r="AE315" s="5" t="s">
        <v>2314</v>
      </c>
      <c r="AF315" s="5" t="s">
        <v>977</v>
      </c>
      <c r="AG315" s="5">
        <v>168</v>
      </c>
      <c r="AH315" s="5" t="s">
        <v>139</v>
      </c>
      <c r="AI315" s="5">
        <v>192</v>
      </c>
      <c r="AJ315" s="5" t="s">
        <v>266</v>
      </c>
      <c r="AK315" s="5">
        <v>12009900</v>
      </c>
      <c r="AL315" s="5" t="s">
        <v>140</v>
      </c>
      <c r="AM315" s="5" t="s">
        <v>1479</v>
      </c>
      <c r="AN315" s="6">
        <v>59.971135699999998</v>
      </c>
      <c r="AO315" s="5" t="s">
        <v>142</v>
      </c>
      <c r="AP315" s="5">
        <v>0</v>
      </c>
      <c r="AQ315" s="5">
        <v>129060</v>
      </c>
      <c r="AR315" s="3">
        <v>44930</v>
      </c>
      <c r="AS315" s="5">
        <v>180</v>
      </c>
      <c r="AT315" s="5" t="s">
        <v>2919</v>
      </c>
      <c r="AU315" s="5" t="s">
        <v>144</v>
      </c>
      <c r="AV315" s="5">
        <v>0</v>
      </c>
      <c r="AW315" s="5">
        <v>0</v>
      </c>
      <c r="AX315" s="5">
        <v>0</v>
      </c>
      <c r="AY315" s="5">
        <v>0</v>
      </c>
      <c r="AZ315" s="5">
        <v>0</v>
      </c>
      <c r="BA315" s="5">
        <v>0</v>
      </c>
      <c r="BB315" s="5">
        <v>0</v>
      </c>
      <c r="BC315" s="5">
        <v>0</v>
      </c>
      <c r="BD315" s="5">
        <v>0</v>
      </c>
      <c r="BE315" s="5" t="s">
        <v>145</v>
      </c>
      <c r="BF315" s="5" t="s">
        <v>145</v>
      </c>
      <c r="BG315" s="5">
        <v>0</v>
      </c>
      <c r="BH315" s="5">
        <v>24</v>
      </c>
      <c r="BI315" s="5" t="s">
        <v>123</v>
      </c>
      <c r="BJ315" s="3">
        <v>44919</v>
      </c>
      <c r="BK315" s="3">
        <v>44968</v>
      </c>
      <c r="BL315" s="6">
        <v>22.966666666666701</v>
      </c>
      <c r="BM315" s="5" t="s">
        <v>123</v>
      </c>
      <c r="BN315" s="3">
        <v>50743</v>
      </c>
      <c r="BO315" s="5" t="s">
        <v>1481</v>
      </c>
      <c r="BP315" s="5">
        <v>0</v>
      </c>
      <c r="BQ315" s="5">
        <v>2</v>
      </c>
      <c r="BR315" s="3">
        <v>44908</v>
      </c>
      <c r="BS315" s="5">
        <v>5582570</v>
      </c>
      <c r="BT315" s="5" t="s">
        <v>1100</v>
      </c>
      <c r="BU315" s="7" t="s">
        <v>3174</v>
      </c>
      <c r="BV315" s="7">
        <v>148.77000000000001</v>
      </c>
      <c r="BW315" s="7">
        <v>133000</v>
      </c>
      <c r="BX315" s="7">
        <v>199.77</v>
      </c>
      <c r="BY315" s="7">
        <v>1200</v>
      </c>
      <c r="BZ315" s="5">
        <v>35</v>
      </c>
      <c r="CA315" s="5">
        <v>25</v>
      </c>
      <c r="CB315" s="6">
        <f t="shared" si="34"/>
        <v>20026134</v>
      </c>
      <c r="CC315" s="6">
        <v>20026134</v>
      </c>
      <c r="CD315" s="6">
        <f t="shared" si="35"/>
        <v>18023521</v>
      </c>
      <c r="CE315" s="6">
        <f t="shared" si="36"/>
        <v>16020907</v>
      </c>
      <c r="CF315" s="6"/>
      <c r="CG315" s="8"/>
      <c r="CH315" s="8">
        <f t="shared" si="38"/>
        <v>0.59971135716958646</v>
      </c>
      <c r="CI315" s="8" t="s">
        <v>3775</v>
      </c>
      <c r="CJ315" s="5" t="s">
        <v>2314</v>
      </c>
      <c r="CK315" s="5" t="s">
        <v>2314</v>
      </c>
      <c r="CL315" s="5">
        <v>160022</v>
      </c>
      <c r="CM315" s="5">
        <v>0</v>
      </c>
      <c r="CN315" s="5" t="s">
        <v>195</v>
      </c>
      <c r="CO315" s="5" t="s">
        <v>152</v>
      </c>
      <c r="CP315" s="5" t="s">
        <v>152</v>
      </c>
      <c r="CQ315" s="9" t="s">
        <v>153</v>
      </c>
      <c r="CR315" s="9" t="s">
        <v>154</v>
      </c>
      <c r="CS315" s="9" t="s">
        <v>90</v>
      </c>
      <c r="CT315" s="9" t="s">
        <v>2920</v>
      </c>
      <c r="CU315" s="9" t="s">
        <v>156</v>
      </c>
      <c r="CV315" s="10" t="s">
        <v>2921</v>
      </c>
    </row>
    <row r="316" spans="1:100" ht="60" x14ac:dyDescent="0.25">
      <c r="A316" s="44">
        <v>315</v>
      </c>
      <c r="B316" s="45">
        <v>45627</v>
      </c>
      <c r="C316" s="46">
        <v>191201311292395</v>
      </c>
      <c r="D316" s="4">
        <v>191201311292395</v>
      </c>
      <c r="E316" s="4" t="s">
        <v>121</v>
      </c>
      <c r="F316" s="5" t="s">
        <v>232</v>
      </c>
      <c r="G316" s="3">
        <v>44926</v>
      </c>
      <c r="H316" s="6">
        <v>24.366666666666699</v>
      </c>
      <c r="I316" s="5" t="s">
        <v>123</v>
      </c>
      <c r="J316" s="47">
        <v>8326500</v>
      </c>
      <c r="K316" s="5" t="s">
        <v>124</v>
      </c>
      <c r="L316" s="5" t="s">
        <v>2922</v>
      </c>
      <c r="M316" s="5">
        <v>7851510</v>
      </c>
      <c r="N316" s="5" t="s">
        <v>126</v>
      </c>
      <c r="O316" s="5">
        <v>795</v>
      </c>
      <c r="P316" s="5" t="s">
        <v>127</v>
      </c>
      <c r="Q316" s="5">
        <v>24</v>
      </c>
      <c r="R316" s="5" t="s">
        <v>263</v>
      </c>
      <c r="S316" s="6">
        <v>10.65</v>
      </c>
      <c r="T316" s="5" t="s">
        <v>129</v>
      </c>
      <c r="U316" s="6">
        <v>10.25</v>
      </c>
      <c r="V316" s="5">
        <v>181</v>
      </c>
      <c r="W316" s="5" t="s">
        <v>130</v>
      </c>
      <c r="X316" s="5" t="s">
        <v>2923</v>
      </c>
      <c r="Y316" s="5" t="s">
        <v>132</v>
      </c>
      <c r="Z316" s="5" t="s">
        <v>133</v>
      </c>
      <c r="AA316" s="5" t="s">
        <v>235</v>
      </c>
      <c r="AB316" s="5" t="s">
        <v>135</v>
      </c>
      <c r="AC316" s="5" t="s">
        <v>136</v>
      </c>
      <c r="AD316" s="5">
        <v>806015101</v>
      </c>
      <c r="AE316" s="5" t="s">
        <v>2314</v>
      </c>
      <c r="AF316" s="5" t="s">
        <v>977</v>
      </c>
      <c r="AG316" s="5">
        <v>166</v>
      </c>
      <c r="AH316" s="5" t="s">
        <v>139</v>
      </c>
      <c r="AI316" s="5">
        <v>190</v>
      </c>
      <c r="AJ316" s="5" t="s">
        <v>266</v>
      </c>
      <c r="AK316" s="5">
        <v>8326500</v>
      </c>
      <c r="AL316" s="5" t="s">
        <v>140</v>
      </c>
      <c r="AM316" s="5" t="s">
        <v>141</v>
      </c>
      <c r="AN316" s="6">
        <v>44.992105500000001</v>
      </c>
      <c r="AO316" s="5" t="s">
        <v>142</v>
      </c>
      <c r="AP316" s="5">
        <v>0</v>
      </c>
      <c r="AQ316" s="5">
        <v>90755</v>
      </c>
      <c r="AR316" s="3">
        <v>44930</v>
      </c>
      <c r="AS316" s="5">
        <v>180</v>
      </c>
      <c r="AT316" s="5" t="s">
        <v>2919</v>
      </c>
      <c r="AU316" s="5" t="s">
        <v>144</v>
      </c>
      <c r="AV316" s="5">
        <v>0</v>
      </c>
      <c r="AW316" s="5">
        <v>0</v>
      </c>
      <c r="AX316" s="5">
        <v>0</v>
      </c>
      <c r="AY316" s="5">
        <v>0</v>
      </c>
      <c r="AZ316" s="5">
        <v>0</v>
      </c>
      <c r="BA316" s="5">
        <v>0</v>
      </c>
      <c r="BB316" s="5">
        <v>0</v>
      </c>
      <c r="BC316" s="5">
        <v>0</v>
      </c>
      <c r="BD316" s="5">
        <v>0</v>
      </c>
      <c r="BE316" s="5" t="s">
        <v>145</v>
      </c>
      <c r="BF316" s="5" t="s">
        <v>145</v>
      </c>
      <c r="BG316" s="5">
        <v>0</v>
      </c>
      <c r="BH316" s="5">
        <v>24</v>
      </c>
      <c r="BI316" s="5" t="s">
        <v>123</v>
      </c>
      <c r="BJ316" s="3">
        <v>44926</v>
      </c>
      <c r="BK316" s="3">
        <v>44926</v>
      </c>
      <c r="BL316" s="6">
        <v>24.366666666666699</v>
      </c>
      <c r="BM316" s="5" t="s">
        <v>123</v>
      </c>
      <c r="BN316" s="3">
        <v>50682</v>
      </c>
      <c r="BO316" s="5" t="s">
        <v>146</v>
      </c>
      <c r="BP316" s="5">
        <v>0</v>
      </c>
      <c r="BQ316" s="5">
        <v>2</v>
      </c>
      <c r="BR316" s="3">
        <v>44915</v>
      </c>
      <c r="BS316" s="5">
        <v>5588073</v>
      </c>
      <c r="BT316" s="5" t="s">
        <v>1100</v>
      </c>
      <c r="BU316" s="7" t="s">
        <v>3175</v>
      </c>
      <c r="BV316" s="7">
        <v>2214</v>
      </c>
      <c r="BW316" s="7">
        <v>6120</v>
      </c>
      <c r="BX316" s="7">
        <v>3813</v>
      </c>
      <c r="BY316" s="7">
        <v>1300</v>
      </c>
      <c r="BZ316" s="5">
        <v>7</v>
      </c>
      <c r="CA316" s="5">
        <v>53</v>
      </c>
      <c r="CB316" s="48">
        <f t="shared" si="34"/>
        <v>18506580</v>
      </c>
      <c r="CC316" s="48">
        <v>18506580</v>
      </c>
      <c r="CD316" s="48">
        <f t="shared" si="35"/>
        <v>16655922</v>
      </c>
      <c r="CE316" s="48">
        <f t="shared" si="36"/>
        <v>14805264</v>
      </c>
      <c r="CF316" s="48">
        <v>0</v>
      </c>
      <c r="CG316" s="49" t="s">
        <v>3176</v>
      </c>
      <c r="CH316" s="49"/>
      <c r="CI316" s="49" t="s">
        <v>3775</v>
      </c>
      <c r="CJ316" s="50" t="s">
        <v>2336</v>
      </c>
      <c r="CK316" s="50" t="s">
        <v>242</v>
      </c>
      <c r="CL316" s="50">
        <v>140507</v>
      </c>
      <c r="CM316" s="5">
        <v>0</v>
      </c>
      <c r="CN316" s="5" t="s">
        <v>195</v>
      </c>
      <c r="CO316" s="50" t="s">
        <v>152</v>
      </c>
      <c r="CP316" s="50" t="s">
        <v>152</v>
      </c>
      <c r="CQ316" s="51" t="s">
        <v>185</v>
      </c>
      <c r="CR316" s="51" t="s">
        <v>154</v>
      </c>
      <c r="CS316" s="51" t="s">
        <v>90</v>
      </c>
      <c r="CT316" s="51" t="s">
        <v>2924</v>
      </c>
      <c r="CU316" s="51" t="s">
        <v>156</v>
      </c>
      <c r="CV316" s="52" t="s">
        <v>2925</v>
      </c>
    </row>
    <row r="317" spans="1:100" ht="105" x14ac:dyDescent="0.25">
      <c r="A317" s="44">
        <v>316</v>
      </c>
      <c r="B317" s="45">
        <v>45627</v>
      </c>
      <c r="C317" s="46">
        <v>212220911513841</v>
      </c>
      <c r="D317" s="4">
        <v>212220911513841</v>
      </c>
      <c r="E317" s="4" t="s">
        <v>121</v>
      </c>
      <c r="F317" s="5" t="s">
        <v>122</v>
      </c>
      <c r="G317" s="3">
        <v>45238</v>
      </c>
      <c r="H317" s="6">
        <v>13.966666666666701</v>
      </c>
      <c r="I317" s="5" t="s">
        <v>123</v>
      </c>
      <c r="J317" s="47">
        <v>1126500</v>
      </c>
      <c r="K317" s="5" t="s">
        <v>124</v>
      </c>
      <c r="L317" s="5" t="s">
        <v>2926</v>
      </c>
      <c r="M317" s="5">
        <v>1099092</v>
      </c>
      <c r="N317" s="5" t="s">
        <v>126</v>
      </c>
      <c r="O317" s="5">
        <v>708</v>
      </c>
      <c r="P317" s="5" t="s">
        <v>127</v>
      </c>
      <c r="Q317" s="5">
        <v>14</v>
      </c>
      <c r="R317" s="5" t="s">
        <v>128</v>
      </c>
      <c r="S317" s="6">
        <v>14.4</v>
      </c>
      <c r="T317" s="5" t="s">
        <v>129</v>
      </c>
      <c r="U317" s="6">
        <v>14</v>
      </c>
      <c r="V317" s="5">
        <v>169</v>
      </c>
      <c r="W317" s="5" t="s">
        <v>130</v>
      </c>
      <c r="X317" s="5" t="s">
        <v>2927</v>
      </c>
      <c r="Y317" s="5" t="s">
        <v>132</v>
      </c>
      <c r="Z317" s="5" t="s">
        <v>133</v>
      </c>
      <c r="AA317" s="5" t="s">
        <v>1693</v>
      </c>
      <c r="AB317" s="5" t="s">
        <v>135</v>
      </c>
      <c r="AC317" s="5" t="s">
        <v>136</v>
      </c>
      <c r="AD317" s="5">
        <v>854802126095</v>
      </c>
      <c r="AE317" s="5" t="s">
        <v>625</v>
      </c>
      <c r="AF317" s="5" t="s">
        <v>675</v>
      </c>
      <c r="AG317" s="5">
        <v>166</v>
      </c>
      <c r="AH317" s="5" t="s">
        <v>139</v>
      </c>
      <c r="AI317" s="5">
        <v>180</v>
      </c>
      <c r="AJ317" s="5" t="s">
        <v>128</v>
      </c>
      <c r="AK317" s="5">
        <v>1126500</v>
      </c>
      <c r="AL317" s="5" t="s">
        <v>140</v>
      </c>
      <c r="AM317" s="5" t="s">
        <v>709</v>
      </c>
      <c r="AN317" s="6">
        <v>56.239235200000003</v>
      </c>
      <c r="AO317" s="5" t="s">
        <v>142</v>
      </c>
      <c r="AP317" s="5">
        <v>0</v>
      </c>
      <c r="AQ317" s="5">
        <v>15326</v>
      </c>
      <c r="AR317" s="3">
        <v>45234</v>
      </c>
      <c r="AS317" s="5">
        <v>168</v>
      </c>
      <c r="AT317" s="5" t="s">
        <v>2705</v>
      </c>
      <c r="AU317" s="5" t="s">
        <v>144</v>
      </c>
      <c r="AV317" s="5">
        <v>0</v>
      </c>
      <c r="AW317" s="5">
        <v>0</v>
      </c>
      <c r="AX317" s="5">
        <v>0</v>
      </c>
      <c r="AY317" s="5">
        <v>0</v>
      </c>
      <c r="AZ317" s="5">
        <v>0</v>
      </c>
      <c r="BA317" s="5">
        <v>0</v>
      </c>
      <c r="BB317" s="5">
        <v>0</v>
      </c>
      <c r="BC317" s="5">
        <v>0</v>
      </c>
      <c r="BD317" s="5">
        <v>0</v>
      </c>
      <c r="BE317" s="5" t="s">
        <v>145</v>
      </c>
      <c r="BF317" s="5" t="s">
        <v>145</v>
      </c>
      <c r="BG317" s="5">
        <v>0</v>
      </c>
      <c r="BH317" s="5">
        <v>14</v>
      </c>
      <c r="BI317" s="5" t="s">
        <v>123</v>
      </c>
      <c r="BJ317" s="3">
        <v>45227</v>
      </c>
      <c r="BK317" s="3">
        <v>45227</v>
      </c>
      <c r="BL317" s="6">
        <v>14.3333333333333</v>
      </c>
      <c r="BM317" s="5" t="s">
        <v>123</v>
      </c>
      <c r="BN317" s="3">
        <v>50682</v>
      </c>
      <c r="BO317" s="5" t="s">
        <v>834</v>
      </c>
      <c r="BP317" s="5">
        <v>590472</v>
      </c>
      <c r="BQ317" s="5">
        <v>1</v>
      </c>
      <c r="BR317" s="3">
        <v>45213</v>
      </c>
      <c r="BS317" s="5" t="s">
        <v>3177</v>
      </c>
      <c r="BT317" s="5" t="s">
        <v>3166</v>
      </c>
      <c r="BU317" s="7" t="s">
        <v>3178</v>
      </c>
      <c r="BV317" s="7">
        <v>51</v>
      </c>
      <c r="BW317" s="7">
        <v>0</v>
      </c>
      <c r="BX317" s="7">
        <v>413</v>
      </c>
      <c r="BY317" s="7">
        <v>4850</v>
      </c>
      <c r="BZ317" s="5">
        <v>10</v>
      </c>
      <c r="CA317" s="5">
        <v>50</v>
      </c>
      <c r="CB317" s="48">
        <f t="shared" si="34"/>
        <v>2003050</v>
      </c>
      <c r="CC317" s="48">
        <v>2003050</v>
      </c>
      <c r="CD317" s="48">
        <f t="shared" si="35"/>
        <v>1802745</v>
      </c>
      <c r="CE317" s="48">
        <f t="shared" si="36"/>
        <v>1602440</v>
      </c>
      <c r="CF317" s="48">
        <v>0</v>
      </c>
      <c r="CG317" s="49"/>
      <c r="CH317" s="8">
        <f>J317/CB317</f>
        <v>0.56239235166371282</v>
      </c>
      <c r="CI317" s="49" t="s">
        <v>3775</v>
      </c>
      <c r="CJ317" s="50" t="s">
        <v>1733</v>
      </c>
      <c r="CK317" s="50" t="s">
        <v>625</v>
      </c>
      <c r="CL317" s="50">
        <v>110092</v>
      </c>
      <c r="CM317" s="5">
        <v>0</v>
      </c>
      <c r="CN317" s="5" t="s">
        <v>195</v>
      </c>
      <c r="CO317" s="50" t="s">
        <v>492</v>
      </c>
      <c r="CP317" s="50" t="s">
        <v>492</v>
      </c>
      <c r="CQ317" s="51" t="s">
        <v>185</v>
      </c>
      <c r="CR317" s="51" t="s">
        <v>154</v>
      </c>
      <c r="CS317" s="51" t="s">
        <v>90</v>
      </c>
      <c r="CT317" s="51" t="s">
        <v>2928</v>
      </c>
      <c r="CU317" s="51" t="s">
        <v>156</v>
      </c>
      <c r="CV317" s="52" t="s">
        <v>2929</v>
      </c>
    </row>
    <row r="318" spans="1:100" ht="60" x14ac:dyDescent="0.25">
      <c r="A318" s="44">
        <v>317</v>
      </c>
      <c r="B318" s="45">
        <v>45627</v>
      </c>
      <c r="C318" s="46">
        <v>191201311684845</v>
      </c>
      <c r="D318" s="4">
        <v>191201311684845</v>
      </c>
      <c r="E318" s="4" t="s">
        <v>121</v>
      </c>
      <c r="F318" s="5" t="s">
        <v>178</v>
      </c>
      <c r="G318" s="3">
        <v>45420</v>
      </c>
      <c r="H318" s="6">
        <v>7.9</v>
      </c>
      <c r="I318" s="5" t="s">
        <v>123</v>
      </c>
      <c r="J318" s="47">
        <v>15000000</v>
      </c>
      <c r="K318" s="5" t="s">
        <v>124</v>
      </c>
      <c r="L318" s="5" t="s">
        <v>2930</v>
      </c>
      <c r="M318" s="5">
        <v>14714903</v>
      </c>
      <c r="N318" s="5" t="s">
        <v>126</v>
      </c>
      <c r="O318" s="5">
        <v>734</v>
      </c>
      <c r="P318" s="5" t="s">
        <v>127</v>
      </c>
      <c r="Q318" s="5">
        <v>9</v>
      </c>
      <c r="R318" s="5" t="s">
        <v>128</v>
      </c>
      <c r="S318" s="6">
        <v>10.5</v>
      </c>
      <c r="T318" s="5" t="s">
        <v>129</v>
      </c>
      <c r="U318" s="6">
        <v>10.5</v>
      </c>
      <c r="V318" s="5">
        <v>181</v>
      </c>
      <c r="W318" s="5" t="s">
        <v>130</v>
      </c>
      <c r="X318" s="5" t="s">
        <v>1840</v>
      </c>
      <c r="Y318" s="5" t="s">
        <v>132</v>
      </c>
      <c r="Z318" s="5" t="s">
        <v>133</v>
      </c>
      <c r="AA318" s="5" t="s">
        <v>235</v>
      </c>
      <c r="AB318" s="5" t="s">
        <v>135</v>
      </c>
      <c r="AC318" s="5" t="s">
        <v>136</v>
      </c>
      <c r="AD318" s="5">
        <v>854803997959</v>
      </c>
      <c r="AE318" s="5" t="s">
        <v>2314</v>
      </c>
      <c r="AF318" s="5" t="s">
        <v>977</v>
      </c>
      <c r="AG318" s="5">
        <v>172</v>
      </c>
      <c r="AH318" s="5" t="s">
        <v>139</v>
      </c>
      <c r="AI318" s="5">
        <v>181</v>
      </c>
      <c r="AJ318" s="5" t="s">
        <v>128</v>
      </c>
      <c r="AK318" s="5">
        <v>15000000</v>
      </c>
      <c r="AL318" s="5" t="s">
        <v>140</v>
      </c>
      <c r="AM318" s="5" t="s">
        <v>141</v>
      </c>
      <c r="AN318" s="6">
        <v>37.5</v>
      </c>
      <c r="AO318" s="5" t="s">
        <v>142</v>
      </c>
      <c r="AP318" s="5">
        <v>0</v>
      </c>
      <c r="AQ318" s="5">
        <v>165810</v>
      </c>
      <c r="AR318" s="3">
        <v>45386</v>
      </c>
      <c r="AS318" s="5">
        <v>180</v>
      </c>
      <c r="AT318" s="5" t="s">
        <v>2931</v>
      </c>
      <c r="AU318" s="5" t="s">
        <v>144</v>
      </c>
      <c r="AV318" s="5">
        <v>0</v>
      </c>
      <c r="AW318" s="5">
        <v>0</v>
      </c>
      <c r="AX318" s="5">
        <v>0</v>
      </c>
      <c r="AY318" s="5">
        <v>0</v>
      </c>
      <c r="AZ318" s="5">
        <v>0</v>
      </c>
      <c r="BA318" s="5">
        <v>0</v>
      </c>
      <c r="BB318" s="5">
        <v>0</v>
      </c>
      <c r="BC318" s="5">
        <v>0</v>
      </c>
      <c r="BD318" s="5">
        <v>0</v>
      </c>
      <c r="BE318" s="5" t="s">
        <v>145</v>
      </c>
      <c r="BF318" s="5" t="s">
        <v>145</v>
      </c>
      <c r="BG318" s="5">
        <v>0</v>
      </c>
      <c r="BH318" s="5">
        <v>9</v>
      </c>
      <c r="BI318" s="5" t="s">
        <v>123</v>
      </c>
      <c r="BJ318" s="3">
        <v>45382</v>
      </c>
      <c r="BK318" s="3">
        <v>45382</v>
      </c>
      <c r="BL318" s="6">
        <v>9.1666666666666696</v>
      </c>
      <c r="BM318" s="5" t="s">
        <v>123</v>
      </c>
      <c r="BN318" s="3">
        <v>50864</v>
      </c>
      <c r="BO318" s="5" t="s">
        <v>146</v>
      </c>
      <c r="BP318" s="5">
        <v>600000</v>
      </c>
      <c r="BQ318" s="5">
        <v>2</v>
      </c>
      <c r="BR318" s="23">
        <v>45358</v>
      </c>
      <c r="BS318" s="3" t="s">
        <v>3179</v>
      </c>
      <c r="BT318" s="5" t="s">
        <v>487</v>
      </c>
      <c r="BU318" s="7" t="s">
        <v>3180</v>
      </c>
      <c r="BV318" s="7">
        <v>200</v>
      </c>
      <c r="BW318" s="7">
        <v>200000</v>
      </c>
      <c r="BX318" s="7">
        <v>0</v>
      </c>
      <c r="BY318" s="7">
        <v>0</v>
      </c>
      <c r="BZ318" s="5">
        <v>0</v>
      </c>
      <c r="CA318" s="5">
        <v>0</v>
      </c>
      <c r="CB318" s="48">
        <f t="shared" si="34"/>
        <v>40000000</v>
      </c>
      <c r="CC318" s="48">
        <v>40050000</v>
      </c>
      <c r="CD318" s="48">
        <f t="shared" si="35"/>
        <v>36000000</v>
      </c>
      <c r="CE318" s="48">
        <f t="shared" si="36"/>
        <v>32000000</v>
      </c>
      <c r="CF318" s="48" t="s">
        <v>3181</v>
      </c>
      <c r="CG318" s="49" t="s">
        <v>3170</v>
      </c>
      <c r="CH318" s="49"/>
      <c r="CI318" s="49" t="s">
        <v>3775</v>
      </c>
      <c r="CJ318" s="50" t="s">
        <v>1102</v>
      </c>
      <c r="CK318" s="50" t="s">
        <v>242</v>
      </c>
      <c r="CL318" s="50">
        <v>140501</v>
      </c>
      <c r="CM318" s="5">
        <v>0</v>
      </c>
      <c r="CN318" s="5" t="s">
        <v>195</v>
      </c>
      <c r="CO318" s="50" t="s">
        <v>152</v>
      </c>
      <c r="CP318" s="50" t="s">
        <v>152</v>
      </c>
      <c r="CQ318" s="51" t="s">
        <v>153</v>
      </c>
      <c r="CR318" s="51" t="s">
        <v>154</v>
      </c>
      <c r="CS318" s="51" t="s">
        <v>90</v>
      </c>
      <c r="CT318" s="51" t="s">
        <v>2932</v>
      </c>
      <c r="CU318" s="51" t="s">
        <v>187</v>
      </c>
      <c r="CV318" s="52" t="s">
        <v>2933</v>
      </c>
    </row>
    <row r="319" spans="1:100" customFormat="1" ht="135" x14ac:dyDescent="0.25">
      <c r="A319">
        <v>318</v>
      </c>
      <c r="B319" s="3">
        <v>45627</v>
      </c>
      <c r="C319" s="4">
        <v>191201311685419</v>
      </c>
      <c r="D319" s="4">
        <v>191201311685419</v>
      </c>
      <c r="E319" s="4" t="s">
        <v>121</v>
      </c>
      <c r="F319" s="5" t="s">
        <v>122</v>
      </c>
      <c r="G319" s="3">
        <v>45388</v>
      </c>
      <c r="H319" s="75">
        <v>8.9666666666666703</v>
      </c>
      <c r="I319" s="5" t="s">
        <v>123</v>
      </c>
      <c r="J319" s="5">
        <v>20000000</v>
      </c>
      <c r="K319" s="5" t="s">
        <v>124</v>
      </c>
      <c r="L319" s="5" t="s">
        <v>2934</v>
      </c>
      <c r="M319" s="5">
        <v>19206618</v>
      </c>
      <c r="N319" s="5" t="s">
        <v>126</v>
      </c>
      <c r="O319" s="5">
        <v>753</v>
      </c>
      <c r="P319" s="5" t="s">
        <v>127</v>
      </c>
      <c r="Q319" s="5">
        <v>9</v>
      </c>
      <c r="R319" s="5" t="s">
        <v>263</v>
      </c>
      <c r="S319" s="75">
        <v>10.25</v>
      </c>
      <c r="T319" s="5" t="s">
        <v>129</v>
      </c>
      <c r="U319" s="75">
        <v>10.25</v>
      </c>
      <c r="V319" s="5">
        <v>121</v>
      </c>
      <c r="W319" s="5" t="s">
        <v>130</v>
      </c>
      <c r="X319" s="5" t="s">
        <v>2935</v>
      </c>
      <c r="Y319" s="5" t="s">
        <v>132</v>
      </c>
      <c r="Z319" s="5" t="s">
        <v>133</v>
      </c>
      <c r="AA319" s="5" t="s">
        <v>578</v>
      </c>
      <c r="AB319" s="5" t="s">
        <v>135</v>
      </c>
      <c r="AC319" s="5" t="s">
        <v>136</v>
      </c>
      <c r="AD319" s="5">
        <v>803004568</v>
      </c>
      <c r="AE319" s="5" t="s">
        <v>2314</v>
      </c>
      <c r="AF319" s="5" t="s">
        <v>977</v>
      </c>
      <c r="AG319" s="5">
        <v>112</v>
      </c>
      <c r="AH319" s="5" t="s">
        <v>139</v>
      </c>
      <c r="AI319" s="5">
        <v>121</v>
      </c>
      <c r="AJ319" s="5" t="s">
        <v>266</v>
      </c>
      <c r="AK319" s="5">
        <v>20000000</v>
      </c>
      <c r="AL319" s="5" t="s">
        <v>140</v>
      </c>
      <c r="AM319" s="5" t="s">
        <v>141</v>
      </c>
      <c r="AN319" s="75">
        <v>60.039778200000001</v>
      </c>
      <c r="AO319" s="5" t="s">
        <v>142</v>
      </c>
      <c r="AP319" s="5">
        <v>0</v>
      </c>
      <c r="AQ319" s="5">
        <v>267079</v>
      </c>
      <c r="AR319" s="3">
        <v>45386</v>
      </c>
      <c r="AS319" s="5">
        <v>120</v>
      </c>
      <c r="AT319" s="5" t="s">
        <v>2931</v>
      </c>
      <c r="AU319" s="5" t="s">
        <v>144</v>
      </c>
      <c r="AV319" s="5">
        <v>0</v>
      </c>
      <c r="AW319" s="5">
        <v>0</v>
      </c>
      <c r="AX319" s="5">
        <v>0</v>
      </c>
      <c r="AY319" s="5">
        <v>0</v>
      </c>
      <c r="AZ319" s="5">
        <v>0</v>
      </c>
      <c r="BA319" s="5">
        <v>0</v>
      </c>
      <c r="BB319" s="5">
        <v>0</v>
      </c>
      <c r="BC319" s="5">
        <v>0</v>
      </c>
      <c r="BD319" s="5">
        <v>0</v>
      </c>
      <c r="BE319" s="5" t="s">
        <v>145</v>
      </c>
      <c r="BF319" s="5" t="s">
        <v>145</v>
      </c>
      <c r="BG319" s="5">
        <v>0</v>
      </c>
      <c r="BH319" s="5">
        <v>9</v>
      </c>
      <c r="BI319" s="5" t="s">
        <v>123</v>
      </c>
      <c r="BJ319" s="3">
        <v>45382</v>
      </c>
      <c r="BK319" s="3">
        <v>45382</v>
      </c>
      <c r="BL319" s="75">
        <v>9.1666666666666696</v>
      </c>
      <c r="BM319" s="5" t="s">
        <v>123</v>
      </c>
      <c r="BN319" s="3">
        <v>49038</v>
      </c>
      <c r="BO319" s="5" t="s">
        <v>146</v>
      </c>
      <c r="BP319" s="5">
        <v>0</v>
      </c>
      <c r="BQ319" s="5">
        <v>1</v>
      </c>
      <c r="BR319" s="3">
        <v>45375</v>
      </c>
      <c r="BS319" s="5">
        <v>7045607</v>
      </c>
      <c r="BT319" s="5" t="s">
        <v>3182</v>
      </c>
      <c r="BU319" s="7" t="s">
        <v>3183</v>
      </c>
      <c r="BV319" s="7">
        <v>480</v>
      </c>
      <c r="BW319" s="7">
        <v>13000</v>
      </c>
      <c r="BX319" s="7">
        <v>1080</v>
      </c>
      <c r="BY319" s="7">
        <v>1400</v>
      </c>
      <c r="BZ319" s="5">
        <v>10</v>
      </c>
      <c r="CA319" s="5">
        <v>50</v>
      </c>
      <c r="CB319" s="75">
        <f t="shared" si="34"/>
        <v>7752000</v>
      </c>
      <c r="CC319" s="75">
        <v>7001000</v>
      </c>
      <c r="CD319" s="75">
        <f t="shared" si="35"/>
        <v>6976800</v>
      </c>
      <c r="CE319" s="75">
        <f t="shared" si="36"/>
        <v>6201600</v>
      </c>
      <c r="CF319" s="75">
        <v>0</v>
      </c>
      <c r="CG319" s="76"/>
      <c r="CH319" s="76">
        <f>J319/CB319</f>
        <v>2.5799793601651189</v>
      </c>
      <c r="CI319" s="76" t="s">
        <v>3775</v>
      </c>
      <c r="CJ319" s="5" t="s">
        <v>1102</v>
      </c>
      <c r="CK319" s="5" t="s">
        <v>242</v>
      </c>
      <c r="CL319" s="5">
        <v>160071</v>
      </c>
      <c r="CM319" s="5">
        <v>0</v>
      </c>
      <c r="CN319" s="5" t="s">
        <v>195</v>
      </c>
      <c r="CO319" s="5" t="s">
        <v>152</v>
      </c>
      <c r="CP319" s="5" t="s">
        <v>152</v>
      </c>
      <c r="CQ319" s="9" t="s">
        <v>185</v>
      </c>
      <c r="CR319" s="9" t="s">
        <v>154</v>
      </c>
      <c r="CS319" s="9" t="s">
        <v>90</v>
      </c>
      <c r="CT319" s="9" t="s">
        <v>2936</v>
      </c>
      <c r="CU319" s="9" t="s">
        <v>187</v>
      </c>
      <c r="CV319" s="10" t="s">
        <v>2937</v>
      </c>
    </row>
    <row r="320" spans="1:100" ht="150" x14ac:dyDescent="0.25">
      <c r="A320" s="44">
        <v>319</v>
      </c>
      <c r="B320" s="45">
        <v>45627</v>
      </c>
      <c r="C320" s="46">
        <v>191201311685419</v>
      </c>
      <c r="D320" s="4">
        <v>191201311685419</v>
      </c>
      <c r="E320" s="4" t="s">
        <v>121</v>
      </c>
      <c r="F320" s="5" t="s">
        <v>122</v>
      </c>
      <c r="G320" s="3">
        <v>45388</v>
      </c>
      <c r="H320" s="75">
        <v>8.9666666666666703</v>
      </c>
      <c r="I320" s="5" t="s">
        <v>123</v>
      </c>
      <c r="J320" s="83">
        <v>20000000</v>
      </c>
      <c r="K320" s="5" t="s">
        <v>124</v>
      </c>
      <c r="L320" s="5" t="s">
        <v>2934</v>
      </c>
      <c r="M320" s="5">
        <v>19206618</v>
      </c>
      <c r="N320" s="5" t="s">
        <v>126</v>
      </c>
      <c r="O320" s="5">
        <v>753</v>
      </c>
      <c r="P320" s="5" t="s">
        <v>127</v>
      </c>
      <c r="Q320" s="5">
        <v>9</v>
      </c>
      <c r="R320" s="5" t="s">
        <v>263</v>
      </c>
      <c r="S320" s="75">
        <v>10.25</v>
      </c>
      <c r="T320" s="5" t="s">
        <v>129</v>
      </c>
      <c r="U320" s="75">
        <v>10.25</v>
      </c>
      <c r="V320" s="5">
        <v>121</v>
      </c>
      <c r="W320" s="5" t="s">
        <v>130</v>
      </c>
      <c r="X320" s="5" t="s">
        <v>2935</v>
      </c>
      <c r="Y320" s="5"/>
      <c r="Z320" s="5"/>
      <c r="AA320" s="5"/>
      <c r="AB320" s="5"/>
      <c r="AC320" s="5"/>
      <c r="AD320" s="5"/>
      <c r="AE320" s="5"/>
      <c r="AF320" s="5"/>
      <c r="AG320" s="5"/>
      <c r="AH320" s="5"/>
      <c r="AI320" s="5"/>
      <c r="AJ320" s="5"/>
      <c r="AK320" s="5"/>
      <c r="AL320" s="5"/>
      <c r="AM320" s="5"/>
      <c r="AN320" s="75"/>
      <c r="AO320" s="5"/>
      <c r="AP320" s="5"/>
      <c r="AQ320" s="5"/>
      <c r="AR320" s="3"/>
      <c r="AS320" s="5"/>
      <c r="AT320" s="5"/>
      <c r="AU320" s="5"/>
      <c r="AV320" s="5"/>
      <c r="AW320" s="5"/>
      <c r="AX320" s="5"/>
      <c r="AY320" s="5"/>
      <c r="AZ320" s="5"/>
      <c r="BA320" s="5"/>
      <c r="BB320" s="5"/>
      <c r="BC320" s="5"/>
      <c r="BD320" s="5"/>
      <c r="BE320" s="5"/>
      <c r="BF320" s="5"/>
      <c r="BG320" s="5"/>
      <c r="BH320" s="5"/>
      <c r="BI320" s="5"/>
      <c r="BJ320" s="3"/>
      <c r="BK320" s="3"/>
      <c r="BL320" s="75"/>
      <c r="BM320" s="5"/>
      <c r="BN320" s="3"/>
      <c r="BO320" s="5"/>
      <c r="BP320" s="5"/>
      <c r="BQ320" s="5">
        <v>1</v>
      </c>
      <c r="BR320" s="3">
        <v>45375</v>
      </c>
      <c r="BS320" s="5">
        <v>7045607</v>
      </c>
      <c r="BT320" s="5" t="s">
        <v>3182</v>
      </c>
      <c r="BU320" s="7" t="s">
        <v>3184</v>
      </c>
      <c r="BV320" s="7">
        <v>1125</v>
      </c>
      <c r="BW320" s="7">
        <v>14850</v>
      </c>
      <c r="BX320" s="7">
        <v>2223</v>
      </c>
      <c r="BY320" s="7">
        <v>2500</v>
      </c>
      <c r="BZ320" s="5">
        <v>6</v>
      </c>
      <c r="CA320" s="5">
        <v>54</v>
      </c>
      <c r="CB320" s="84">
        <f t="shared" si="34"/>
        <v>22263750</v>
      </c>
      <c r="CC320" s="84"/>
      <c r="CD320" s="84">
        <f t="shared" si="35"/>
        <v>20037375</v>
      </c>
      <c r="CE320" s="84">
        <f t="shared" si="36"/>
        <v>17811000</v>
      </c>
      <c r="CF320" s="84">
        <v>0</v>
      </c>
      <c r="CG320" s="77" t="s">
        <v>3176</v>
      </c>
      <c r="CH320" s="77"/>
      <c r="CI320" s="77" t="s">
        <v>3775</v>
      </c>
      <c r="CJ320" s="50" t="s">
        <v>1102</v>
      </c>
      <c r="CK320" s="50" t="s">
        <v>242</v>
      </c>
      <c r="CL320" s="50">
        <v>160071</v>
      </c>
      <c r="CM320" s="5">
        <v>0</v>
      </c>
      <c r="CN320" s="5" t="s">
        <v>195</v>
      </c>
      <c r="CO320" s="50" t="s">
        <v>152</v>
      </c>
      <c r="CP320" s="50" t="s">
        <v>152</v>
      </c>
      <c r="CQ320" s="51" t="s">
        <v>185</v>
      </c>
      <c r="CR320" s="51" t="s">
        <v>154</v>
      </c>
      <c r="CS320" s="51" t="s">
        <v>90</v>
      </c>
      <c r="CT320" s="51" t="s">
        <v>2936</v>
      </c>
      <c r="CU320" s="51" t="s">
        <v>187</v>
      </c>
      <c r="CV320" s="52" t="s">
        <v>2937</v>
      </c>
    </row>
    <row r="321" spans="1:127" customFormat="1" ht="120" x14ac:dyDescent="0.25">
      <c r="A321">
        <v>320</v>
      </c>
      <c r="B321" s="3">
        <v>45627</v>
      </c>
      <c r="C321" s="4">
        <v>191201311685419</v>
      </c>
      <c r="D321" s="4">
        <v>191201311685419</v>
      </c>
      <c r="E321" s="4" t="s">
        <v>121</v>
      </c>
      <c r="F321" s="5" t="s">
        <v>122</v>
      </c>
      <c r="G321" s="3">
        <v>45388</v>
      </c>
      <c r="H321" s="75">
        <v>8.9666666666666703</v>
      </c>
      <c r="I321" s="5" t="s">
        <v>123</v>
      </c>
      <c r="J321" s="5">
        <v>20000000</v>
      </c>
      <c r="K321" s="5" t="s">
        <v>124</v>
      </c>
      <c r="L321" s="5" t="s">
        <v>2934</v>
      </c>
      <c r="M321" s="5">
        <v>19206618</v>
      </c>
      <c r="N321" s="5" t="s">
        <v>126</v>
      </c>
      <c r="O321" s="5">
        <v>753</v>
      </c>
      <c r="P321" s="5" t="s">
        <v>127</v>
      </c>
      <c r="Q321" s="5">
        <v>9</v>
      </c>
      <c r="R321" s="5" t="s">
        <v>263</v>
      </c>
      <c r="S321" s="75">
        <v>10.25</v>
      </c>
      <c r="T321" s="5" t="s">
        <v>129</v>
      </c>
      <c r="U321" s="75">
        <v>10.25</v>
      </c>
      <c r="V321" s="5">
        <v>121</v>
      </c>
      <c r="W321" s="5" t="s">
        <v>130</v>
      </c>
      <c r="X321" s="5" t="s">
        <v>2935</v>
      </c>
      <c r="Y321" s="5"/>
      <c r="Z321" s="5"/>
      <c r="AA321" s="5"/>
      <c r="AB321" s="5"/>
      <c r="AC321" s="5"/>
      <c r="AD321" s="5"/>
      <c r="AE321" s="5"/>
      <c r="AF321" s="5"/>
      <c r="AG321" s="5"/>
      <c r="AH321" s="5"/>
      <c r="AI321" s="5"/>
      <c r="AJ321" s="5"/>
      <c r="AK321" s="5"/>
      <c r="AL321" s="5"/>
      <c r="AM321" s="5"/>
      <c r="AN321" s="75"/>
      <c r="AO321" s="5"/>
      <c r="AP321" s="5"/>
      <c r="AQ321" s="5"/>
      <c r="AR321" s="3"/>
      <c r="AS321" s="5"/>
      <c r="AT321" s="5"/>
      <c r="AU321" s="5"/>
      <c r="AV321" s="5"/>
      <c r="AW321" s="5"/>
      <c r="AX321" s="5"/>
      <c r="AY321" s="5"/>
      <c r="AZ321" s="5"/>
      <c r="BA321" s="5"/>
      <c r="BB321" s="5"/>
      <c r="BC321" s="5"/>
      <c r="BD321" s="5"/>
      <c r="BE321" s="5"/>
      <c r="BF321" s="5"/>
      <c r="BG321" s="5"/>
      <c r="BH321" s="5"/>
      <c r="BI321" s="5"/>
      <c r="BJ321" s="3"/>
      <c r="BK321" s="3"/>
      <c r="BL321" s="75"/>
      <c r="BM321" s="5"/>
      <c r="BN321" s="3"/>
      <c r="BO321" s="5"/>
      <c r="BP321" s="5"/>
      <c r="BQ321" s="5">
        <v>1</v>
      </c>
      <c r="BR321" s="3">
        <v>45377</v>
      </c>
      <c r="BS321" s="5">
        <v>7045607</v>
      </c>
      <c r="BT321" s="5" t="s">
        <v>3182</v>
      </c>
      <c r="BU321" s="7" t="s">
        <v>3185</v>
      </c>
      <c r="BV321" s="7">
        <v>540</v>
      </c>
      <c r="BW321" s="7">
        <v>13500</v>
      </c>
      <c r="BX321" s="7">
        <v>810</v>
      </c>
      <c r="BY321" s="7">
        <v>1500</v>
      </c>
      <c r="BZ321" s="5">
        <v>11</v>
      </c>
      <c r="CA321" s="5">
        <v>49</v>
      </c>
      <c r="CB321" s="75">
        <f t="shared" si="34"/>
        <v>8505000</v>
      </c>
      <c r="CC321" s="75"/>
      <c r="CD321" s="75">
        <f t="shared" si="35"/>
        <v>7654500</v>
      </c>
      <c r="CE321" s="75">
        <f t="shared" si="36"/>
        <v>6804000</v>
      </c>
      <c r="CF321" s="75"/>
      <c r="CG321" s="76"/>
      <c r="CH321" s="76">
        <f>J321/CB321</f>
        <v>2.3515579071134627</v>
      </c>
      <c r="CI321" s="76" t="s">
        <v>3775</v>
      </c>
      <c r="CJ321" s="5" t="s">
        <v>1102</v>
      </c>
      <c r="CK321" s="5" t="s">
        <v>242</v>
      </c>
      <c r="CL321" s="5">
        <v>160071</v>
      </c>
      <c r="CM321" s="5">
        <v>0</v>
      </c>
      <c r="CN321" s="5" t="s">
        <v>195</v>
      </c>
      <c r="CO321" s="5" t="s">
        <v>152</v>
      </c>
      <c r="CP321" s="5" t="s">
        <v>152</v>
      </c>
      <c r="CQ321" s="9" t="s">
        <v>185</v>
      </c>
      <c r="CR321" s="9" t="s">
        <v>154</v>
      </c>
      <c r="CS321" s="9" t="s">
        <v>90</v>
      </c>
      <c r="CT321" s="9" t="s">
        <v>2936</v>
      </c>
      <c r="CU321" s="9" t="s">
        <v>187</v>
      </c>
      <c r="CV321" s="10" t="s">
        <v>2937</v>
      </c>
    </row>
    <row r="322" spans="1:127" s="59" customFormat="1" ht="30" x14ac:dyDescent="0.25">
      <c r="A322" s="59">
        <v>321</v>
      </c>
      <c r="B322" s="60">
        <v>45627</v>
      </c>
      <c r="C322" s="61">
        <v>191201311685419</v>
      </c>
      <c r="D322" s="31">
        <v>191201311685419</v>
      </c>
      <c r="E322" s="31" t="s">
        <v>121</v>
      </c>
      <c r="F322" s="32" t="s">
        <v>122</v>
      </c>
      <c r="G322" s="30">
        <v>45388</v>
      </c>
      <c r="H322" s="33">
        <v>8.9666666666666703</v>
      </c>
      <c r="I322" s="32" t="s">
        <v>123</v>
      </c>
      <c r="J322" s="62">
        <v>20000000</v>
      </c>
      <c r="K322" s="32" t="s">
        <v>124</v>
      </c>
      <c r="L322" s="32" t="s">
        <v>2934</v>
      </c>
      <c r="M322" s="32">
        <v>19206618</v>
      </c>
      <c r="N322" s="32" t="s">
        <v>126</v>
      </c>
      <c r="O322" s="32">
        <v>753</v>
      </c>
      <c r="P322" s="32" t="s">
        <v>127</v>
      </c>
      <c r="Q322" s="32">
        <v>9</v>
      </c>
      <c r="R322" s="32" t="s">
        <v>263</v>
      </c>
      <c r="S322" s="33">
        <v>10.25</v>
      </c>
      <c r="T322" s="32" t="s">
        <v>129</v>
      </c>
      <c r="U322" s="33">
        <v>10.25</v>
      </c>
      <c r="V322" s="32">
        <v>121</v>
      </c>
      <c r="W322" s="32" t="s">
        <v>130</v>
      </c>
      <c r="X322" s="32" t="s">
        <v>2935</v>
      </c>
      <c r="Y322" s="32"/>
      <c r="Z322" s="32"/>
      <c r="AA322" s="32"/>
      <c r="AB322" s="32"/>
      <c r="AC322" s="32"/>
      <c r="AD322" s="32"/>
      <c r="AE322" s="32"/>
      <c r="AF322" s="32"/>
      <c r="AG322" s="32"/>
      <c r="AH322" s="32"/>
      <c r="AI322" s="32"/>
      <c r="AJ322" s="32"/>
      <c r="AK322" s="32"/>
      <c r="AL322" s="32"/>
      <c r="AM322" s="32"/>
      <c r="AN322" s="33"/>
      <c r="AO322" s="32"/>
      <c r="AP322" s="32"/>
      <c r="AQ322" s="32"/>
      <c r="AR322" s="30"/>
      <c r="AS322" s="32"/>
      <c r="AT322" s="32"/>
      <c r="AU322" s="32"/>
      <c r="AV322" s="32"/>
      <c r="AW322" s="32"/>
      <c r="AX322" s="32"/>
      <c r="AY322" s="32"/>
      <c r="AZ322" s="32"/>
      <c r="BA322" s="32"/>
      <c r="BB322" s="32"/>
      <c r="BC322" s="32"/>
      <c r="BD322" s="32"/>
      <c r="BE322" s="32"/>
      <c r="BF322" s="32"/>
      <c r="BG322" s="32"/>
      <c r="BH322" s="32"/>
      <c r="BI322" s="32"/>
      <c r="BJ322" s="30"/>
      <c r="BK322" s="30"/>
      <c r="BL322" s="33"/>
      <c r="BM322" s="32"/>
      <c r="BN322" s="30"/>
      <c r="BO322" s="32"/>
      <c r="BP322" s="32"/>
      <c r="BQ322" s="32">
        <v>1</v>
      </c>
      <c r="BR322" s="30">
        <v>45378</v>
      </c>
      <c r="BS322" s="32" t="s">
        <v>3186</v>
      </c>
      <c r="BT322" s="32" t="s">
        <v>487</v>
      </c>
      <c r="BU322" s="36" t="s">
        <v>3187</v>
      </c>
      <c r="BV322" s="36">
        <v>125</v>
      </c>
      <c r="BW322" s="36">
        <v>135000</v>
      </c>
      <c r="BX322" s="36">
        <v>2223</v>
      </c>
      <c r="BY322" s="36">
        <v>2500</v>
      </c>
      <c r="BZ322" s="32">
        <v>2</v>
      </c>
      <c r="CA322" s="32">
        <v>58</v>
      </c>
      <c r="CB322" s="63">
        <f t="shared" si="34"/>
        <v>22432500</v>
      </c>
      <c r="CC322" s="63"/>
      <c r="CD322" s="63">
        <f t="shared" si="35"/>
        <v>20189250</v>
      </c>
      <c r="CE322" s="63">
        <f t="shared" si="36"/>
        <v>17946000</v>
      </c>
      <c r="CF322" s="63" t="s">
        <v>3188</v>
      </c>
      <c r="CG322" s="64" t="s">
        <v>3170</v>
      </c>
      <c r="CH322" s="64"/>
      <c r="CI322" s="64" t="s">
        <v>3775</v>
      </c>
      <c r="CJ322" s="65" t="s">
        <v>1102</v>
      </c>
      <c r="CK322" s="65" t="s">
        <v>242</v>
      </c>
      <c r="CL322" s="65">
        <v>160071</v>
      </c>
      <c r="CM322" s="32">
        <v>0</v>
      </c>
      <c r="CN322" s="32" t="s">
        <v>195</v>
      </c>
      <c r="CO322" s="65" t="s">
        <v>152</v>
      </c>
      <c r="CP322" s="65" t="s">
        <v>152</v>
      </c>
      <c r="CQ322" s="66" t="s">
        <v>185</v>
      </c>
      <c r="CR322" s="66" t="s">
        <v>154</v>
      </c>
      <c r="CS322" s="66" t="s">
        <v>90</v>
      </c>
      <c r="CT322" s="66" t="s">
        <v>2936</v>
      </c>
      <c r="CU322" s="66" t="s">
        <v>187</v>
      </c>
      <c r="CV322" s="67" t="s">
        <v>2937</v>
      </c>
      <c r="CW322" s="29"/>
      <c r="CX322" s="29"/>
      <c r="CY322" s="29"/>
      <c r="CZ322" s="29"/>
      <c r="DA322" s="29"/>
      <c r="DB322" s="29"/>
      <c r="DC322" s="29"/>
      <c r="DD322" s="29"/>
      <c r="DE322" s="29"/>
      <c r="DF322" s="29"/>
      <c r="DG322" s="29"/>
      <c r="DH322" s="29"/>
      <c r="DI322" s="29"/>
      <c r="DJ322" s="29"/>
      <c r="DK322" s="29"/>
      <c r="DL322" s="29"/>
      <c r="DM322" s="29"/>
      <c r="DN322" s="29"/>
      <c r="DO322" s="29"/>
      <c r="DP322" s="29"/>
      <c r="DQ322" s="29"/>
      <c r="DR322" s="29"/>
      <c r="DS322" s="29"/>
      <c r="DT322" s="29"/>
      <c r="DU322" s="29"/>
      <c r="DV322" s="29"/>
      <c r="DW322" s="29"/>
    </row>
    <row r="323" spans="1:127" s="59" customFormat="1" ht="30" x14ac:dyDescent="0.25">
      <c r="A323" s="59">
        <v>322</v>
      </c>
      <c r="B323" s="60">
        <v>45627</v>
      </c>
      <c r="C323" s="61">
        <v>191201311685419</v>
      </c>
      <c r="D323" s="31">
        <v>191201311685419</v>
      </c>
      <c r="E323" s="31" t="s">
        <v>121</v>
      </c>
      <c r="F323" s="32" t="s">
        <v>122</v>
      </c>
      <c r="G323" s="30">
        <v>45388</v>
      </c>
      <c r="H323" s="33">
        <v>8.9666666666666703</v>
      </c>
      <c r="I323" s="32" t="s">
        <v>123</v>
      </c>
      <c r="J323" s="62">
        <v>20000000</v>
      </c>
      <c r="K323" s="32" t="s">
        <v>124</v>
      </c>
      <c r="L323" s="32" t="s">
        <v>2934</v>
      </c>
      <c r="M323" s="32">
        <v>19206618</v>
      </c>
      <c r="N323" s="32" t="s">
        <v>126</v>
      </c>
      <c r="O323" s="32">
        <v>753</v>
      </c>
      <c r="P323" s="32" t="s">
        <v>127</v>
      </c>
      <c r="Q323" s="32">
        <v>9</v>
      </c>
      <c r="R323" s="32" t="s">
        <v>263</v>
      </c>
      <c r="S323" s="33">
        <v>10.25</v>
      </c>
      <c r="T323" s="32" t="s">
        <v>129</v>
      </c>
      <c r="U323" s="33">
        <v>10.25</v>
      </c>
      <c r="V323" s="32">
        <v>121</v>
      </c>
      <c r="W323" s="32" t="s">
        <v>130</v>
      </c>
      <c r="X323" s="32" t="s">
        <v>2935</v>
      </c>
      <c r="Y323" s="32"/>
      <c r="Z323" s="32"/>
      <c r="AA323" s="32"/>
      <c r="AB323" s="32"/>
      <c r="AC323" s="32"/>
      <c r="AD323" s="32"/>
      <c r="AE323" s="32"/>
      <c r="AF323" s="32"/>
      <c r="AG323" s="32"/>
      <c r="AH323" s="32"/>
      <c r="AI323" s="32"/>
      <c r="AJ323" s="32"/>
      <c r="AK323" s="32"/>
      <c r="AL323" s="32"/>
      <c r="AM323" s="32"/>
      <c r="AN323" s="33"/>
      <c r="AO323" s="32"/>
      <c r="AP323" s="32"/>
      <c r="AQ323" s="32"/>
      <c r="AR323" s="30"/>
      <c r="AS323" s="32"/>
      <c r="AT323" s="32"/>
      <c r="AU323" s="32"/>
      <c r="AV323" s="32"/>
      <c r="AW323" s="32"/>
      <c r="AX323" s="32"/>
      <c r="AY323" s="32"/>
      <c r="AZ323" s="32"/>
      <c r="BA323" s="32"/>
      <c r="BB323" s="32"/>
      <c r="BC323" s="32"/>
      <c r="BD323" s="32"/>
      <c r="BE323" s="32"/>
      <c r="BF323" s="32"/>
      <c r="BG323" s="32"/>
      <c r="BH323" s="32"/>
      <c r="BI323" s="32"/>
      <c r="BJ323" s="30"/>
      <c r="BK323" s="30"/>
      <c r="BL323" s="33"/>
      <c r="BM323" s="32"/>
      <c r="BN323" s="30"/>
      <c r="BO323" s="32"/>
      <c r="BP323" s="32"/>
      <c r="BQ323" s="32">
        <v>1</v>
      </c>
      <c r="BR323" s="30">
        <v>45378</v>
      </c>
      <c r="BS323" s="32" t="s">
        <v>3189</v>
      </c>
      <c r="BT323" s="32" t="s">
        <v>487</v>
      </c>
      <c r="BU323" s="36" t="s">
        <v>3190</v>
      </c>
      <c r="BV323" s="36">
        <v>60</v>
      </c>
      <c r="BW323" s="36">
        <v>120000</v>
      </c>
      <c r="BX323" s="36">
        <v>1215</v>
      </c>
      <c r="BY323" s="36">
        <v>1500</v>
      </c>
      <c r="BZ323" s="32">
        <v>9</v>
      </c>
      <c r="CA323" s="32">
        <v>51</v>
      </c>
      <c r="CB323" s="63">
        <f t="shared" si="34"/>
        <v>9022500</v>
      </c>
      <c r="CC323" s="63"/>
      <c r="CD323" s="63">
        <f t="shared" si="35"/>
        <v>8120250</v>
      </c>
      <c r="CE323" s="63">
        <f t="shared" si="36"/>
        <v>7218000</v>
      </c>
      <c r="CF323" s="63" t="s">
        <v>3191</v>
      </c>
      <c r="CG323" s="64" t="s">
        <v>3170</v>
      </c>
      <c r="CH323" s="64"/>
      <c r="CI323" s="64" t="s">
        <v>3775</v>
      </c>
      <c r="CJ323" s="65" t="s">
        <v>1102</v>
      </c>
      <c r="CK323" s="65" t="s">
        <v>242</v>
      </c>
      <c r="CL323" s="65">
        <v>160071</v>
      </c>
      <c r="CM323" s="32">
        <v>0</v>
      </c>
      <c r="CN323" s="32" t="s">
        <v>195</v>
      </c>
      <c r="CO323" s="65" t="s">
        <v>152</v>
      </c>
      <c r="CP323" s="65" t="s">
        <v>152</v>
      </c>
      <c r="CQ323" s="66" t="s">
        <v>185</v>
      </c>
      <c r="CR323" s="66" t="s">
        <v>154</v>
      </c>
      <c r="CS323" s="66" t="s">
        <v>90</v>
      </c>
      <c r="CT323" s="66" t="s">
        <v>2936</v>
      </c>
      <c r="CU323" s="66" t="s">
        <v>187</v>
      </c>
      <c r="CV323" s="67" t="s">
        <v>2937</v>
      </c>
      <c r="CW323" s="29"/>
      <c r="CX323" s="29"/>
      <c r="CY323" s="29"/>
      <c r="CZ323" s="29"/>
      <c r="DA323" s="29"/>
      <c r="DB323" s="29"/>
      <c r="DC323" s="29"/>
      <c r="DD323" s="29"/>
      <c r="DE323" s="29"/>
      <c r="DF323" s="29"/>
      <c r="DG323" s="29"/>
      <c r="DH323" s="29"/>
      <c r="DI323" s="29"/>
      <c r="DJ323" s="29"/>
      <c r="DK323" s="29"/>
      <c r="DL323" s="29"/>
      <c r="DM323" s="29"/>
      <c r="DN323" s="29"/>
      <c r="DO323" s="29"/>
      <c r="DP323" s="29"/>
      <c r="DQ323" s="29"/>
      <c r="DR323" s="29"/>
      <c r="DS323" s="29"/>
      <c r="DT323" s="29"/>
      <c r="DU323" s="29"/>
      <c r="DV323" s="29"/>
      <c r="DW323" s="29"/>
    </row>
    <row r="324" spans="1:127" ht="60" x14ac:dyDescent="0.25">
      <c r="A324" s="44">
        <v>323</v>
      </c>
      <c r="B324" s="45">
        <v>45627</v>
      </c>
      <c r="C324" s="46">
        <v>212220911319123</v>
      </c>
      <c r="D324" s="4">
        <v>212220911319123</v>
      </c>
      <c r="E324" s="4" t="s">
        <v>121</v>
      </c>
      <c r="F324" s="5" t="s">
        <v>232</v>
      </c>
      <c r="G324" s="3">
        <v>44956</v>
      </c>
      <c r="H324" s="6">
        <v>23.366666666666699</v>
      </c>
      <c r="I324" s="5" t="s">
        <v>123</v>
      </c>
      <c r="J324" s="47">
        <v>927285</v>
      </c>
      <c r="K324" s="5" t="s">
        <v>124</v>
      </c>
      <c r="L324" s="5" t="s">
        <v>2938</v>
      </c>
      <c r="M324" s="5">
        <v>840447</v>
      </c>
      <c r="N324" s="5" t="s">
        <v>126</v>
      </c>
      <c r="O324" s="5">
        <v>677</v>
      </c>
      <c r="P324" s="5" t="s">
        <v>127</v>
      </c>
      <c r="Q324" s="5">
        <v>23</v>
      </c>
      <c r="R324" s="5" t="s">
        <v>128</v>
      </c>
      <c r="S324" s="6">
        <v>14.4</v>
      </c>
      <c r="T324" s="5" t="s">
        <v>129</v>
      </c>
      <c r="U324" s="6">
        <v>14</v>
      </c>
      <c r="V324" s="5">
        <v>121</v>
      </c>
      <c r="W324" s="5" t="s">
        <v>130</v>
      </c>
      <c r="X324" s="5" t="s">
        <v>2939</v>
      </c>
      <c r="Y324" s="5" t="s">
        <v>132</v>
      </c>
      <c r="Z324" s="5" t="s">
        <v>133</v>
      </c>
      <c r="AA324" s="5" t="s">
        <v>277</v>
      </c>
      <c r="AB324" s="5" t="s">
        <v>135</v>
      </c>
      <c r="AC324" s="5" t="s">
        <v>136</v>
      </c>
      <c r="AD324" s="5">
        <v>807441504</v>
      </c>
      <c r="AE324" s="5" t="s">
        <v>625</v>
      </c>
      <c r="AF324" s="5" t="s">
        <v>675</v>
      </c>
      <c r="AG324" s="5">
        <v>102</v>
      </c>
      <c r="AH324" s="5" t="s">
        <v>139</v>
      </c>
      <c r="AI324" s="5">
        <v>125</v>
      </c>
      <c r="AJ324" s="5" t="s">
        <v>128</v>
      </c>
      <c r="AK324" s="5">
        <v>927285</v>
      </c>
      <c r="AL324" s="5" t="s">
        <v>140</v>
      </c>
      <c r="AM324" s="5" t="s">
        <v>161</v>
      </c>
      <c r="AN324" s="6">
        <v>61.589067499999999</v>
      </c>
      <c r="AO324" s="5" t="s">
        <v>142</v>
      </c>
      <c r="AP324" s="5">
        <v>0</v>
      </c>
      <c r="AQ324" s="5">
        <v>14398</v>
      </c>
      <c r="AR324" s="3">
        <v>44961</v>
      </c>
      <c r="AS324" s="5">
        <v>120</v>
      </c>
      <c r="AT324" s="5" t="s">
        <v>2705</v>
      </c>
      <c r="AU324" s="5" t="s">
        <v>144</v>
      </c>
      <c r="AV324" s="5">
        <v>0</v>
      </c>
      <c r="AW324" s="5">
        <v>0</v>
      </c>
      <c r="AX324" s="5">
        <v>0</v>
      </c>
      <c r="AY324" s="5">
        <v>0</v>
      </c>
      <c r="AZ324" s="5">
        <v>0</v>
      </c>
      <c r="BA324" s="5">
        <v>0</v>
      </c>
      <c r="BB324" s="5">
        <v>0</v>
      </c>
      <c r="BC324" s="5">
        <v>0</v>
      </c>
      <c r="BD324" s="5">
        <v>0</v>
      </c>
      <c r="BE324" s="5" t="s">
        <v>145</v>
      </c>
      <c r="BF324" s="5" t="s">
        <v>145</v>
      </c>
      <c r="BG324" s="5">
        <v>0</v>
      </c>
      <c r="BH324" s="5">
        <v>23</v>
      </c>
      <c r="BI324" s="5" t="s">
        <v>123</v>
      </c>
      <c r="BJ324" s="3">
        <v>44956</v>
      </c>
      <c r="BK324" s="3">
        <v>44956</v>
      </c>
      <c r="BL324" s="6">
        <v>23.366666666666699</v>
      </c>
      <c r="BM324" s="5" t="s">
        <v>123</v>
      </c>
      <c r="BN324" s="3">
        <v>48734</v>
      </c>
      <c r="BO324" s="5" t="s">
        <v>162</v>
      </c>
      <c r="BP324" s="5">
        <v>648000</v>
      </c>
      <c r="BQ324" s="5">
        <v>1</v>
      </c>
      <c r="BR324" s="3">
        <v>44951</v>
      </c>
      <c r="BS324" s="5">
        <v>5678245</v>
      </c>
      <c r="BT324" s="5" t="s">
        <v>3151</v>
      </c>
      <c r="BU324" s="7" t="s">
        <v>3192</v>
      </c>
      <c r="BV324" s="7">
        <v>50</v>
      </c>
      <c r="BW324" s="7">
        <v>22000</v>
      </c>
      <c r="BX324" s="7">
        <v>338</v>
      </c>
      <c r="BY324" s="7">
        <v>1200</v>
      </c>
      <c r="BZ324" s="5">
        <v>3</v>
      </c>
      <c r="CA324" s="5">
        <v>57</v>
      </c>
      <c r="CB324" s="48">
        <f t="shared" si="34"/>
        <v>1505600</v>
      </c>
      <c r="CC324" s="48">
        <v>1505600</v>
      </c>
      <c r="CD324" s="48">
        <f t="shared" si="35"/>
        <v>1355040</v>
      </c>
      <c r="CE324" s="48">
        <f t="shared" si="36"/>
        <v>1204480</v>
      </c>
      <c r="CF324" s="48">
        <v>0</v>
      </c>
      <c r="CG324" s="49" t="s">
        <v>3170</v>
      </c>
      <c r="CH324" s="49"/>
      <c r="CI324" s="49" t="s">
        <v>3775</v>
      </c>
      <c r="CJ324" s="50" t="s">
        <v>1680</v>
      </c>
      <c r="CK324" s="50" t="s">
        <v>137</v>
      </c>
      <c r="CL324" s="50">
        <v>203207</v>
      </c>
      <c r="CM324" s="5">
        <v>0</v>
      </c>
      <c r="CN324" s="5" t="s">
        <v>195</v>
      </c>
      <c r="CO324" s="50" t="s">
        <v>166</v>
      </c>
      <c r="CP324" s="50" t="s">
        <v>167</v>
      </c>
      <c r="CQ324" s="51" t="s">
        <v>185</v>
      </c>
      <c r="CR324" s="51" t="s">
        <v>154</v>
      </c>
      <c r="CS324" s="51" t="s">
        <v>90</v>
      </c>
      <c r="CT324" s="51" t="s">
        <v>2940</v>
      </c>
      <c r="CU324" s="51" t="s">
        <v>156</v>
      </c>
      <c r="CV324" s="52" t="s">
        <v>2941</v>
      </c>
    </row>
    <row r="325" spans="1:127" ht="90" x14ac:dyDescent="0.25">
      <c r="A325" s="44">
        <v>324</v>
      </c>
      <c r="B325" s="45">
        <v>45627</v>
      </c>
      <c r="C325" s="46">
        <v>212220911289876</v>
      </c>
      <c r="D325" s="4">
        <v>212220911289876</v>
      </c>
      <c r="E325" s="4" t="s">
        <v>121</v>
      </c>
      <c r="F325" s="5" t="s">
        <v>232</v>
      </c>
      <c r="G325" s="3">
        <v>45001</v>
      </c>
      <c r="H325" s="6">
        <v>21.866666666666699</v>
      </c>
      <c r="I325" s="5" t="s">
        <v>123</v>
      </c>
      <c r="J325" s="47">
        <v>2019000</v>
      </c>
      <c r="K325" s="5" t="s">
        <v>124</v>
      </c>
      <c r="L325" s="5" t="s">
        <v>2942</v>
      </c>
      <c r="M325" s="5">
        <v>1932687.75</v>
      </c>
      <c r="N325" s="5" t="s">
        <v>126</v>
      </c>
      <c r="O325" s="5">
        <v>758</v>
      </c>
      <c r="P325" s="5" t="s">
        <v>127</v>
      </c>
      <c r="Q325" s="5">
        <v>24</v>
      </c>
      <c r="R325" s="5" t="s">
        <v>263</v>
      </c>
      <c r="S325" s="6">
        <v>13.9</v>
      </c>
      <c r="T325" s="5" t="s">
        <v>129</v>
      </c>
      <c r="U325" s="6">
        <v>13.5</v>
      </c>
      <c r="V325" s="5">
        <v>180</v>
      </c>
      <c r="W325" s="5" t="s">
        <v>130</v>
      </c>
      <c r="X325" s="5" t="s">
        <v>2943</v>
      </c>
      <c r="Y325" s="5" t="s">
        <v>132</v>
      </c>
      <c r="Z325" s="5" t="s">
        <v>133</v>
      </c>
      <c r="AA325" s="5" t="s">
        <v>325</v>
      </c>
      <c r="AB325" s="5" t="s">
        <v>135</v>
      </c>
      <c r="AC325" s="5" t="s">
        <v>136</v>
      </c>
      <c r="AD325" s="5">
        <v>806902000</v>
      </c>
      <c r="AE325" s="5" t="s">
        <v>625</v>
      </c>
      <c r="AF325" s="5" t="s">
        <v>675</v>
      </c>
      <c r="AG325" s="5">
        <v>167</v>
      </c>
      <c r="AH325" s="5" t="s">
        <v>139</v>
      </c>
      <c r="AI325" s="5">
        <v>191</v>
      </c>
      <c r="AJ325" s="5" t="s">
        <v>266</v>
      </c>
      <c r="AK325" s="5">
        <v>2019000</v>
      </c>
      <c r="AL325" s="5" t="s">
        <v>140</v>
      </c>
      <c r="AM325" s="5" t="s">
        <v>161</v>
      </c>
      <c r="AN325" s="6">
        <v>57.253856599999999</v>
      </c>
      <c r="AO325" s="5" t="s">
        <v>142</v>
      </c>
      <c r="AP325" s="5">
        <v>0</v>
      </c>
      <c r="AQ325" s="5">
        <v>26235</v>
      </c>
      <c r="AR325" s="3">
        <v>44930</v>
      </c>
      <c r="AS325" s="5">
        <v>180</v>
      </c>
      <c r="AT325" s="5" t="s">
        <v>2705</v>
      </c>
      <c r="AU325" s="5" t="s">
        <v>144</v>
      </c>
      <c r="AV325" s="5">
        <v>0</v>
      </c>
      <c r="AW325" s="5">
        <v>0</v>
      </c>
      <c r="AX325" s="5">
        <v>0</v>
      </c>
      <c r="AY325" s="5">
        <v>0</v>
      </c>
      <c r="AZ325" s="5">
        <v>0</v>
      </c>
      <c r="BA325" s="5">
        <v>0</v>
      </c>
      <c r="BB325" s="5">
        <v>0</v>
      </c>
      <c r="BC325" s="5">
        <v>0</v>
      </c>
      <c r="BD325" s="5">
        <v>0</v>
      </c>
      <c r="BE325" s="5" t="s">
        <v>145</v>
      </c>
      <c r="BF325" s="5" t="s">
        <v>145</v>
      </c>
      <c r="BG325" s="5">
        <v>0</v>
      </c>
      <c r="BH325" s="5">
        <v>24</v>
      </c>
      <c r="BI325" s="5" t="s">
        <v>123</v>
      </c>
      <c r="BJ325" s="3">
        <v>44926</v>
      </c>
      <c r="BK325" s="3">
        <v>45045</v>
      </c>
      <c r="BL325" s="6">
        <v>20.399999999999999</v>
      </c>
      <c r="BM325" s="5" t="s">
        <v>123</v>
      </c>
      <c r="BN325" s="3">
        <v>50713</v>
      </c>
      <c r="BO325" s="5" t="s">
        <v>162</v>
      </c>
      <c r="BP325" s="5">
        <v>0</v>
      </c>
      <c r="BQ325" s="5">
        <v>1</v>
      </c>
      <c r="BR325" s="3">
        <v>44922</v>
      </c>
      <c r="BS325" s="5" t="s">
        <v>3193</v>
      </c>
      <c r="BT325" s="5" t="s">
        <v>3194</v>
      </c>
      <c r="BU325" s="7" t="s">
        <v>3195</v>
      </c>
      <c r="BV325" s="7">
        <v>75</v>
      </c>
      <c r="BW325" s="7">
        <v>0</v>
      </c>
      <c r="BX325" s="7">
        <v>608</v>
      </c>
      <c r="BY325" s="7">
        <v>5800</v>
      </c>
      <c r="BZ325" s="5">
        <v>12</v>
      </c>
      <c r="CA325" s="5">
        <v>48</v>
      </c>
      <c r="CB325" s="48">
        <f t="shared" si="34"/>
        <v>3526400</v>
      </c>
      <c r="CC325" s="48">
        <v>3526400</v>
      </c>
      <c r="CD325" s="48">
        <f t="shared" si="35"/>
        <v>3173760</v>
      </c>
      <c r="CE325" s="48">
        <f t="shared" si="36"/>
        <v>2821120</v>
      </c>
      <c r="CF325" s="48">
        <v>0</v>
      </c>
      <c r="CG325" s="49"/>
      <c r="CH325" s="8">
        <f>J325/CB325</f>
        <v>0.57253856624319421</v>
      </c>
      <c r="CI325" s="49" t="s">
        <v>3775</v>
      </c>
      <c r="CJ325" s="50" t="s">
        <v>1733</v>
      </c>
      <c r="CK325" s="50" t="s">
        <v>625</v>
      </c>
      <c r="CL325" s="50">
        <v>110051</v>
      </c>
      <c r="CM325" s="5">
        <v>28</v>
      </c>
      <c r="CN325" s="5" t="s">
        <v>195</v>
      </c>
      <c r="CO325" s="50" t="s">
        <v>492</v>
      </c>
      <c r="CP325" s="50" t="s">
        <v>167</v>
      </c>
      <c r="CQ325" s="51" t="s">
        <v>153</v>
      </c>
      <c r="CR325" s="51" t="s">
        <v>154</v>
      </c>
      <c r="CS325" s="51" t="s">
        <v>90</v>
      </c>
      <c r="CT325" s="51" t="s">
        <v>2944</v>
      </c>
      <c r="CU325" s="51" t="s">
        <v>156</v>
      </c>
      <c r="CV325" s="52" t="s">
        <v>2945</v>
      </c>
    </row>
    <row r="326" spans="1:127" ht="75" x14ac:dyDescent="0.25">
      <c r="A326" s="44">
        <v>325</v>
      </c>
      <c r="B326" s="45">
        <v>45627</v>
      </c>
      <c r="C326" s="46">
        <v>212220911289845</v>
      </c>
      <c r="D326" s="4">
        <v>212220911289845</v>
      </c>
      <c r="E326" s="4" t="s">
        <v>121</v>
      </c>
      <c r="F326" s="5" t="s">
        <v>232</v>
      </c>
      <c r="G326" s="3">
        <v>44926</v>
      </c>
      <c r="H326" s="6">
        <v>24.366666666666699</v>
      </c>
      <c r="I326" s="5" t="s">
        <v>123</v>
      </c>
      <c r="J326" s="47">
        <v>5063788</v>
      </c>
      <c r="K326" s="5" t="s">
        <v>124</v>
      </c>
      <c r="L326" s="5" t="s">
        <v>2946</v>
      </c>
      <c r="M326" s="5">
        <v>4816442</v>
      </c>
      <c r="N326" s="5" t="s">
        <v>126</v>
      </c>
      <c r="O326" s="5">
        <v>752</v>
      </c>
      <c r="P326" s="5" t="s">
        <v>127</v>
      </c>
      <c r="Q326" s="5">
        <v>24</v>
      </c>
      <c r="R326" s="5" t="s">
        <v>263</v>
      </c>
      <c r="S326" s="6">
        <v>12.4</v>
      </c>
      <c r="T326" s="5" t="s">
        <v>129</v>
      </c>
      <c r="U326" s="6">
        <v>12</v>
      </c>
      <c r="V326" s="5">
        <v>181</v>
      </c>
      <c r="W326" s="5" t="s">
        <v>130</v>
      </c>
      <c r="X326" s="5" t="s">
        <v>2947</v>
      </c>
      <c r="Y326" s="5" t="s">
        <v>132</v>
      </c>
      <c r="Z326" s="5" t="s">
        <v>133</v>
      </c>
      <c r="AA326" s="5" t="s">
        <v>215</v>
      </c>
      <c r="AB326" s="5" t="s">
        <v>135</v>
      </c>
      <c r="AC326" s="5" t="s">
        <v>136</v>
      </c>
      <c r="AD326" s="5">
        <v>806959263</v>
      </c>
      <c r="AE326" s="5" t="s">
        <v>625</v>
      </c>
      <c r="AF326" s="5" t="s">
        <v>675</v>
      </c>
      <c r="AG326" s="5">
        <v>167</v>
      </c>
      <c r="AH326" s="5" t="s">
        <v>139</v>
      </c>
      <c r="AI326" s="5">
        <v>191</v>
      </c>
      <c r="AJ326" s="5" t="s">
        <v>266</v>
      </c>
      <c r="AK326" s="5">
        <v>5063788</v>
      </c>
      <c r="AL326" s="5" t="s">
        <v>140</v>
      </c>
      <c r="AM326" s="5" t="s">
        <v>141</v>
      </c>
      <c r="AN326" s="6">
        <v>59.395092400000003</v>
      </c>
      <c r="AO326" s="5" t="s">
        <v>142</v>
      </c>
      <c r="AP326" s="5">
        <v>0</v>
      </c>
      <c r="AQ326" s="5">
        <v>60774</v>
      </c>
      <c r="AR326" s="3">
        <v>44930</v>
      </c>
      <c r="AS326" s="5">
        <v>180</v>
      </c>
      <c r="AT326" s="5" t="s">
        <v>2705</v>
      </c>
      <c r="AU326" s="5" t="s">
        <v>144</v>
      </c>
      <c r="AV326" s="5">
        <v>0</v>
      </c>
      <c r="AW326" s="5">
        <v>0</v>
      </c>
      <c r="AX326" s="5">
        <v>0</v>
      </c>
      <c r="AY326" s="5">
        <v>0</v>
      </c>
      <c r="AZ326" s="5">
        <v>0</v>
      </c>
      <c r="BA326" s="5">
        <v>0</v>
      </c>
      <c r="BB326" s="5">
        <v>0</v>
      </c>
      <c r="BC326" s="5">
        <v>0</v>
      </c>
      <c r="BD326" s="5">
        <v>0</v>
      </c>
      <c r="BE326" s="5" t="s">
        <v>145</v>
      </c>
      <c r="BF326" s="5" t="s">
        <v>145</v>
      </c>
      <c r="BG326" s="5">
        <v>0</v>
      </c>
      <c r="BH326" s="5">
        <v>24</v>
      </c>
      <c r="BI326" s="5" t="s">
        <v>123</v>
      </c>
      <c r="BJ326" s="3">
        <v>44926</v>
      </c>
      <c r="BK326" s="3">
        <v>44926</v>
      </c>
      <c r="BL326" s="6">
        <v>24.366666666666699</v>
      </c>
      <c r="BM326" s="5" t="s">
        <v>123</v>
      </c>
      <c r="BN326" s="3">
        <v>50713</v>
      </c>
      <c r="BO326" s="5" t="s">
        <v>146</v>
      </c>
      <c r="BP326" s="5">
        <v>0</v>
      </c>
      <c r="BQ326" s="5">
        <v>1</v>
      </c>
      <c r="BR326" s="3">
        <v>44920</v>
      </c>
      <c r="BS326" s="5" t="s">
        <v>3196</v>
      </c>
      <c r="BT326" s="5" t="s">
        <v>3166</v>
      </c>
      <c r="BU326" s="7" t="s">
        <v>3197</v>
      </c>
      <c r="BV326" s="7">
        <v>250</v>
      </c>
      <c r="BW326" s="7">
        <v>26000</v>
      </c>
      <c r="BX326" s="7">
        <v>1688</v>
      </c>
      <c r="BY326" s="7">
        <v>1200</v>
      </c>
      <c r="BZ326" s="5">
        <v>3</v>
      </c>
      <c r="CA326" s="5">
        <v>57</v>
      </c>
      <c r="CB326" s="48">
        <f t="shared" si="34"/>
        <v>8525600</v>
      </c>
      <c r="CC326" s="48">
        <v>8525600</v>
      </c>
      <c r="CD326" s="48">
        <f t="shared" si="35"/>
        <v>7673040</v>
      </c>
      <c r="CE326" s="48">
        <f t="shared" si="36"/>
        <v>6820480</v>
      </c>
      <c r="CF326" s="48">
        <v>0</v>
      </c>
      <c r="CG326" s="49" t="s">
        <v>3198</v>
      </c>
      <c r="CH326" s="49"/>
      <c r="CI326" s="49" t="s">
        <v>3775</v>
      </c>
      <c r="CJ326" s="50" t="s">
        <v>2948</v>
      </c>
      <c r="CK326" s="50" t="s">
        <v>137</v>
      </c>
      <c r="CL326" s="50">
        <v>201308</v>
      </c>
      <c r="CM326" s="5">
        <v>0</v>
      </c>
      <c r="CN326" s="5" t="s">
        <v>195</v>
      </c>
      <c r="CO326" s="50" t="s">
        <v>166</v>
      </c>
      <c r="CP326" s="50" t="s">
        <v>167</v>
      </c>
      <c r="CQ326" s="51" t="s">
        <v>185</v>
      </c>
      <c r="CR326" s="51" t="s">
        <v>154</v>
      </c>
      <c r="CS326" s="51" t="s">
        <v>90</v>
      </c>
      <c r="CT326" s="51" t="s">
        <v>2949</v>
      </c>
      <c r="CU326" s="51" t="s">
        <v>156</v>
      </c>
      <c r="CV326" s="52" t="s">
        <v>2950</v>
      </c>
    </row>
    <row r="327" spans="1:127" ht="30" x14ac:dyDescent="0.25">
      <c r="A327" s="44">
        <v>326</v>
      </c>
      <c r="B327" s="45">
        <v>45627</v>
      </c>
      <c r="C327" s="46">
        <v>191301311371351</v>
      </c>
      <c r="D327" s="4">
        <v>191301311371351</v>
      </c>
      <c r="E327" s="4" t="s">
        <v>121</v>
      </c>
      <c r="F327" s="5" t="s">
        <v>232</v>
      </c>
      <c r="G327" s="3">
        <v>45047</v>
      </c>
      <c r="H327" s="6">
        <v>20.3333333333333</v>
      </c>
      <c r="I327" s="5" t="s">
        <v>123</v>
      </c>
      <c r="J327" s="47">
        <v>5537778</v>
      </c>
      <c r="K327" s="5" t="s">
        <v>124</v>
      </c>
      <c r="L327" s="5" t="s">
        <v>2951</v>
      </c>
      <c r="M327" s="5">
        <v>5304821</v>
      </c>
      <c r="N327" s="5" t="s">
        <v>126</v>
      </c>
      <c r="O327" s="5">
        <v>785</v>
      </c>
      <c r="P327" s="5" t="s">
        <v>127</v>
      </c>
      <c r="Q327" s="5">
        <v>21</v>
      </c>
      <c r="R327" s="5" t="s">
        <v>263</v>
      </c>
      <c r="S327" s="6">
        <v>10.9</v>
      </c>
      <c r="T327" s="5" t="s">
        <v>129</v>
      </c>
      <c r="U327" s="6">
        <v>10.5</v>
      </c>
      <c r="V327" s="5">
        <v>180</v>
      </c>
      <c r="W327" s="5" t="s">
        <v>130</v>
      </c>
      <c r="X327" s="5" t="s">
        <v>2952</v>
      </c>
      <c r="Y327" s="5" t="s">
        <v>132</v>
      </c>
      <c r="Z327" s="5" t="s">
        <v>133</v>
      </c>
      <c r="AA327" s="5" t="s">
        <v>2953</v>
      </c>
      <c r="AB327" s="5" t="s">
        <v>135</v>
      </c>
      <c r="AC327" s="5" t="s">
        <v>136</v>
      </c>
      <c r="AD327" s="5">
        <v>808016078</v>
      </c>
      <c r="AE327" s="5" t="s">
        <v>515</v>
      </c>
      <c r="AF327" s="5" t="s">
        <v>138</v>
      </c>
      <c r="AG327" s="5">
        <v>172</v>
      </c>
      <c r="AH327" s="5" t="s">
        <v>139</v>
      </c>
      <c r="AI327" s="5">
        <v>193</v>
      </c>
      <c r="AJ327" s="5" t="s">
        <v>266</v>
      </c>
      <c r="AK327" s="5">
        <v>5537778</v>
      </c>
      <c r="AL327" s="5" t="s">
        <v>140</v>
      </c>
      <c r="AM327" s="5" t="s">
        <v>1479</v>
      </c>
      <c r="AN327" s="6">
        <v>43.105612200000003</v>
      </c>
      <c r="AO327" s="5" t="s">
        <v>142</v>
      </c>
      <c r="AP327" s="5">
        <v>0</v>
      </c>
      <c r="AQ327" s="5">
        <v>61215</v>
      </c>
      <c r="AR327" s="3">
        <v>45020</v>
      </c>
      <c r="AS327" s="5">
        <v>180</v>
      </c>
      <c r="AT327" s="5" t="s">
        <v>2954</v>
      </c>
      <c r="AU327" s="5" t="s">
        <v>144</v>
      </c>
      <c r="AV327" s="5">
        <v>0</v>
      </c>
      <c r="AW327" s="5">
        <v>0</v>
      </c>
      <c r="AX327" s="5">
        <v>0</v>
      </c>
      <c r="AY327" s="5">
        <v>0</v>
      </c>
      <c r="AZ327" s="5">
        <v>0</v>
      </c>
      <c r="BA327" s="5">
        <v>0</v>
      </c>
      <c r="BB327" s="5">
        <v>0</v>
      </c>
      <c r="BC327" s="5">
        <v>0</v>
      </c>
      <c r="BD327" s="5">
        <v>0</v>
      </c>
      <c r="BE327" s="5" t="s">
        <v>145</v>
      </c>
      <c r="BF327" s="5" t="s">
        <v>145</v>
      </c>
      <c r="BG327" s="5">
        <v>0</v>
      </c>
      <c r="BH327" s="5">
        <v>21</v>
      </c>
      <c r="BI327" s="5" t="s">
        <v>123</v>
      </c>
      <c r="BJ327" s="3">
        <v>45006</v>
      </c>
      <c r="BK327" s="3">
        <v>45065</v>
      </c>
      <c r="BL327" s="6">
        <v>19.733333333333299</v>
      </c>
      <c r="BM327" s="5" t="s">
        <v>123</v>
      </c>
      <c r="BN327" s="3">
        <v>50864</v>
      </c>
      <c r="BO327" s="5" t="s">
        <v>1481</v>
      </c>
      <c r="BP327" s="5">
        <v>0</v>
      </c>
      <c r="BQ327" s="5">
        <v>2</v>
      </c>
      <c r="BR327" s="3">
        <v>44994</v>
      </c>
      <c r="BS327" s="5" t="s">
        <v>422</v>
      </c>
      <c r="BT327" s="5" t="s">
        <v>1092</v>
      </c>
      <c r="BU327" s="7" t="s">
        <v>3199</v>
      </c>
      <c r="BV327" s="7">
        <v>191.24</v>
      </c>
      <c r="BW327" s="7">
        <v>50000</v>
      </c>
      <c r="BX327" s="7">
        <v>2190</v>
      </c>
      <c r="BY327" s="7">
        <v>1500</v>
      </c>
      <c r="BZ327" s="5">
        <v>20</v>
      </c>
      <c r="CA327" s="5" t="s">
        <v>3200</v>
      </c>
      <c r="CB327" s="48">
        <f t="shared" si="34"/>
        <v>12847000</v>
      </c>
      <c r="CC327" s="48">
        <v>12847000</v>
      </c>
      <c r="CD327" s="48">
        <f t="shared" si="35"/>
        <v>11562300</v>
      </c>
      <c r="CE327" s="48">
        <f t="shared" si="36"/>
        <v>10277600</v>
      </c>
      <c r="CF327" s="48" t="s">
        <v>3201</v>
      </c>
      <c r="CG327" s="49" t="s">
        <v>3164</v>
      </c>
      <c r="CH327" s="49"/>
      <c r="CI327" s="49" t="s">
        <v>3775</v>
      </c>
      <c r="CJ327" s="50" t="s">
        <v>2556</v>
      </c>
      <c r="CK327" s="50" t="s">
        <v>515</v>
      </c>
      <c r="CL327" s="50">
        <v>132103</v>
      </c>
      <c r="CM327" s="5">
        <v>28</v>
      </c>
      <c r="CN327" s="5" t="s">
        <v>195</v>
      </c>
      <c r="CO327" s="50" t="s">
        <v>166</v>
      </c>
      <c r="CP327" s="50" t="s">
        <v>167</v>
      </c>
      <c r="CQ327" s="51" t="s">
        <v>185</v>
      </c>
      <c r="CR327" s="51" t="s">
        <v>154</v>
      </c>
      <c r="CS327" s="51" t="s">
        <v>90</v>
      </c>
      <c r="CT327" s="51" t="s">
        <v>2955</v>
      </c>
      <c r="CU327" s="51" t="s">
        <v>156</v>
      </c>
      <c r="CV327" s="52">
        <v>70027467809630</v>
      </c>
    </row>
    <row r="328" spans="1:127" ht="120" x14ac:dyDescent="0.25">
      <c r="A328" s="44">
        <v>327</v>
      </c>
      <c r="B328" s="45">
        <v>45627</v>
      </c>
      <c r="C328" s="46">
        <v>212120911725105</v>
      </c>
      <c r="D328" s="4">
        <v>212120911725105</v>
      </c>
      <c r="E328" s="4" t="s">
        <v>121</v>
      </c>
      <c r="F328" s="5" t="s">
        <v>122</v>
      </c>
      <c r="G328" s="3">
        <v>45436</v>
      </c>
      <c r="H328" s="6">
        <v>7.3666666666666698</v>
      </c>
      <c r="I328" s="5" t="s">
        <v>123</v>
      </c>
      <c r="J328" s="47">
        <v>4072605</v>
      </c>
      <c r="K328" s="5" t="s">
        <v>124</v>
      </c>
      <c r="L328" s="5" t="s">
        <v>2956</v>
      </c>
      <c r="M328" s="5">
        <v>4026929</v>
      </c>
      <c r="N328" s="5" t="s">
        <v>126</v>
      </c>
      <c r="O328" s="5">
        <v>770</v>
      </c>
      <c r="P328" s="5" t="s">
        <v>127</v>
      </c>
      <c r="Q328" s="5">
        <v>7</v>
      </c>
      <c r="R328" s="5" t="s">
        <v>263</v>
      </c>
      <c r="S328" s="6">
        <v>13</v>
      </c>
      <c r="T328" s="5" t="s">
        <v>129</v>
      </c>
      <c r="U328" s="6">
        <v>13</v>
      </c>
      <c r="V328" s="5">
        <v>181</v>
      </c>
      <c r="W328" s="5" t="s">
        <v>130</v>
      </c>
      <c r="X328" s="5" t="s">
        <v>2957</v>
      </c>
      <c r="Y328" s="5" t="s">
        <v>132</v>
      </c>
      <c r="Z328" s="5" t="s">
        <v>133</v>
      </c>
      <c r="AA328" s="5" t="s">
        <v>2282</v>
      </c>
      <c r="AB328" s="5" t="s">
        <v>135</v>
      </c>
      <c r="AC328" s="5" t="s">
        <v>136</v>
      </c>
      <c r="AD328" s="5">
        <v>854804147563</v>
      </c>
      <c r="AE328" s="5" t="s">
        <v>1012</v>
      </c>
      <c r="AF328" s="5" t="s">
        <v>977</v>
      </c>
      <c r="AG328" s="5">
        <v>174</v>
      </c>
      <c r="AH328" s="5" t="s">
        <v>139</v>
      </c>
      <c r="AI328" s="5">
        <v>181</v>
      </c>
      <c r="AJ328" s="5" t="s">
        <v>266</v>
      </c>
      <c r="AK328" s="5">
        <v>4072605</v>
      </c>
      <c r="AL328" s="5" t="s">
        <v>140</v>
      </c>
      <c r="AM328" s="5" t="s">
        <v>161</v>
      </c>
      <c r="AN328" s="6">
        <v>44.5765745</v>
      </c>
      <c r="AO328" s="5" t="s">
        <v>142</v>
      </c>
      <c r="AP328" s="5">
        <v>0</v>
      </c>
      <c r="AQ328" s="5">
        <v>51529</v>
      </c>
      <c r="AR328" s="3">
        <v>45447</v>
      </c>
      <c r="AS328" s="5">
        <v>180</v>
      </c>
      <c r="AT328" s="5" t="s">
        <v>2958</v>
      </c>
      <c r="AU328" s="5" t="s">
        <v>144</v>
      </c>
      <c r="AV328" s="5">
        <v>0</v>
      </c>
      <c r="AW328" s="5">
        <v>0</v>
      </c>
      <c r="AX328" s="5">
        <v>0</v>
      </c>
      <c r="AY328" s="5">
        <v>0</v>
      </c>
      <c r="AZ328" s="5">
        <v>0</v>
      </c>
      <c r="BA328" s="5">
        <v>0</v>
      </c>
      <c r="BB328" s="5">
        <v>0</v>
      </c>
      <c r="BC328" s="5">
        <v>0</v>
      </c>
      <c r="BD328" s="5">
        <v>0</v>
      </c>
      <c r="BE328" s="5" t="s">
        <v>145</v>
      </c>
      <c r="BF328" s="5" t="s">
        <v>145</v>
      </c>
      <c r="BG328" s="5">
        <v>0</v>
      </c>
      <c r="BH328" s="5">
        <v>7</v>
      </c>
      <c r="BI328" s="5" t="s">
        <v>123</v>
      </c>
      <c r="BJ328" s="3">
        <v>45433</v>
      </c>
      <c r="BK328" s="3">
        <v>45433</v>
      </c>
      <c r="BL328" s="6">
        <v>7.4666666666666703</v>
      </c>
      <c r="BM328" s="5" t="s">
        <v>123</v>
      </c>
      <c r="BN328" s="3">
        <v>50925</v>
      </c>
      <c r="BO328" s="5" t="s">
        <v>162</v>
      </c>
      <c r="BP328" s="5">
        <v>2000000.0004</v>
      </c>
      <c r="BQ328" s="5">
        <v>1</v>
      </c>
      <c r="BR328" s="3">
        <v>45409</v>
      </c>
      <c r="BS328" s="5" t="s">
        <v>3202</v>
      </c>
      <c r="BT328" s="5" t="s">
        <v>3203</v>
      </c>
      <c r="BU328" s="7" t="s">
        <v>3204</v>
      </c>
      <c r="BV328" s="7">
        <v>60.6</v>
      </c>
      <c r="BW328" s="7">
        <v>150000</v>
      </c>
      <c r="BX328" s="7">
        <v>462</v>
      </c>
      <c r="BY328" s="7">
        <v>100</v>
      </c>
      <c r="BZ328" s="5">
        <v>69</v>
      </c>
      <c r="CA328" s="5" t="s">
        <v>3205</v>
      </c>
      <c r="CB328" s="48">
        <f t="shared" si="34"/>
        <v>9136200</v>
      </c>
      <c r="CC328" s="48">
        <v>9136200</v>
      </c>
      <c r="CD328" s="48">
        <f t="shared" si="35"/>
        <v>8222580</v>
      </c>
      <c r="CE328" s="48">
        <f t="shared" si="36"/>
        <v>7308960</v>
      </c>
      <c r="CF328" s="48">
        <v>0</v>
      </c>
      <c r="CG328" s="49" t="s">
        <v>3170</v>
      </c>
      <c r="CH328" s="49"/>
      <c r="CI328" s="49" t="s">
        <v>3775</v>
      </c>
      <c r="CJ328" s="50" t="s">
        <v>2959</v>
      </c>
      <c r="CK328" s="50" t="s">
        <v>1012</v>
      </c>
      <c r="CL328" s="50">
        <v>520001</v>
      </c>
      <c r="CM328" s="5">
        <v>0</v>
      </c>
      <c r="CN328" s="5" t="s">
        <v>165</v>
      </c>
      <c r="CO328" s="50" t="s">
        <v>299</v>
      </c>
      <c r="CP328" s="50" t="s">
        <v>299</v>
      </c>
      <c r="CQ328" s="51" t="s">
        <v>185</v>
      </c>
      <c r="CR328" s="51" t="s">
        <v>154</v>
      </c>
      <c r="CS328" s="51" t="s">
        <v>90</v>
      </c>
      <c r="CT328" s="51" t="s">
        <v>2960</v>
      </c>
      <c r="CU328" s="51" t="s">
        <v>156</v>
      </c>
      <c r="CV328" s="52" t="s">
        <v>2961</v>
      </c>
    </row>
    <row r="329" spans="1:127" ht="105" x14ac:dyDescent="0.25">
      <c r="A329" s="44">
        <v>328</v>
      </c>
      <c r="B329" s="45">
        <v>45627</v>
      </c>
      <c r="C329" s="46">
        <v>191301511608588</v>
      </c>
      <c r="D329" s="4">
        <v>191301511608588</v>
      </c>
      <c r="E329" s="4" t="s">
        <v>121</v>
      </c>
      <c r="F329" s="5" t="s">
        <v>122</v>
      </c>
      <c r="G329" s="3">
        <v>45322</v>
      </c>
      <c r="H329" s="6">
        <v>11.1666666666667</v>
      </c>
      <c r="I329" s="5" t="s">
        <v>123</v>
      </c>
      <c r="J329" s="47">
        <v>6693543</v>
      </c>
      <c r="K329" s="5" t="s">
        <v>124</v>
      </c>
      <c r="L329" s="5" t="s">
        <v>2962</v>
      </c>
      <c r="M329" s="5">
        <v>6354248</v>
      </c>
      <c r="N329" s="5" t="s">
        <v>126</v>
      </c>
      <c r="O329" s="5">
        <v>782</v>
      </c>
      <c r="P329" s="5" t="s">
        <v>127</v>
      </c>
      <c r="Q329" s="5">
        <v>11</v>
      </c>
      <c r="R329" s="5" t="s">
        <v>263</v>
      </c>
      <c r="S329" s="6">
        <v>10</v>
      </c>
      <c r="T329" s="5" t="s">
        <v>129</v>
      </c>
      <c r="U329" s="6">
        <v>10</v>
      </c>
      <c r="V329" s="5">
        <v>121</v>
      </c>
      <c r="W329" s="5" t="s">
        <v>130</v>
      </c>
      <c r="X329" s="5" t="s">
        <v>2963</v>
      </c>
      <c r="Y329" s="5" t="s">
        <v>132</v>
      </c>
      <c r="Z329" s="5" t="s">
        <v>133</v>
      </c>
      <c r="AA329" s="5" t="s">
        <v>191</v>
      </c>
      <c r="AB329" s="5" t="s">
        <v>135</v>
      </c>
      <c r="AC329" s="5" t="s">
        <v>136</v>
      </c>
      <c r="AD329" s="5">
        <v>18213844</v>
      </c>
      <c r="AE329" s="5" t="s">
        <v>515</v>
      </c>
      <c r="AF329" s="5" t="s">
        <v>138</v>
      </c>
      <c r="AG329" s="5">
        <v>110</v>
      </c>
      <c r="AH329" s="5" t="s">
        <v>139</v>
      </c>
      <c r="AI329" s="5">
        <v>121</v>
      </c>
      <c r="AJ329" s="5" t="s">
        <v>266</v>
      </c>
      <c r="AK329" s="5">
        <v>6693543</v>
      </c>
      <c r="AL329" s="5" t="s">
        <v>140</v>
      </c>
      <c r="AM329" s="5" t="s">
        <v>278</v>
      </c>
      <c r="AN329" s="6">
        <v>49.267219699999998</v>
      </c>
      <c r="AO329" s="5" t="s">
        <v>142</v>
      </c>
      <c r="AP329" s="5">
        <v>0</v>
      </c>
      <c r="AQ329" s="5">
        <v>88456</v>
      </c>
      <c r="AR329" s="3">
        <v>45326</v>
      </c>
      <c r="AS329" s="5">
        <v>120</v>
      </c>
      <c r="AT329" s="5" t="s">
        <v>2954</v>
      </c>
      <c r="AU329" s="5" t="s">
        <v>144</v>
      </c>
      <c r="AV329" s="5">
        <v>0</v>
      </c>
      <c r="AW329" s="5">
        <v>0</v>
      </c>
      <c r="AX329" s="5">
        <v>0</v>
      </c>
      <c r="AY329" s="5">
        <v>0</v>
      </c>
      <c r="AZ329" s="5">
        <v>0</v>
      </c>
      <c r="BA329" s="5">
        <v>0</v>
      </c>
      <c r="BB329" s="5">
        <v>0</v>
      </c>
      <c r="BC329" s="5">
        <v>0</v>
      </c>
      <c r="BD329" s="5">
        <v>0</v>
      </c>
      <c r="BE329" s="5" t="s">
        <v>145</v>
      </c>
      <c r="BF329" s="5" t="s">
        <v>145</v>
      </c>
      <c r="BG329" s="5">
        <v>0</v>
      </c>
      <c r="BH329" s="5">
        <v>11</v>
      </c>
      <c r="BI329" s="5" t="s">
        <v>123</v>
      </c>
      <c r="BJ329" s="3">
        <v>45319</v>
      </c>
      <c r="BK329" s="3">
        <v>45319</v>
      </c>
      <c r="BL329" s="6">
        <v>11.266666666666699</v>
      </c>
      <c r="BM329" s="5" t="s">
        <v>123</v>
      </c>
      <c r="BN329" s="3">
        <v>48979</v>
      </c>
      <c r="BO329" s="5" t="s">
        <v>315</v>
      </c>
      <c r="BP329" s="5">
        <v>2499999.9996000002</v>
      </c>
      <c r="BQ329" s="5">
        <v>1</v>
      </c>
      <c r="BR329" s="3">
        <v>45300</v>
      </c>
      <c r="BS329" s="5">
        <v>6698725</v>
      </c>
      <c r="BT329" s="5" t="s">
        <v>1084</v>
      </c>
      <c r="BU329" s="7" t="s">
        <v>3206</v>
      </c>
      <c r="BV329" s="7">
        <v>99</v>
      </c>
      <c r="BW329" s="7">
        <v>128500</v>
      </c>
      <c r="BX329" s="7">
        <v>1514</v>
      </c>
      <c r="BY329" s="7">
        <v>850</v>
      </c>
      <c r="BZ329" s="5" t="s">
        <v>3207</v>
      </c>
      <c r="CA329" s="5">
        <v>40</v>
      </c>
      <c r="CB329" s="48">
        <f t="shared" si="34"/>
        <v>14008400</v>
      </c>
      <c r="CC329" s="48">
        <v>14008400</v>
      </c>
      <c r="CD329" s="48">
        <f t="shared" si="35"/>
        <v>12607560</v>
      </c>
      <c r="CE329" s="48">
        <f t="shared" si="36"/>
        <v>11206720</v>
      </c>
      <c r="CF329" s="48">
        <v>0</v>
      </c>
      <c r="CG329" s="49" t="s">
        <v>3170</v>
      </c>
      <c r="CH329" s="49"/>
      <c r="CI329" s="49" t="s">
        <v>3775</v>
      </c>
      <c r="CJ329" s="50" t="s">
        <v>2556</v>
      </c>
      <c r="CK329" s="50" t="s">
        <v>515</v>
      </c>
      <c r="CL329" s="50">
        <v>132103</v>
      </c>
      <c r="CM329" s="5">
        <v>0</v>
      </c>
      <c r="CN329" s="5" t="s">
        <v>1103</v>
      </c>
      <c r="CO329" s="50" t="s">
        <v>166</v>
      </c>
      <c r="CP329" s="50" t="s">
        <v>167</v>
      </c>
      <c r="CQ329" s="51" t="s">
        <v>185</v>
      </c>
      <c r="CR329" s="51" t="s">
        <v>154</v>
      </c>
      <c r="CS329" s="51" t="s">
        <v>90</v>
      </c>
      <c r="CT329" s="51" t="s">
        <v>2964</v>
      </c>
      <c r="CU329" s="51" t="s">
        <v>156</v>
      </c>
      <c r="CV329" s="52" t="s">
        <v>2965</v>
      </c>
    </row>
    <row r="330" spans="1:127" ht="75" x14ac:dyDescent="0.25">
      <c r="A330" s="44">
        <v>329</v>
      </c>
      <c r="B330" s="45">
        <v>45627</v>
      </c>
      <c r="C330" s="46">
        <v>211520911781284</v>
      </c>
      <c r="D330" s="4">
        <v>211520911781284</v>
      </c>
      <c r="E330" s="4" t="s">
        <v>121</v>
      </c>
      <c r="F330" s="5" t="s">
        <v>122</v>
      </c>
      <c r="G330" s="3">
        <v>45495</v>
      </c>
      <c r="H330" s="6">
        <v>5.4</v>
      </c>
      <c r="I330" s="5" t="s">
        <v>123</v>
      </c>
      <c r="J330" s="47">
        <v>4052200</v>
      </c>
      <c r="K330" s="5" t="s">
        <v>124</v>
      </c>
      <c r="L330" s="5" t="s">
        <v>2966</v>
      </c>
      <c r="M330" s="5">
        <v>3985863</v>
      </c>
      <c r="N330" s="5" t="s">
        <v>126</v>
      </c>
      <c r="O330" s="5">
        <v>786</v>
      </c>
      <c r="P330" s="5" t="s">
        <v>127</v>
      </c>
      <c r="Q330" s="5">
        <v>5</v>
      </c>
      <c r="R330" s="5" t="s">
        <v>128</v>
      </c>
      <c r="S330" s="6">
        <v>13.3</v>
      </c>
      <c r="T330" s="5" t="s">
        <v>129</v>
      </c>
      <c r="U330" s="6">
        <v>13.3</v>
      </c>
      <c r="V330" s="5">
        <v>121</v>
      </c>
      <c r="W330" s="5" t="s">
        <v>130</v>
      </c>
      <c r="X330" s="5" t="s">
        <v>2967</v>
      </c>
      <c r="Y330" s="5" t="s">
        <v>132</v>
      </c>
      <c r="Z330" s="5" t="s">
        <v>133</v>
      </c>
      <c r="AA330" s="5" t="s">
        <v>290</v>
      </c>
      <c r="AB330" s="5" t="s">
        <v>135</v>
      </c>
      <c r="AC330" s="5" t="s">
        <v>136</v>
      </c>
      <c r="AD330" s="5">
        <v>854804384900</v>
      </c>
      <c r="AE330" s="5" t="s">
        <v>326</v>
      </c>
      <c r="AF330" s="5" t="s">
        <v>138</v>
      </c>
      <c r="AG330" s="5">
        <v>116</v>
      </c>
      <c r="AH330" s="5" t="s">
        <v>139</v>
      </c>
      <c r="AI330" s="5">
        <v>121</v>
      </c>
      <c r="AJ330" s="5" t="s">
        <v>128</v>
      </c>
      <c r="AK330" s="5">
        <v>4052200</v>
      </c>
      <c r="AL330" s="5" t="s">
        <v>140</v>
      </c>
      <c r="AM330" s="5" t="s">
        <v>161</v>
      </c>
      <c r="AN330" s="6">
        <v>58.727536200000003</v>
      </c>
      <c r="AO330" s="5" t="s">
        <v>142</v>
      </c>
      <c r="AP330" s="5">
        <v>0</v>
      </c>
      <c r="AQ330" s="5">
        <v>61223</v>
      </c>
      <c r="AR330" s="3">
        <v>45508</v>
      </c>
      <c r="AS330" s="5">
        <v>120</v>
      </c>
      <c r="AT330" s="5" t="s">
        <v>2968</v>
      </c>
      <c r="AU330" s="5" t="s">
        <v>144</v>
      </c>
      <c r="AV330" s="5">
        <v>0</v>
      </c>
      <c r="AW330" s="5">
        <v>0</v>
      </c>
      <c r="AX330" s="5">
        <v>0</v>
      </c>
      <c r="AY330" s="5">
        <v>0</v>
      </c>
      <c r="AZ330" s="5">
        <v>0</v>
      </c>
      <c r="BA330" s="5">
        <v>0</v>
      </c>
      <c r="BB330" s="5">
        <v>0</v>
      </c>
      <c r="BC330" s="5">
        <v>0</v>
      </c>
      <c r="BD330" s="5">
        <v>0</v>
      </c>
      <c r="BE330" s="5" t="s">
        <v>145</v>
      </c>
      <c r="BF330" s="5" t="s">
        <v>145</v>
      </c>
      <c r="BG330" s="5">
        <v>0</v>
      </c>
      <c r="BH330" s="5">
        <v>5</v>
      </c>
      <c r="BI330" s="5" t="s">
        <v>123</v>
      </c>
      <c r="BJ330" s="3">
        <v>45492</v>
      </c>
      <c r="BK330" s="3">
        <v>45492</v>
      </c>
      <c r="BL330" s="6">
        <v>5.5</v>
      </c>
      <c r="BM330" s="5" t="s">
        <v>123</v>
      </c>
      <c r="BN330" s="3">
        <v>49160</v>
      </c>
      <c r="BO330" s="5" t="s">
        <v>162</v>
      </c>
      <c r="BP330" s="5">
        <v>0</v>
      </c>
      <c r="BQ330" s="5">
        <v>1</v>
      </c>
      <c r="BR330" s="3">
        <v>45482</v>
      </c>
      <c r="BS330" s="5" t="s">
        <v>3208</v>
      </c>
      <c r="BT330" s="5" t="s">
        <v>448</v>
      </c>
      <c r="BU330" s="7" t="s">
        <v>3209</v>
      </c>
      <c r="BV330" s="7">
        <v>1000</v>
      </c>
      <c r="BW330" s="7">
        <v>3000</v>
      </c>
      <c r="BX330" s="7">
        <v>1500</v>
      </c>
      <c r="BY330" s="7">
        <v>2200</v>
      </c>
      <c r="BZ330" s="5">
        <v>1</v>
      </c>
      <c r="CA330" s="5">
        <v>59</v>
      </c>
      <c r="CB330" s="48">
        <f>(BV330*BW330)+(BX330*BY330)+600000</f>
        <v>6900000</v>
      </c>
      <c r="CC330" s="48">
        <v>6900000</v>
      </c>
      <c r="CD330" s="48">
        <f t="shared" si="35"/>
        <v>6210000</v>
      </c>
      <c r="CE330" s="48">
        <f t="shared" si="36"/>
        <v>5520000</v>
      </c>
      <c r="CF330" s="48" t="s">
        <v>3210</v>
      </c>
      <c r="CG330" s="49" t="s">
        <v>3211</v>
      </c>
      <c r="CH330" s="49"/>
      <c r="CI330" s="49" t="s">
        <v>3775</v>
      </c>
      <c r="CJ330" s="50" t="s">
        <v>2969</v>
      </c>
      <c r="CK330" s="50" t="s">
        <v>326</v>
      </c>
      <c r="CL330" s="50">
        <v>590016</v>
      </c>
      <c r="CM330" s="5">
        <v>0</v>
      </c>
      <c r="CN330" s="5" t="s">
        <v>165</v>
      </c>
      <c r="CO330" s="50" t="s">
        <v>166</v>
      </c>
      <c r="CP330" s="50" t="s">
        <v>566</v>
      </c>
      <c r="CQ330" s="51" t="s">
        <v>153</v>
      </c>
      <c r="CR330" s="51" t="s">
        <v>154</v>
      </c>
      <c r="CS330" s="51" t="s">
        <v>90</v>
      </c>
      <c r="CT330" s="51" t="s">
        <v>2970</v>
      </c>
      <c r="CU330" s="51" t="s">
        <v>156</v>
      </c>
      <c r="CV330" s="52" t="s">
        <v>2971</v>
      </c>
    </row>
    <row r="331" spans="1:127" ht="75" x14ac:dyDescent="0.25">
      <c r="A331" s="44">
        <v>330</v>
      </c>
      <c r="B331" s="45">
        <v>45627</v>
      </c>
      <c r="C331" s="46">
        <v>211520911764520</v>
      </c>
      <c r="D331" s="4">
        <v>211520911764520</v>
      </c>
      <c r="E331" s="4" t="s">
        <v>121</v>
      </c>
      <c r="F331" s="5" t="s">
        <v>122</v>
      </c>
      <c r="G331" s="3">
        <v>45480</v>
      </c>
      <c r="H331" s="6">
        <v>5.9</v>
      </c>
      <c r="I331" s="5" t="s">
        <v>123</v>
      </c>
      <c r="J331" s="47">
        <v>3936188</v>
      </c>
      <c r="K331" s="5" t="s">
        <v>124</v>
      </c>
      <c r="L331" s="5" t="s">
        <v>2972</v>
      </c>
      <c r="M331" s="5">
        <v>3902932</v>
      </c>
      <c r="N331" s="5" t="s">
        <v>126</v>
      </c>
      <c r="O331" s="5">
        <v>768</v>
      </c>
      <c r="P331" s="5" t="s">
        <v>127</v>
      </c>
      <c r="Q331" s="5">
        <v>6</v>
      </c>
      <c r="R331" s="5" t="s">
        <v>128</v>
      </c>
      <c r="S331" s="6">
        <v>14</v>
      </c>
      <c r="T331" s="5" t="s">
        <v>129</v>
      </c>
      <c r="U331" s="6">
        <v>14</v>
      </c>
      <c r="V331" s="5">
        <v>181</v>
      </c>
      <c r="W331" s="5" t="s">
        <v>130</v>
      </c>
      <c r="X331" s="5" t="s">
        <v>2973</v>
      </c>
      <c r="Y331" s="5" t="s">
        <v>132</v>
      </c>
      <c r="Z331" s="5" t="s">
        <v>133</v>
      </c>
      <c r="AA331" s="5" t="s">
        <v>251</v>
      </c>
      <c r="AB331" s="5" t="s">
        <v>135</v>
      </c>
      <c r="AC331" s="5" t="s">
        <v>136</v>
      </c>
      <c r="AD331" s="5">
        <v>854804519007</v>
      </c>
      <c r="AE331" s="5" t="s">
        <v>326</v>
      </c>
      <c r="AF331" s="5" t="s">
        <v>138</v>
      </c>
      <c r="AG331" s="5">
        <v>175</v>
      </c>
      <c r="AH331" s="5" t="s">
        <v>139</v>
      </c>
      <c r="AI331" s="5">
        <v>181</v>
      </c>
      <c r="AJ331" s="5" t="s">
        <v>128</v>
      </c>
      <c r="AK331" s="5">
        <v>3936188</v>
      </c>
      <c r="AL331" s="5" t="s">
        <v>140</v>
      </c>
      <c r="AM331" s="5" t="s">
        <v>161</v>
      </c>
      <c r="AN331" s="6">
        <v>48.981931299999999</v>
      </c>
      <c r="AO331" s="5" t="s">
        <v>142</v>
      </c>
      <c r="AP331" s="5">
        <v>0</v>
      </c>
      <c r="AQ331" s="5">
        <v>52420</v>
      </c>
      <c r="AR331" s="3">
        <v>45477</v>
      </c>
      <c r="AS331" s="5">
        <v>180</v>
      </c>
      <c r="AT331" s="5" t="s">
        <v>2968</v>
      </c>
      <c r="AU331" s="5" t="s">
        <v>144</v>
      </c>
      <c r="AV331" s="5">
        <v>0</v>
      </c>
      <c r="AW331" s="5">
        <v>0</v>
      </c>
      <c r="AX331" s="5">
        <v>0</v>
      </c>
      <c r="AY331" s="5">
        <v>0</v>
      </c>
      <c r="AZ331" s="5">
        <v>0</v>
      </c>
      <c r="BA331" s="5">
        <v>0</v>
      </c>
      <c r="BB331" s="5">
        <v>0</v>
      </c>
      <c r="BC331" s="5">
        <v>0</v>
      </c>
      <c r="BD331" s="5">
        <v>0</v>
      </c>
      <c r="BE331" s="5" t="s">
        <v>145</v>
      </c>
      <c r="BF331" s="5" t="s">
        <v>145</v>
      </c>
      <c r="BG331" s="5">
        <v>0</v>
      </c>
      <c r="BH331" s="5">
        <v>6</v>
      </c>
      <c r="BI331" s="5" t="s">
        <v>123</v>
      </c>
      <c r="BJ331" s="3">
        <v>45473</v>
      </c>
      <c r="BK331" s="3">
        <v>45473</v>
      </c>
      <c r="BL331" s="6">
        <v>6.1333333333333302</v>
      </c>
      <c r="BM331" s="5" t="s">
        <v>123</v>
      </c>
      <c r="BN331" s="3">
        <v>50955</v>
      </c>
      <c r="BO331" s="5" t="s">
        <v>162</v>
      </c>
      <c r="BP331" s="5">
        <v>0</v>
      </c>
      <c r="BQ331" s="5">
        <v>1</v>
      </c>
      <c r="BR331" s="3">
        <v>45464</v>
      </c>
      <c r="BS331" s="5" t="s">
        <v>3212</v>
      </c>
      <c r="BT331" s="5" t="s">
        <v>448</v>
      </c>
      <c r="BU331" s="7" t="s">
        <v>3213</v>
      </c>
      <c r="BV331" s="7">
        <v>6123</v>
      </c>
      <c r="BW331" s="7">
        <v>800</v>
      </c>
      <c r="BX331" s="7">
        <v>1728</v>
      </c>
      <c r="BY331" s="7">
        <v>1700</v>
      </c>
      <c r="BZ331" s="5">
        <v>6</v>
      </c>
      <c r="CA331" s="5">
        <v>54</v>
      </c>
      <c r="CB331" s="48">
        <f>(BV331*BW331)+(BX331*BY331)+200000</f>
        <v>8036000</v>
      </c>
      <c r="CC331" s="48">
        <v>8036000</v>
      </c>
      <c r="CD331" s="48">
        <f t="shared" si="35"/>
        <v>7232400</v>
      </c>
      <c r="CE331" s="48">
        <f t="shared" si="36"/>
        <v>6428800</v>
      </c>
      <c r="CF331" s="48" t="s">
        <v>3214</v>
      </c>
      <c r="CG331" s="49" t="s">
        <v>3215</v>
      </c>
      <c r="CH331" s="49"/>
      <c r="CI331" s="49" t="s">
        <v>3775</v>
      </c>
      <c r="CJ331" s="50" t="s">
        <v>2969</v>
      </c>
      <c r="CK331" s="50" t="s">
        <v>326</v>
      </c>
      <c r="CL331" s="50">
        <v>591128</v>
      </c>
      <c r="CM331" s="5">
        <v>0</v>
      </c>
      <c r="CN331" s="5" t="s">
        <v>165</v>
      </c>
      <c r="CO331" s="50" t="s">
        <v>166</v>
      </c>
      <c r="CP331" s="50" t="s">
        <v>335</v>
      </c>
      <c r="CQ331" s="51" t="s">
        <v>185</v>
      </c>
      <c r="CR331" s="51" t="s">
        <v>154</v>
      </c>
      <c r="CS331" s="51" t="s">
        <v>90</v>
      </c>
      <c r="CT331" s="51" t="s">
        <v>2974</v>
      </c>
      <c r="CU331" s="51" t="s">
        <v>156</v>
      </c>
      <c r="CV331" s="52" t="s">
        <v>2975</v>
      </c>
    </row>
    <row r="332" spans="1:127" ht="60" x14ac:dyDescent="0.25">
      <c r="A332" s="44">
        <v>331</v>
      </c>
      <c r="B332" s="45">
        <v>45627</v>
      </c>
      <c r="C332" s="46">
        <v>211520911708583</v>
      </c>
      <c r="D332" s="4">
        <v>211520911708583</v>
      </c>
      <c r="E332" s="4" t="s">
        <v>121</v>
      </c>
      <c r="F332" s="5" t="s">
        <v>122</v>
      </c>
      <c r="G332" s="3">
        <v>45416</v>
      </c>
      <c r="H332" s="6">
        <v>8.0333333333333297</v>
      </c>
      <c r="I332" s="5" t="s">
        <v>123</v>
      </c>
      <c r="J332" s="47">
        <v>1836700</v>
      </c>
      <c r="K332" s="5" t="s">
        <v>124</v>
      </c>
      <c r="L332" s="5" t="s">
        <v>2976</v>
      </c>
      <c r="M332" s="5">
        <v>1782272</v>
      </c>
      <c r="N332" s="5" t="s">
        <v>126</v>
      </c>
      <c r="O332" s="5">
        <v>755</v>
      </c>
      <c r="P332" s="5" t="s">
        <v>127</v>
      </c>
      <c r="Q332" s="5">
        <v>8</v>
      </c>
      <c r="R332" s="5" t="s">
        <v>128</v>
      </c>
      <c r="S332" s="6">
        <v>13</v>
      </c>
      <c r="T332" s="5" t="s">
        <v>129</v>
      </c>
      <c r="U332" s="6">
        <v>13</v>
      </c>
      <c r="V332" s="5">
        <v>121</v>
      </c>
      <c r="W332" s="5" t="s">
        <v>130</v>
      </c>
      <c r="X332" s="5" t="s">
        <v>2977</v>
      </c>
      <c r="Y332" s="5" t="s">
        <v>132</v>
      </c>
      <c r="Z332" s="5" t="s">
        <v>133</v>
      </c>
      <c r="AA332" s="5" t="s">
        <v>200</v>
      </c>
      <c r="AB332" s="5" t="s">
        <v>135</v>
      </c>
      <c r="AC332" s="5" t="s">
        <v>136</v>
      </c>
      <c r="AD332" s="5">
        <v>854804077980</v>
      </c>
      <c r="AE332" s="5" t="s">
        <v>326</v>
      </c>
      <c r="AF332" s="5" t="s">
        <v>138</v>
      </c>
      <c r="AG332" s="5">
        <v>113</v>
      </c>
      <c r="AH332" s="5" t="s">
        <v>139</v>
      </c>
      <c r="AI332" s="5">
        <v>121</v>
      </c>
      <c r="AJ332" s="5" t="s">
        <v>128</v>
      </c>
      <c r="AK332" s="5">
        <v>1836700</v>
      </c>
      <c r="AL332" s="5" t="s">
        <v>140</v>
      </c>
      <c r="AM332" s="5" t="s">
        <v>709</v>
      </c>
      <c r="AN332" s="6">
        <v>64.019937600000006</v>
      </c>
      <c r="AO332" s="5" t="s">
        <v>142</v>
      </c>
      <c r="AP332" s="5">
        <v>0</v>
      </c>
      <c r="AQ332" s="5">
        <v>27424</v>
      </c>
      <c r="AR332" s="3">
        <v>45416</v>
      </c>
      <c r="AS332" s="5">
        <v>120</v>
      </c>
      <c r="AT332" s="5" t="s">
        <v>2968</v>
      </c>
      <c r="AU332" s="5" t="s">
        <v>144</v>
      </c>
      <c r="AV332" s="5">
        <v>0</v>
      </c>
      <c r="AW332" s="5">
        <v>0</v>
      </c>
      <c r="AX332" s="5">
        <v>0</v>
      </c>
      <c r="AY332" s="5">
        <v>0</v>
      </c>
      <c r="AZ332" s="5">
        <v>0</v>
      </c>
      <c r="BA332" s="5">
        <v>0</v>
      </c>
      <c r="BB332" s="5">
        <v>0</v>
      </c>
      <c r="BC332" s="5">
        <v>0</v>
      </c>
      <c r="BD332" s="5">
        <v>0</v>
      </c>
      <c r="BE332" s="5" t="s">
        <v>145</v>
      </c>
      <c r="BF332" s="5" t="s">
        <v>145</v>
      </c>
      <c r="BG332" s="5">
        <v>0</v>
      </c>
      <c r="BH332" s="5">
        <v>8</v>
      </c>
      <c r="BI332" s="5" t="s">
        <v>123</v>
      </c>
      <c r="BJ332" s="3">
        <v>45412</v>
      </c>
      <c r="BK332" s="3">
        <v>45412</v>
      </c>
      <c r="BL332" s="6">
        <v>8.1666666666666696</v>
      </c>
      <c r="BM332" s="5" t="s">
        <v>123</v>
      </c>
      <c r="BN332" s="3">
        <v>49068</v>
      </c>
      <c r="BO332" s="5" t="s">
        <v>710</v>
      </c>
      <c r="BP332" s="5">
        <v>0</v>
      </c>
      <c r="BQ332" s="5">
        <v>1</v>
      </c>
      <c r="BR332" s="3">
        <v>45399</v>
      </c>
      <c r="BS332" s="5">
        <v>7151074</v>
      </c>
      <c r="BT332" s="5" t="s">
        <v>341</v>
      </c>
      <c r="BU332" s="7" t="s">
        <v>3216</v>
      </c>
      <c r="BV332" s="7">
        <v>615</v>
      </c>
      <c r="BW332" s="7">
        <v>3000</v>
      </c>
      <c r="BX332" s="7">
        <v>461</v>
      </c>
      <c r="BY332" s="7">
        <v>1950</v>
      </c>
      <c r="BZ332" s="5">
        <v>2</v>
      </c>
      <c r="CA332" s="5">
        <v>58</v>
      </c>
      <c r="CB332" s="48">
        <f>(BV332*BW332)+(BX332*BY332)+125000</f>
        <v>2868950</v>
      </c>
      <c r="CC332" s="48">
        <v>2674800</v>
      </c>
      <c r="CD332" s="48">
        <f t="shared" si="35"/>
        <v>2582055</v>
      </c>
      <c r="CE332" s="48">
        <f t="shared" si="36"/>
        <v>2295160</v>
      </c>
      <c r="CF332" s="48"/>
      <c r="CG332" s="49" t="s">
        <v>3217</v>
      </c>
      <c r="CH332" s="49"/>
      <c r="CI332" s="49" t="s">
        <v>3775</v>
      </c>
      <c r="CJ332" s="50" t="s">
        <v>2969</v>
      </c>
      <c r="CK332" s="50" t="s">
        <v>326</v>
      </c>
      <c r="CL332" s="50">
        <v>590001</v>
      </c>
      <c r="CM332" s="5">
        <v>0</v>
      </c>
      <c r="CN332" s="5" t="s">
        <v>151</v>
      </c>
      <c r="CO332" s="50" t="s">
        <v>166</v>
      </c>
      <c r="CP332" s="50" t="s">
        <v>335</v>
      </c>
      <c r="CQ332" s="51" t="s">
        <v>153</v>
      </c>
      <c r="CR332" s="51" t="s">
        <v>154</v>
      </c>
      <c r="CS332" s="51" t="s">
        <v>90</v>
      </c>
      <c r="CT332" s="51" t="s">
        <v>2978</v>
      </c>
      <c r="CU332" s="51" t="s">
        <v>187</v>
      </c>
      <c r="CV332" s="52" t="s">
        <v>2979</v>
      </c>
    </row>
    <row r="333" spans="1:127" ht="60" x14ac:dyDescent="0.25">
      <c r="A333" s="44">
        <v>332</v>
      </c>
      <c r="B333" s="45">
        <v>45627</v>
      </c>
      <c r="C333" s="46">
        <v>211520911707073</v>
      </c>
      <c r="D333" s="4">
        <v>211520911707073</v>
      </c>
      <c r="E333" s="4" t="s">
        <v>121</v>
      </c>
      <c r="F333" s="5" t="s">
        <v>122</v>
      </c>
      <c r="G333" s="3">
        <v>45416</v>
      </c>
      <c r="H333" s="6">
        <v>8.0333333333333297</v>
      </c>
      <c r="I333" s="5" t="s">
        <v>123</v>
      </c>
      <c r="J333" s="47">
        <v>939575</v>
      </c>
      <c r="K333" s="5" t="s">
        <v>124</v>
      </c>
      <c r="L333" s="5" t="s">
        <v>2980</v>
      </c>
      <c r="M333" s="5">
        <v>928647</v>
      </c>
      <c r="N333" s="5" t="s">
        <v>126</v>
      </c>
      <c r="O333" s="5">
        <v>738</v>
      </c>
      <c r="P333" s="5" t="s">
        <v>127</v>
      </c>
      <c r="Q333" s="5">
        <v>8</v>
      </c>
      <c r="R333" s="5" t="s">
        <v>128</v>
      </c>
      <c r="S333" s="6">
        <v>14.3</v>
      </c>
      <c r="T333" s="5" t="s">
        <v>129</v>
      </c>
      <c r="U333" s="6">
        <v>14.3</v>
      </c>
      <c r="V333" s="5">
        <v>181</v>
      </c>
      <c r="W333" s="5" t="s">
        <v>130</v>
      </c>
      <c r="X333" s="5" t="s">
        <v>2981</v>
      </c>
      <c r="Y333" s="5" t="s">
        <v>132</v>
      </c>
      <c r="Z333" s="5" t="s">
        <v>133</v>
      </c>
      <c r="AA333" s="5" t="s">
        <v>2982</v>
      </c>
      <c r="AB333" s="5" t="s">
        <v>135</v>
      </c>
      <c r="AC333" s="5" t="s">
        <v>136</v>
      </c>
      <c r="AD333" s="5">
        <v>8127675</v>
      </c>
      <c r="AE333" s="5" t="s">
        <v>326</v>
      </c>
      <c r="AF333" s="5" t="s">
        <v>138</v>
      </c>
      <c r="AG333" s="5">
        <v>173</v>
      </c>
      <c r="AH333" s="5" t="s">
        <v>139</v>
      </c>
      <c r="AI333" s="5">
        <v>181</v>
      </c>
      <c r="AJ333" s="5" t="s">
        <v>128</v>
      </c>
      <c r="AK333" s="5">
        <v>939575</v>
      </c>
      <c r="AL333" s="5" t="s">
        <v>140</v>
      </c>
      <c r="AM333" s="5" t="s">
        <v>161</v>
      </c>
      <c r="AN333" s="6">
        <v>45.1936027</v>
      </c>
      <c r="AO333" s="5" t="s">
        <v>142</v>
      </c>
      <c r="AP333" s="5">
        <v>0</v>
      </c>
      <c r="AQ333" s="5">
        <v>12703</v>
      </c>
      <c r="AR333" s="3">
        <v>45416</v>
      </c>
      <c r="AS333" s="5">
        <v>180</v>
      </c>
      <c r="AT333" s="5" t="s">
        <v>2968</v>
      </c>
      <c r="AU333" s="5" t="s">
        <v>144</v>
      </c>
      <c r="AV333" s="5">
        <v>0</v>
      </c>
      <c r="AW333" s="5">
        <v>0</v>
      </c>
      <c r="AX333" s="5">
        <v>0</v>
      </c>
      <c r="AY333" s="5">
        <v>0</v>
      </c>
      <c r="AZ333" s="5">
        <v>0</v>
      </c>
      <c r="BA333" s="5">
        <v>0</v>
      </c>
      <c r="BB333" s="5">
        <v>0</v>
      </c>
      <c r="BC333" s="5">
        <v>0</v>
      </c>
      <c r="BD333" s="5">
        <v>0</v>
      </c>
      <c r="BE333" s="5" t="s">
        <v>145</v>
      </c>
      <c r="BF333" s="5" t="s">
        <v>145</v>
      </c>
      <c r="BG333" s="5">
        <v>0</v>
      </c>
      <c r="BH333" s="5">
        <v>8</v>
      </c>
      <c r="BI333" s="5" t="s">
        <v>123</v>
      </c>
      <c r="BJ333" s="3">
        <v>45412</v>
      </c>
      <c r="BK333" s="3">
        <v>45412</v>
      </c>
      <c r="BL333" s="6">
        <v>8.1666666666666696</v>
      </c>
      <c r="BM333" s="5" t="s">
        <v>123</v>
      </c>
      <c r="BN333" s="3">
        <v>50894</v>
      </c>
      <c r="BO333" s="5" t="s">
        <v>162</v>
      </c>
      <c r="BP333" s="5">
        <v>0</v>
      </c>
      <c r="BQ333" s="5">
        <v>1</v>
      </c>
      <c r="BR333" s="3">
        <v>45370</v>
      </c>
      <c r="BS333" s="5">
        <v>132848</v>
      </c>
      <c r="BT333" s="5" t="s">
        <v>448</v>
      </c>
      <c r="BU333" s="7" t="s">
        <v>3218</v>
      </c>
      <c r="BV333" s="7">
        <v>924</v>
      </c>
      <c r="BW333" s="7">
        <v>2250</v>
      </c>
      <c r="BX333" s="7">
        <v>440</v>
      </c>
      <c r="BY333" s="7">
        <v>0</v>
      </c>
      <c r="BZ333" s="5">
        <v>14</v>
      </c>
      <c r="CA333" s="5">
        <v>26</v>
      </c>
      <c r="CB333" s="48">
        <f t="shared" si="34"/>
        <v>2079000</v>
      </c>
      <c r="CC333" s="48">
        <v>2079000</v>
      </c>
      <c r="CD333" s="48">
        <f t="shared" si="35"/>
        <v>1871100</v>
      </c>
      <c r="CE333" s="48">
        <f t="shared" si="36"/>
        <v>1663200</v>
      </c>
      <c r="CF333" s="48"/>
      <c r="CG333" s="49" t="s">
        <v>3219</v>
      </c>
      <c r="CH333" s="49"/>
      <c r="CI333" s="49" t="s">
        <v>3775</v>
      </c>
      <c r="CJ333" s="50" t="s">
        <v>2969</v>
      </c>
      <c r="CK333" s="50" t="s">
        <v>326</v>
      </c>
      <c r="CL333" s="50">
        <v>590016</v>
      </c>
      <c r="CM333" s="5">
        <v>0</v>
      </c>
      <c r="CN333" s="5" t="s">
        <v>165</v>
      </c>
      <c r="CO333" s="50" t="s">
        <v>152</v>
      </c>
      <c r="CP333" s="50" t="s">
        <v>299</v>
      </c>
      <c r="CQ333" s="51" t="s">
        <v>153</v>
      </c>
      <c r="CR333" s="51" t="s">
        <v>154</v>
      </c>
      <c r="CS333" s="51" t="s">
        <v>90</v>
      </c>
      <c r="CT333" s="51" t="s">
        <v>2983</v>
      </c>
      <c r="CU333" s="51" t="s">
        <v>187</v>
      </c>
      <c r="CV333" s="52" t="s">
        <v>2984</v>
      </c>
    </row>
    <row r="334" spans="1:127" ht="105" x14ac:dyDescent="0.25">
      <c r="A334" s="44">
        <v>333</v>
      </c>
      <c r="B334" s="45">
        <v>45627</v>
      </c>
      <c r="C334" s="46">
        <v>211520911218128</v>
      </c>
      <c r="D334" s="4">
        <v>211520911218128</v>
      </c>
      <c r="E334" s="4" t="s">
        <v>121</v>
      </c>
      <c r="F334" s="5" t="s">
        <v>232</v>
      </c>
      <c r="G334" s="3">
        <v>44853</v>
      </c>
      <c r="H334" s="6">
        <v>26.8</v>
      </c>
      <c r="I334" s="5" t="s">
        <v>123</v>
      </c>
      <c r="J334" s="47">
        <v>4119087</v>
      </c>
      <c r="K334" s="5" t="s">
        <v>124</v>
      </c>
      <c r="L334" s="5" t="s">
        <v>2985</v>
      </c>
      <c r="M334" s="5">
        <v>3854090</v>
      </c>
      <c r="N334" s="5" t="s">
        <v>126</v>
      </c>
      <c r="O334" s="5">
        <v>719</v>
      </c>
      <c r="P334" s="5" t="s">
        <v>127</v>
      </c>
      <c r="Q334" s="5">
        <v>26</v>
      </c>
      <c r="R334" s="5" t="s">
        <v>128</v>
      </c>
      <c r="S334" s="6">
        <v>14.9</v>
      </c>
      <c r="T334" s="5" t="s">
        <v>129</v>
      </c>
      <c r="U334" s="6">
        <v>14</v>
      </c>
      <c r="V334" s="5">
        <v>145</v>
      </c>
      <c r="W334" s="5" t="s">
        <v>130</v>
      </c>
      <c r="X334" s="5" t="s">
        <v>2986</v>
      </c>
      <c r="Y334" s="5" t="s">
        <v>132</v>
      </c>
      <c r="Z334" s="5" t="s">
        <v>133</v>
      </c>
      <c r="AA334" s="5" t="s">
        <v>290</v>
      </c>
      <c r="AB334" s="5" t="s">
        <v>135</v>
      </c>
      <c r="AC334" s="5" t="s">
        <v>136</v>
      </c>
      <c r="AD334" s="5">
        <v>805673823</v>
      </c>
      <c r="AE334" s="5" t="s">
        <v>326</v>
      </c>
      <c r="AF334" s="5" t="s">
        <v>138</v>
      </c>
      <c r="AG334" s="5">
        <v>134</v>
      </c>
      <c r="AH334" s="5" t="s">
        <v>139</v>
      </c>
      <c r="AI334" s="5">
        <v>160</v>
      </c>
      <c r="AJ334" s="5" t="s">
        <v>128</v>
      </c>
      <c r="AK334" s="5">
        <v>4119087</v>
      </c>
      <c r="AL334" s="5" t="s">
        <v>140</v>
      </c>
      <c r="AM334" s="5" t="s">
        <v>1073</v>
      </c>
      <c r="AN334" s="6">
        <v>41.7164979</v>
      </c>
      <c r="AO334" s="5" t="s">
        <v>142</v>
      </c>
      <c r="AP334" s="5">
        <v>0</v>
      </c>
      <c r="AQ334" s="5">
        <v>59197</v>
      </c>
      <c r="AR334" s="3">
        <v>44869</v>
      </c>
      <c r="AS334" s="5">
        <v>144</v>
      </c>
      <c r="AT334" s="5" t="s">
        <v>2987</v>
      </c>
      <c r="AU334" s="5" t="s">
        <v>144</v>
      </c>
      <c r="AV334" s="5">
        <v>0</v>
      </c>
      <c r="AW334" s="5">
        <v>0</v>
      </c>
      <c r="AX334" s="5">
        <v>0</v>
      </c>
      <c r="AY334" s="5">
        <v>0</v>
      </c>
      <c r="AZ334" s="5">
        <v>0</v>
      </c>
      <c r="BA334" s="5">
        <v>0</v>
      </c>
      <c r="BB334" s="5">
        <v>0</v>
      </c>
      <c r="BC334" s="5">
        <v>0</v>
      </c>
      <c r="BD334" s="5">
        <v>0</v>
      </c>
      <c r="BE334" s="5" t="s">
        <v>145</v>
      </c>
      <c r="BF334" s="5" t="s">
        <v>145</v>
      </c>
      <c r="BG334" s="5">
        <v>0</v>
      </c>
      <c r="BH334" s="5">
        <v>26</v>
      </c>
      <c r="BI334" s="5" t="s">
        <v>123</v>
      </c>
      <c r="BJ334" s="3">
        <v>44853</v>
      </c>
      <c r="BK334" s="3">
        <v>44853</v>
      </c>
      <c r="BL334" s="6">
        <v>26.8</v>
      </c>
      <c r="BM334" s="5" t="s">
        <v>123</v>
      </c>
      <c r="BN334" s="3">
        <v>49709</v>
      </c>
      <c r="BO334" s="5" t="s">
        <v>1074</v>
      </c>
      <c r="BP334" s="5">
        <v>0</v>
      </c>
      <c r="BQ334" s="5">
        <v>1</v>
      </c>
      <c r="BR334" s="3">
        <v>44827</v>
      </c>
      <c r="BS334" s="5">
        <v>5340893</v>
      </c>
      <c r="BT334" s="5" t="s">
        <v>487</v>
      </c>
      <c r="BU334" s="7" t="s">
        <v>3220</v>
      </c>
      <c r="BV334" s="7">
        <v>2380</v>
      </c>
      <c r="BW334" s="7">
        <v>1500</v>
      </c>
      <c r="BX334" s="7">
        <v>3052</v>
      </c>
      <c r="BY334" s="7">
        <v>2000</v>
      </c>
      <c r="BZ334" s="5">
        <v>8</v>
      </c>
      <c r="CA334" s="5">
        <v>62</v>
      </c>
      <c r="CB334" s="48">
        <f>(BV334*BW334)+(BX334*BY334)+200000</f>
        <v>9874000</v>
      </c>
      <c r="CC334" s="48">
        <v>9874000</v>
      </c>
      <c r="CD334" s="48">
        <f t="shared" si="35"/>
        <v>8886600</v>
      </c>
      <c r="CE334" s="48">
        <f t="shared" si="36"/>
        <v>7899200</v>
      </c>
      <c r="CF334" s="48" t="s">
        <v>3221</v>
      </c>
      <c r="CG334" s="49" t="s">
        <v>3222</v>
      </c>
      <c r="CH334" s="49"/>
      <c r="CI334" s="49" t="s">
        <v>3775</v>
      </c>
      <c r="CJ334" s="50" t="s">
        <v>2969</v>
      </c>
      <c r="CK334" s="50" t="s">
        <v>326</v>
      </c>
      <c r="CL334" s="50">
        <v>591102</v>
      </c>
      <c r="CM334" s="5">
        <v>28</v>
      </c>
      <c r="CN334" s="5" t="s">
        <v>195</v>
      </c>
      <c r="CO334" s="50" t="s">
        <v>166</v>
      </c>
      <c r="CP334" s="50" t="s">
        <v>167</v>
      </c>
      <c r="CQ334" s="51" t="s">
        <v>153</v>
      </c>
      <c r="CR334" s="51" t="s">
        <v>154</v>
      </c>
      <c r="CS334" s="51" t="s">
        <v>90</v>
      </c>
      <c r="CT334" s="51" t="s">
        <v>2988</v>
      </c>
      <c r="CU334" s="51" t="s">
        <v>156</v>
      </c>
      <c r="CV334" s="52" t="s">
        <v>2989</v>
      </c>
    </row>
    <row r="335" spans="1:127" ht="90" x14ac:dyDescent="0.25">
      <c r="A335" s="44">
        <v>334</v>
      </c>
      <c r="B335" s="45">
        <v>45627</v>
      </c>
      <c r="C335" s="46">
        <v>191501311375561</v>
      </c>
      <c r="D335" s="4">
        <v>191501311375561</v>
      </c>
      <c r="E335" s="4" t="s">
        <v>121</v>
      </c>
      <c r="F335" s="5" t="s">
        <v>122</v>
      </c>
      <c r="G335" s="3">
        <v>45093</v>
      </c>
      <c r="H335" s="6">
        <v>18.8</v>
      </c>
      <c r="I335" s="5" t="s">
        <v>123</v>
      </c>
      <c r="J335" s="47">
        <v>9567183</v>
      </c>
      <c r="K335" s="5" t="s">
        <v>124</v>
      </c>
      <c r="L335" s="5" t="s">
        <v>2990</v>
      </c>
      <c r="M335" s="5">
        <v>9217009</v>
      </c>
      <c r="N335" s="5" t="s">
        <v>126</v>
      </c>
      <c r="O335" s="5">
        <v>638</v>
      </c>
      <c r="P335" s="5" t="s">
        <v>127</v>
      </c>
      <c r="Q335" s="5">
        <v>19</v>
      </c>
      <c r="R335" s="5" t="s">
        <v>128</v>
      </c>
      <c r="S335" s="6">
        <v>12.4</v>
      </c>
      <c r="T335" s="5" t="s">
        <v>129</v>
      </c>
      <c r="U335" s="6">
        <v>12</v>
      </c>
      <c r="V335" s="5">
        <v>181</v>
      </c>
      <c r="W335" s="5" t="s">
        <v>130</v>
      </c>
      <c r="X335" s="5" t="s">
        <v>2991</v>
      </c>
      <c r="Y335" s="5" t="s">
        <v>132</v>
      </c>
      <c r="Z335" s="5" t="s">
        <v>133</v>
      </c>
      <c r="AA335" s="5" t="s">
        <v>804</v>
      </c>
      <c r="AB335" s="5" t="s">
        <v>135</v>
      </c>
      <c r="AC335" s="5" t="s">
        <v>136</v>
      </c>
      <c r="AD335" s="5">
        <v>802498751</v>
      </c>
      <c r="AE335" s="5" t="s">
        <v>637</v>
      </c>
      <c r="AF335" s="5" t="s">
        <v>977</v>
      </c>
      <c r="AG335" s="5">
        <v>173</v>
      </c>
      <c r="AH335" s="5" t="s">
        <v>139</v>
      </c>
      <c r="AI335" s="5">
        <v>192</v>
      </c>
      <c r="AJ335" s="5" t="s">
        <v>128</v>
      </c>
      <c r="AK335" s="5">
        <v>9567183</v>
      </c>
      <c r="AL335" s="5" t="s">
        <v>140</v>
      </c>
      <c r="AM335" s="5" t="s">
        <v>278</v>
      </c>
      <c r="AN335" s="6">
        <v>35.434011099999999</v>
      </c>
      <c r="AO335" s="5" t="s">
        <v>142</v>
      </c>
      <c r="AP335" s="5">
        <v>0</v>
      </c>
      <c r="AQ335" s="5">
        <v>114823</v>
      </c>
      <c r="AR335" s="3">
        <v>45081</v>
      </c>
      <c r="AS335" s="5">
        <v>180</v>
      </c>
      <c r="AT335" s="5" t="s">
        <v>2992</v>
      </c>
      <c r="AU335" s="5" t="s">
        <v>144</v>
      </c>
      <c r="AV335" s="5">
        <v>0</v>
      </c>
      <c r="AW335" s="5">
        <v>0</v>
      </c>
      <c r="AX335" s="5">
        <v>0</v>
      </c>
      <c r="AY335" s="5">
        <v>0</v>
      </c>
      <c r="AZ335" s="5">
        <v>0</v>
      </c>
      <c r="BA335" s="5">
        <v>0</v>
      </c>
      <c r="BB335" s="5">
        <v>0</v>
      </c>
      <c r="BC335" s="5">
        <v>0</v>
      </c>
      <c r="BD335" s="5">
        <v>0</v>
      </c>
      <c r="BE335" s="5" t="s">
        <v>145</v>
      </c>
      <c r="BF335" s="5" t="s">
        <v>145</v>
      </c>
      <c r="BG335" s="5">
        <v>0</v>
      </c>
      <c r="BH335" s="5">
        <v>19</v>
      </c>
      <c r="BI335" s="5" t="s">
        <v>123</v>
      </c>
      <c r="BJ335" s="3">
        <v>45077</v>
      </c>
      <c r="BK335" s="3">
        <v>45077</v>
      </c>
      <c r="BL335" s="6">
        <v>19.3333333333333</v>
      </c>
      <c r="BM335" s="5" t="s">
        <v>123</v>
      </c>
      <c r="BN335" s="3">
        <v>50894</v>
      </c>
      <c r="BO335" s="5" t="s">
        <v>315</v>
      </c>
      <c r="BP335" s="5">
        <v>0</v>
      </c>
      <c r="BQ335" s="5">
        <v>2</v>
      </c>
      <c r="BR335" s="3">
        <v>45069</v>
      </c>
      <c r="BS335" s="5">
        <v>5957215</v>
      </c>
      <c r="BT335" s="5" t="s">
        <v>3223</v>
      </c>
      <c r="BU335" s="7" t="s">
        <v>3224</v>
      </c>
      <c r="BV335" s="7">
        <v>3600</v>
      </c>
      <c r="BW335" s="7">
        <v>5500</v>
      </c>
      <c r="BX335" s="7">
        <v>3600</v>
      </c>
      <c r="BY335" s="7">
        <v>2000</v>
      </c>
      <c r="BZ335" s="5" t="s">
        <v>3225</v>
      </c>
      <c r="CA335" s="5" t="s">
        <v>3226</v>
      </c>
      <c r="CB335" s="48">
        <f t="shared" ref="CB335:CB398" si="39">(BV335*BW335)+(BX335*BY335)</f>
        <v>27000000</v>
      </c>
      <c r="CC335" s="48">
        <v>27000000</v>
      </c>
      <c r="CD335" s="48">
        <f t="shared" si="35"/>
        <v>24300000</v>
      </c>
      <c r="CE335" s="48">
        <f t="shared" si="36"/>
        <v>21600000</v>
      </c>
      <c r="CF335" s="48" t="s">
        <v>3227</v>
      </c>
      <c r="CG335" s="49" t="s">
        <v>3228</v>
      </c>
      <c r="CH335" s="49"/>
      <c r="CI335" s="49" t="s">
        <v>3775</v>
      </c>
      <c r="CJ335" s="50" t="s">
        <v>1996</v>
      </c>
      <c r="CK335" s="50" t="s">
        <v>637</v>
      </c>
      <c r="CL335" s="50">
        <v>313001</v>
      </c>
      <c r="CM335" s="5">
        <v>0</v>
      </c>
      <c r="CN335" s="5" t="s">
        <v>195</v>
      </c>
      <c r="CO335" s="50" t="s">
        <v>166</v>
      </c>
      <c r="CP335" s="50" t="s">
        <v>167</v>
      </c>
      <c r="CQ335" s="51" t="s">
        <v>185</v>
      </c>
      <c r="CR335" s="51" t="s">
        <v>154</v>
      </c>
      <c r="CS335" s="51" t="s">
        <v>90</v>
      </c>
      <c r="CT335" s="51" t="s">
        <v>2993</v>
      </c>
      <c r="CU335" s="51" t="s">
        <v>156</v>
      </c>
      <c r="CV335" s="52" t="s">
        <v>2994</v>
      </c>
    </row>
    <row r="336" spans="1:127" customFormat="1" ht="105" x14ac:dyDescent="0.25">
      <c r="A336">
        <v>335</v>
      </c>
      <c r="B336" s="3">
        <v>45627</v>
      </c>
      <c r="C336" s="4">
        <v>191601311685700</v>
      </c>
      <c r="D336" s="4">
        <v>191601311685700</v>
      </c>
      <c r="E336" s="4" t="s">
        <v>121</v>
      </c>
      <c r="F336" s="5" t="s">
        <v>122</v>
      </c>
      <c r="G336" s="3">
        <v>45388</v>
      </c>
      <c r="H336" s="6">
        <v>8.9666666666666703</v>
      </c>
      <c r="I336" s="5" t="s">
        <v>123</v>
      </c>
      <c r="J336" s="5">
        <v>7508692</v>
      </c>
      <c r="K336" s="5" t="s">
        <v>124</v>
      </c>
      <c r="L336" s="5" t="s">
        <v>2995</v>
      </c>
      <c r="M336" s="5">
        <v>7373490</v>
      </c>
      <c r="N336" s="5" t="s">
        <v>126</v>
      </c>
      <c r="O336" s="5">
        <v>756</v>
      </c>
      <c r="P336" s="5" t="s">
        <v>127</v>
      </c>
      <c r="Q336" s="5">
        <v>9</v>
      </c>
      <c r="R336" s="5" t="s">
        <v>128</v>
      </c>
      <c r="S336" s="6">
        <v>11.1</v>
      </c>
      <c r="T336" s="5" t="s">
        <v>129</v>
      </c>
      <c r="U336" s="6">
        <v>11.1</v>
      </c>
      <c r="V336" s="5">
        <v>181</v>
      </c>
      <c r="W336" s="5" t="s">
        <v>130</v>
      </c>
      <c r="X336" s="5" t="s">
        <v>2996</v>
      </c>
      <c r="Y336" s="5" t="s">
        <v>132</v>
      </c>
      <c r="Z336" s="5" t="s">
        <v>133</v>
      </c>
      <c r="AA336" s="5" t="s">
        <v>2009</v>
      </c>
      <c r="AB336" s="5" t="s">
        <v>135</v>
      </c>
      <c r="AC336" s="5" t="s">
        <v>136</v>
      </c>
      <c r="AD336" s="5">
        <v>854803818969</v>
      </c>
      <c r="AE336" s="5" t="s">
        <v>976</v>
      </c>
      <c r="AF336" s="5" t="s">
        <v>977</v>
      </c>
      <c r="AG336" s="5">
        <v>172</v>
      </c>
      <c r="AH336" s="5" t="s">
        <v>139</v>
      </c>
      <c r="AI336" s="5">
        <v>181</v>
      </c>
      <c r="AJ336" s="5" t="s">
        <v>128</v>
      </c>
      <c r="AK336" s="5">
        <v>7508692</v>
      </c>
      <c r="AL336" s="5" t="s">
        <v>140</v>
      </c>
      <c r="AM336" s="5" t="s">
        <v>709</v>
      </c>
      <c r="AN336" s="6">
        <v>58.067373000000003</v>
      </c>
      <c r="AO336" s="5" t="s">
        <v>142</v>
      </c>
      <c r="AP336" s="5">
        <v>0</v>
      </c>
      <c r="AQ336" s="5">
        <v>85816</v>
      </c>
      <c r="AR336" s="3">
        <v>45386</v>
      </c>
      <c r="AS336" s="5">
        <v>180</v>
      </c>
      <c r="AT336" s="5" t="s">
        <v>2997</v>
      </c>
      <c r="AU336" s="5" t="s">
        <v>144</v>
      </c>
      <c r="AV336" s="5">
        <v>0</v>
      </c>
      <c r="AW336" s="5">
        <v>0</v>
      </c>
      <c r="AX336" s="5">
        <v>0</v>
      </c>
      <c r="AY336" s="5">
        <v>0</v>
      </c>
      <c r="AZ336" s="5">
        <v>0</v>
      </c>
      <c r="BA336" s="5">
        <v>0</v>
      </c>
      <c r="BB336" s="5">
        <v>0</v>
      </c>
      <c r="BC336" s="5">
        <v>0</v>
      </c>
      <c r="BD336" s="5">
        <v>0</v>
      </c>
      <c r="BE336" s="5" t="s">
        <v>145</v>
      </c>
      <c r="BF336" s="5" t="s">
        <v>145</v>
      </c>
      <c r="BG336" s="5">
        <v>0</v>
      </c>
      <c r="BH336" s="5">
        <v>9</v>
      </c>
      <c r="BI336" s="5" t="s">
        <v>123</v>
      </c>
      <c r="BJ336" s="3">
        <v>45382</v>
      </c>
      <c r="BK336" s="3">
        <v>45382</v>
      </c>
      <c r="BL336" s="6">
        <v>9.1666666666666696</v>
      </c>
      <c r="BM336" s="5" t="s">
        <v>123</v>
      </c>
      <c r="BN336" s="3">
        <v>50864</v>
      </c>
      <c r="BO336" s="5" t="s">
        <v>1517</v>
      </c>
      <c r="BP336" s="5">
        <v>0</v>
      </c>
      <c r="BQ336" s="5">
        <v>1</v>
      </c>
      <c r="BR336" s="3">
        <v>45366</v>
      </c>
      <c r="BS336" s="5">
        <v>7014429</v>
      </c>
      <c r="BT336" s="5" t="s">
        <v>3229</v>
      </c>
      <c r="BU336" s="7" t="s">
        <v>3230</v>
      </c>
      <c r="BV336" s="7">
        <v>0</v>
      </c>
      <c r="BW336" s="7">
        <v>0</v>
      </c>
      <c r="BX336" s="7">
        <v>204</v>
      </c>
      <c r="BY336" s="7">
        <v>17000</v>
      </c>
      <c r="BZ336" s="5">
        <v>15</v>
      </c>
      <c r="CA336" s="5">
        <v>45</v>
      </c>
      <c r="CB336" s="6">
        <f t="shared" si="39"/>
        <v>3468000</v>
      </c>
      <c r="CC336" s="6">
        <v>3468000</v>
      </c>
      <c r="CD336" s="6">
        <f t="shared" si="35"/>
        <v>3121200</v>
      </c>
      <c r="CE336" s="6">
        <f t="shared" si="36"/>
        <v>2774400</v>
      </c>
      <c r="CF336" s="6"/>
      <c r="CG336" s="8"/>
      <c r="CH336" s="8">
        <f t="shared" ref="CH336:CH340" si="40">J336/CB336</f>
        <v>2.1651361014994235</v>
      </c>
      <c r="CI336" s="8" t="s">
        <v>3775</v>
      </c>
      <c r="CJ336" s="5" t="s">
        <v>979</v>
      </c>
      <c r="CK336" s="5" t="s">
        <v>976</v>
      </c>
      <c r="CL336" s="5">
        <v>492001</v>
      </c>
      <c r="CM336" s="5">
        <v>0</v>
      </c>
      <c r="CN336" s="5" t="s">
        <v>195</v>
      </c>
      <c r="CO336" s="5" t="s">
        <v>492</v>
      </c>
      <c r="CP336" s="5" t="s">
        <v>2129</v>
      </c>
      <c r="CQ336" s="9" t="s">
        <v>153</v>
      </c>
      <c r="CR336" s="9" t="s">
        <v>154</v>
      </c>
      <c r="CS336" s="9" t="s">
        <v>90</v>
      </c>
      <c r="CT336" s="9" t="s">
        <v>2998</v>
      </c>
      <c r="CU336" s="9" t="s">
        <v>187</v>
      </c>
      <c r="CV336" s="10" t="s">
        <v>2999</v>
      </c>
    </row>
    <row r="337" spans="1:100" customFormat="1" ht="60" x14ac:dyDescent="0.25">
      <c r="A337">
        <v>336</v>
      </c>
      <c r="B337" s="3">
        <v>45627</v>
      </c>
      <c r="C337" s="4">
        <v>191601311685700</v>
      </c>
      <c r="D337" s="4">
        <v>191601311685700</v>
      </c>
      <c r="E337" s="4" t="s">
        <v>121</v>
      </c>
      <c r="F337" s="5" t="s">
        <v>122</v>
      </c>
      <c r="G337" s="3">
        <v>45388</v>
      </c>
      <c r="H337" s="6">
        <v>8.9666666666666703</v>
      </c>
      <c r="I337" s="5" t="s">
        <v>123</v>
      </c>
      <c r="J337" s="5">
        <v>7508692</v>
      </c>
      <c r="K337" s="5" t="s">
        <v>124</v>
      </c>
      <c r="L337" s="5" t="s">
        <v>2995</v>
      </c>
      <c r="M337" s="5">
        <v>7373490</v>
      </c>
      <c r="N337" s="5" t="s">
        <v>126</v>
      </c>
      <c r="O337" s="5">
        <v>756</v>
      </c>
      <c r="P337" s="5" t="s">
        <v>127</v>
      </c>
      <c r="Q337" s="5">
        <v>9</v>
      </c>
      <c r="R337" s="5" t="s">
        <v>128</v>
      </c>
      <c r="S337" s="6">
        <v>11.1</v>
      </c>
      <c r="T337" s="5" t="s">
        <v>129</v>
      </c>
      <c r="U337" s="6">
        <v>11.1</v>
      </c>
      <c r="V337" s="5">
        <v>181</v>
      </c>
      <c r="W337" s="5" t="s">
        <v>130</v>
      </c>
      <c r="X337" s="5" t="s">
        <v>2996</v>
      </c>
      <c r="Y337" s="5"/>
      <c r="Z337" s="5"/>
      <c r="AA337" s="5"/>
      <c r="AB337" s="5"/>
      <c r="AC337" s="5"/>
      <c r="AD337" s="5"/>
      <c r="AE337" s="5"/>
      <c r="AF337" s="5"/>
      <c r="AG337" s="5"/>
      <c r="AH337" s="5"/>
      <c r="AI337" s="5"/>
      <c r="AJ337" s="5"/>
      <c r="AK337" s="5"/>
      <c r="AL337" s="5"/>
      <c r="AM337" s="5"/>
      <c r="AN337" s="6"/>
      <c r="AO337" s="5"/>
      <c r="AP337" s="5"/>
      <c r="AQ337" s="5"/>
      <c r="AR337" s="3"/>
      <c r="AS337" s="5"/>
      <c r="AT337" s="5"/>
      <c r="AU337" s="5"/>
      <c r="AV337" s="5"/>
      <c r="AW337" s="5"/>
      <c r="AX337" s="5"/>
      <c r="AY337" s="5"/>
      <c r="AZ337" s="5"/>
      <c r="BA337" s="5"/>
      <c r="BB337" s="5"/>
      <c r="BC337" s="5"/>
      <c r="BD337" s="5"/>
      <c r="BE337" s="5"/>
      <c r="BF337" s="5"/>
      <c r="BG337" s="5"/>
      <c r="BH337" s="5"/>
      <c r="BI337" s="5"/>
      <c r="BJ337" s="3"/>
      <c r="BK337" s="3"/>
      <c r="BL337" s="6"/>
      <c r="BM337" s="5"/>
      <c r="BN337" s="3"/>
      <c r="BO337" s="5"/>
      <c r="BP337" s="5"/>
      <c r="BQ337" s="5">
        <v>1</v>
      </c>
      <c r="BR337" s="3">
        <v>44999</v>
      </c>
      <c r="BS337" s="5">
        <v>7014429</v>
      </c>
      <c r="BT337" s="5" t="s">
        <v>3229</v>
      </c>
      <c r="BU337" s="7" t="s">
        <v>3231</v>
      </c>
      <c r="BV337" s="7">
        <v>0</v>
      </c>
      <c r="BW337" s="7">
        <v>0</v>
      </c>
      <c r="BX337" s="7">
        <v>542</v>
      </c>
      <c r="BY337" s="7">
        <v>2700</v>
      </c>
      <c r="BZ337" s="5">
        <v>10</v>
      </c>
      <c r="CA337" s="5">
        <v>50</v>
      </c>
      <c r="CB337" s="6">
        <f t="shared" si="39"/>
        <v>1463400</v>
      </c>
      <c r="CC337" s="6">
        <v>1463400</v>
      </c>
      <c r="CD337" s="6">
        <f t="shared" si="35"/>
        <v>1317060</v>
      </c>
      <c r="CE337" s="6">
        <f t="shared" si="36"/>
        <v>1170720</v>
      </c>
      <c r="CF337" s="6"/>
      <c r="CG337" s="8"/>
      <c r="CH337" s="8">
        <f t="shared" si="40"/>
        <v>5.1309908432417659</v>
      </c>
      <c r="CI337" s="8" t="s">
        <v>3775</v>
      </c>
      <c r="CJ337" s="5" t="s">
        <v>979</v>
      </c>
      <c r="CK337" s="5" t="s">
        <v>976</v>
      </c>
      <c r="CL337" s="5">
        <v>492001</v>
      </c>
      <c r="CM337" s="5">
        <v>0</v>
      </c>
      <c r="CN337" s="5" t="s">
        <v>195</v>
      </c>
      <c r="CO337" s="5" t="s">
        <v>492</v>
      </c>
      <c r="CP337" s="5" t="s">
        <v>2129</v>
      </c>
      <c r="CQ337" s="9" t="s">
        <v>153</v>
      </c>
      <c r="CR337" s="9" t="s">
        <v>154</v>
      </c>
      <c r="CS337" s="9" t="s">
        <v>90</v>
      </c>
      <c r="CT337" s="9" t="s">
        <v>2998</v>
      </c>
      <c r="CU337" s="9" t="s">
        <v>187</v>
      </c>
      <c r="CV337" s="10" t="s">
        <v>2999</v>
      </c>
    </row>
    <row r="338" spans="1:100" customFormat="1" ht="60" x14ac:dyDescent="0.25">
      <c r="A338">
        <v>337</v>
      </c>
      <c r="B338" s="3">
        <v>45627</v>
      </c>
      <c r="C338" s="4">
        <v>191601311685700</v>
      </c>
      <c r="D338" s="4">
        <v>191601311685700</v>
      </c>
      <c r="E338" s="4" t="s">
        <v>121</v>
      </c>
      <c r="F338" s="5" t="s">
        <v>122</v>
      </c>
      <c r="G338" s="3">
        <v>45388</v>
      </c>
      <c r="H338" s="6">
        <v>8.9666666666666703</v>
      </c>
      <c r="I338" s="5" t="s">
        <v>123</v>
      </c>
      <c r="J338" s="5">
        <v>7508692</v>
      </c>
      <c r="K338" s="5" t="s">
        <v>124</v>
      </c>
      <c r="L338" s="5" t="s">
        <v>2995</v>
      </c>
      <c r="M338" s="5">
        <v>7373490</v>
      </c>
      <c r="N338" s="5" t="s">
        <v>126</v>
      </c>
      <c r="O338" s="5">
        <v>756</v>
      </c>
      <c r="P338" s="5" t="s">
        <v>127</v>
      </c>
      <c r="Q338" s="5">
        <v>9</v>
      </c>
      <c r="R338" s="5" t="s">
        <v>128</v>
      </c>
      <c r="S338" s="6">
        <v>11.1</v>
      </c>
      <c r="T338" s="5" t="s">
        <v>129</v>
      </c>
      <c r="U338" s="6">
        <v>11.1</v>
      </c>
      <c r="V338" s="5">
        <v>181</v>
      </c>
      <c r="W338" s="5" t="s">
        <v>130</v>
      </c>
      <c r="X338" s="5" t="s">
        <v>2996</v>
      </c>
      <c r="Y338" s="5"/>
      <c r="Z338" s="5"/>
      <c r="AA338" s="5"/>
      <c r="AB338" s="5"/>
      <c r="AC338" s="5"/>
      <c r="AD338" s="5"/>
      <c r="AE338" s="5"/>
      <c r="AF338" s="5"/>
      <c r="AG338" s="5"/>
      <c r="AH338" s="5"/>
      <c r="AI338" s="5"/>
      <c r="AJ338" s="5"/>
      <c r="AK338" s="5"/>
      <c r="AL338" s="5"/>
      <c r="AM338" s="5"/>
      <c r="AN338" s="6"/>
      <c r="AO338" s="5"/>
      <c r="AP338" s="5"/>
      <c r="AQ338" s="5"/>
      <c r="AR338" s="3"/>
      <c r="AS338" s="5"/>
      <c r="AT338" s="5"/>
      <c r="AU338" s="5"/>
      <c r="AV338" s="5"/>
      <c r="AW338" s="5"/>
      <c r="AX338" s="5"/>
      <c r="AY338" s="5"/>
      <c r="AZ338" s="5"/>
      <c r="BA338" s="5"/>
      <c r="BB338" s="5"/>
      <c r="BC338" s="5"/>
      <c r="BD338" s="5"/>
      <c r="BE338" s="5"/>
      <c r="BF338" s="5"/>
      <c r="BG338" s="5"/>
      <c r="BH338" s="5"/>
      <c r="BI338" s="5"/>
      <c r="BJ338" s="3"/>
      <c r="BK338" s="3"/>
      <c r="BL338" s="6"/>
      <c r="BM338" s="5"/>
      <c r="BN338" s="3"/>
      <c r="BO338" s="5"/>
      <c r="BP338" s="5"/>
      <c r="BQ338" s="5">
        <v>1</v>
      </c>
      <c r="BR338" s="3">
        <v>45367</v>
      </c>
      <c r="BS338" s="5">
        <v>7014429</v>
      </c>
      <c r="BT338" s="5" t="s">
        <v>1002</v>
      </c>
      <c r="BU338" s="7" t="s">
        <v>3232</v>
      </c>
      <c r="BV338" s="7">
        <v>4000</v>
      </c>
      <c r="BW338" s="7">
        <v>2000</v>
      </c>
      <c r="BX338" s="7">
        <v>0</v>
      </c>
      <c r="BY338" s="7">
        <v>0</v>
      </c>
      <c r="BZ338" s="5">
        <v>0</v>
      </c>
      <c r="CA338" s="5">
        <v>0</v>
      </c>
      <c r="CB338" s="6">
        <f t="shared" si="39"/>
        <v>8000000</v>
      </c>
      <c r="CC338" s="6">
        <v>8000000</v>
      </c>
      <c r="CD338" s="6">
        <f t="shared" si="35"/>
        <v>7200000</v>
      </c>
      <c r="CE338" s="6">
        <f t="shared" si="36"/>
        <v>6400000</v>
      </c>
      <c r="CF338" s="6"/>
      <c r="CG338" s="8"/>
      <c r="CH338" s="8">
        <f t="shared" si="40"/>
        <v>0.93858649999999999</v>
      </c>
      <c r="CI338" s="8" t="s">
        <v>3775</v>
      </c>
      <c r="CJ338" s="5" t="s">
        <v>979</v>
      </c>
      <c r="CK338" s="5" t="s">
        <v>976</v>
      </c>
      <c r="CL338" s="5">
        <v>492001</v>
      </c>
      <c r="CM338" s="5">
        <v>0</v>
      </c>
      <c r="CN338" s="5" t="s">
        <v>195</v>
      </c>
      <c r="CO338" s="5" t="s">
        <v>492</v>
      </c>
      <c r="CP338" s="5" t="s">
        <v>2129</v>
      </c>
      <c r="CQ338" s="9" t="s">
        <v>153</v>
      </c>
      <c r="CR338" s="9" t="s">
        <v>154</v>
      </c>
      <c r="CS338" s="9" t="s">
        <v>90</v>
      </c>
      <c r="CT338" s="9" t="s">
        <v>2998</v>
      </c>
      <c r="CU338" s="9" t="s">
        <v>187</v>
      </c>
      <c r="CV338" s="10" t="s">
        <v>2999</v>
      </c>
    </row>
    <row r="339" spans="1:100" customFormat="1" ht="120" x14ac:dyDescent="0.25">
      <c r="A339">
        <v>338</v>
      </c>
      <c r="B339" s="3">
        <v>45627</v>
      </c>
      <c r="C339" s="4">
        <v>191601311685700</v>
      </c>
      <c r="D339" s="4">
        <v>191601311685700</v>
      </c>
      <c r="E339" s="4" t="s">
        <v>121</v>
      </c>
      <c r="F339" s="5" t="s">
        <v>122</v>
      </c>
      <c r="G339" s="3">
        <v>45388</v>
      </c>
      <c r="H339" s="6">
        <v>8.9666666666666703</v>
      </c>
      <c r="I339" s="5" t="s">
        <v>123</v>
      </c>
      <c r="J339" s="5">
        <v>7508692</v>
      </c>
      <c r="K339" s="5" t="s">
        <v>124</v>
      </c>
      <c r="L339" s="5" t="s">
        <v>2995</v>
      </c>
      <c r="M339" s="5">
        <v>7373490</v>
      </c>
      <c r="N339" s="5" t="s">
        <v>126</v>
      </c>
      <c r="O339" s="5">
        <v>756</v>
      </c>
      <c r="P339" s="5" t="s">
        <v>127</v>
      </c>
      <c r="Q339" s="5">
        <v>9</v>
      </c>
      <c r="R339" s="5" t="s">
        <v>128</v>
      </c>
      <c r="S339" s="6">
        <v>11.1</v>
      </c>
      <c r="T339" s="5" t="s">
        <v>129</v>
      </c>
      <c r="U339" s="6">
        <v>11.1</v>
      </c>
      <c r="V339" s="5">
        <v>181</v>
      </c>
      <c r="W339" s="5" t="s">
        <v>130</v>
      </c>
      <c r="X339" s="5" t="s">
        <v>2996</v>
      </c>
      <c r="Y339" s="5"/>
      <c r="Z339" s="5"/>
      <c r="AA339" s="5"/>
      <c r="AB339" s="5"/>
      <c r="AC339" s="5"/>
      <c r="AD339" s="5"/>
      <c r="AE339" s="5"/>
      <c r="AF339" s="5"/>
      <c r="AG339" s="5"/>
      <c r="AH339" s="5"/>
      <c r="AI339" s="5"/>
      <c r="AJ339" s="5"/>
      <c r="AK339" s="5"/>
      <c r="AL339" s="5"/>
      <c r="AM339" s="5"/>
      <c r="AN339" s="6"/>
      <c r="AO339" s="5"/>
      <c r="AP339" s="5"/>
      <c r="AQ339" s="5"/>
      <c r="AR339" s="3"/>
      <c r="AS339" s="5"/>
      <c r="AT339" s="5"/>
      <c r="AU339" s="5"/>
      <c r="AV339" s="5"/>
      <c r="AW339" s="5"/>
      <c r="AX339" s="5"/>
      <c r="AY339" s="5"/>
      <c r="AZ339" s="5"/>
      <c r="BA339" s="5"/>
      <c r="BB339" s="5"/>
      <c r="BC339" s="5"/>
      <c r="BD339" s="5"/>
      <c r="BE339" s="5"/>
      <c r="BF339" s="5"/>
      <c r="BG339" s="5"/>
      <c r="BH339" s="5"/>
      <c r="BI339" s="5"/>
      <c r="BJ339" s="3"/>
      <c r="BK339" s="3"/>
      <c r="BL339" s="6"/>
      <c r="BM339" s="5"/>
      <c r="BN339" s="3"/>
      <c r="BO339" s="5"/>
      <c r="BP339" s="5"/>
      <c r="BQ339" s="5">
        <v>1</v>
      </c>
      <c r="BR339" s="3">
        <v>45367</v>
      </c>
      <c r="BS339" s="5">
        <v>7014429</v>
      </c>
      <c r="BT339" s="5" t="s">
        <v>1002</v>
      </c>
      <c r="BU339" s="7" t="s">
        <v>3233</v>
      </c>
      <c r="BV339" s="7">
        <v>0</v>
      </c>
      <c r="BW339" s="7">
        <v>0</v>
      </c>
      <c r="BX339" s="7">
        <v>542.6</v>
      </c>
      <c r="BY339" s="7">
        <v>2700</v>
      </c>
      <c r="BZ339" s="5">
        <v>8</v>
      </c>
      <c r="CA339" s="5">
        <v>52</v>
      </c>
      <c r="CB339" s="6">
        <f t="shared" si="39"/>
        <v>1465020</v>
      </c>
      <c r="CC339" s="6"/>
      <c r="CD339" s="6">
        <f t="shared" si="35"/>
        <v>1318518</v>
      </c>
      <c r="CE339" s="6">
        <f t="shared" si="36"/>
        <v>1172016</v>
      </c>
      <c r="CF339" s="6"/>
      <c r="CG339" s="8"/>
      <c r="CH339" s="8">
        <f t="shared" si="40"/>
        <v>5.1253170605179452</v>
      </c>
      <c r="CI339" s="8" t="s">
        <v>3775</v>
      </c>
      <c r="CJ339" s="5" t="s">
        <v>979</v>
      </c>
      <c r="CK339" s="5" t="s">
        <v>976</v>
      </c>
      <c r="CL339" s="5">
        <v>492001</v>
      </c>
      <c r="CM339" s="5">
        <v>0</v>
      </c>
      <c r="CN339" s="5" t="s">
        <v>195</v>
      </c>
      <c r="CO339" s="5" t="s">
        <v>492</v>
      </c>
      <c r="CP339" s="5" t="s">
        <v>2129</v>
      </c>
      <c r="CQ339" s="9" t="s">
        <v>153</v>
      </c>
      <c r="CR339" s="9" t="s">
        <v>154</v>
      </c>
      <c r="CS339" s="9" t="s">
        <v>90</v>
      </c>
      <c r="CT339" s="9" t="s">
        <v>2998</v>
      </c>
      <c r="CU339" s="9" t="s">
        <v>187</v>
      </c>
      <c r="CV339" s="10" t="s">
        <v>2999</v>
      </c>
    </row>
    <row r="340" spans="1:100" customFormat="1" ht="105" x14ac:dyDescent="0.25">
      <c r="A340">
        <v>339</v>
      </c>
      <c r="B340" s="3">
        <v>45627</v>
      </c>
      <c r="C340" s="4">
        <v>191601311685700</v>
      </c>
      <c r="D340" s="4">
        <v>191601311685700</v>
      </c>
      <c r="E340" s="4" t="s">
        <v>121</v>
      </c>
      <c r="F340" s="5" t="s">
        <v>122</v>
      </c>
      <c r="G340" s="3">
        <v>45388</v>
      </c>
      <c r="H340" s="6">
        <v>8.9666666666666703</v>
      </c>
      <c r="I340" s="5" t="s">
        <v>123</v>
      </c>
      <c r="J340" s="5">
        <v>7508692</v>
      </c>
      <c r="K340" s="5" t="s">
        <v>124</v>
      </c>
      <c r="L340" s="5" t="s">
        <v>2995</v>
      </c>
      <c r="M340" s="5">
        <v>7373490</v>
      </c>
      <c r="N340" s="5" t="s">
        <v>126</v>
      </c>
      <c r="O340" s="5">
        <v>756</v>
      </c>
      <c r="P340" s="5" t="s">
        <v>127</v>
      </c>
      <c r="Q340" s="5">
        <v>9</v>
      </c>
      <c r="R340" s="5" t="s">
        <v>128</v>
      </c>
      <c r="S340" s="6">
        <v>11.1</v>
      </c>
      <c r="T340" s="5" t="s">
        <v>129</v>
      </c>
      <c r="U340" s="6">
        <v>11.1</v>
      </c>
      <c r="V340" s="5">
        <v>181</v>
      </c>
      <c r="W340" s="5" t="s">
        <v>130</v>
      </c>
      <c r="X340" s="5" t="s">
        <v>2996</v>
      </c>
      <c r="Y340" s="5"/>
      <c r="Z340" s="5"/>
      <c r="AA340" s="5"/>
      <c r="AB340" s="5"/>
      <c r="AC340" s="5"/>
      <c r="AD340" s="5"/>
      <c r="AE340" s="5"/>
      <c r="AF340" s="5"/>
      <c r="AG340" s="5"/>
      <c r="AH340" s="5"/>
      <c r="AI340" s="5"/>
      <c r="AJ340" s="5"/>
      <c r="AK340" s="5"/>
      <c r="AL340" s="5"/>
      <c r="AM340" s="5"/>
      <c r="AN340" s="6"/>
      <c r="AO340" s="5"/>
      <c r="AP340" s="5"/>
      <c r="AQ340" s="5"/>
      <c r="AR340" s="3"/>
      <c r="AS340" s="5"/>
      <c r="AT340" s="5"/>
      <c r="AU340" s="5"/>
      <c r="AV340" s="5"/>
      <c r="AW340" s="5"/>
      <c r="AX340" s="5"/>
      <c r="AY340" s="5"/>
      <c r="AZ340" s="5"/>
      <c r="BA340" s="5"/>
      <c r="BB340" s="5"/>
      <c r="BC340" s="5"/>
      <c r="BD340" s="5"/>
      <c r="BE340" s="5"/>
      <c r="BF340" s="5"/>
      <c r="BG340" s="5"/>
      <c r="BH340" s="5"/>
      <c r="BI340" s="5"/>
      <c r="BJ340" s="3"/>
      <c r="BK340" s="3"/>
      <c r="BL340" s="6"/>
      <c r="BM340" s="5"/>
      <c r="BN340" s="3"/>
      <c r="BO340" s="5"/>
      <c r="BP340" s="5"/>
      <c r="BQ340" s="5">
        <v>1</v>
      </c>
      <c r="BR340" s="3">
        <v>45367</v>
      </c>
      <c r="BS340" s="5">
        <v>7014429</v>
      </c>
      <c r="BT340" s="5" t="s">
        <v>1002</v>
      </c>
      <c r="BU340" s="7" t="s">
        <v>3234</v>
      </c>
      <c r="BV340" s="7">
        <v>0</v>
      </c>
      <c r="BW340" s="7">
        <v>0</v>
      </c>
      <c r="BX340" s="7">
        <v>204.52</v>
      </c>
      <c r="BY340" s="7">
        <v>17000</v>
      </c>
      <c r="BZ340" s="5">
        <v>3</v>
      </c>
      <c r="CA340" s="5">
        <v>57</v>
      </c>
      <c r="CB340" s="6">
        <f t="shared" si="39"/>
        <v>3476840</v>
      </c>
      <c r="CC340" s="6"/>
      <c r="CD340" s="6">
        <f t="shared" si="35"/>
        <v>3129156</v>
      </c>
      <c r="CE340" s="6">
        <f t="shared" si="36"/>
        <v>2781472</v>
      </c>
      <c r="CF340" s="6"/>
      <c r="CG340" s="8"/>
      <c r="CH340" s="8">
        <f t="shared" si="40"/>
        <v>2.1596311593285855</v>
      </c>
      <c r="CI340" s="8" t="s">
        <v>3775</v>
      </c>
      <c r="CJ340" s="5" t="s">
        <v>979</v>
      </c>
      <c r="CK340" s="5" t="s">
        <v>976</v>
      </c>
      <c r="CL340" s="5">
        <v>492001</v>
      </c>
      <c r="CM340" s="5">
        <v>0</v>
      </c>
      <c r="CN340" s="5" t="s">
        <v>195</v>
      </c>
      <c r="CO340" s="5" t="s">
        <v>492</v>
      </c>
      <c r="CP340" s="5" t="s">
        <v>2129</v>
      </c>
      <c r="CQ340" s="9" t="s">
        <v>153</v>
      </c>
      <c r="CR340" s="9" t="s">
        <v>154</v>
      </c>
      <c r="CS340" s="9" t="s">
        <v>90</v>
      </c>
      <c r="CT340" s="9" t="s">
        <v>2998</v>
      </c>
      <c r="CU340" s="9" t="s">
        <v>187</v>
      </c>
      <c r="CV340" s="10" t="s">
        <v>2999</v>
      </c>
    </row>
    <row r="341" spans="1:100" ht="75" x14ac:dyDescent="0.25">
      <c r="A341" s="44">
        <v>340</v>
      </c>
      <c r="B341" s="45">
        <v>45627</v>
      </c>
      <c r="C341" s="46">
        <v>191801311729610</v>
      </c>
      <c r="D341" s="4">
        <v>191801311729610</v>
      </c>
      <c r="E341" s="4" t="s">
        <v>121</v>
      </c>
      <c r="F341" s="5" t="s">
        <v>122</v>
      </c>
      <c r="G341" s="3">
        <v>45441</v>
      </c>
      <c r="H341" s="6">
        <v>7.2</v>
      </c>
      <c r="I341" s="5" t="s">
        <v>123</v>
      </c>
      <c r="J341" s="47">
        <v>5276500</v>
      </c>
      <c r="K341" s="5" t="s">
        <v>124</v>
      </c>
      <c r="L341" s="5" t="s">
        <v>3000</v>
      </c>
      <c r="M341" s="5">
        <v>5178611</v>
      </c>
      <c r="N341" s="5" t="s">
        <v>126</v>
      </c>
      <c r="O341" s="5">
        <v>809</v>
      </c>
      <c r="P341" s="5" t="s">
        <v>127</v>
      </c>
      <c r="Q341" s="5">
        <v>7</v>
      </c>
      <c r="R341" s="5" t="s">
        <v>263</v>
      </c>
      <c r="S341" s="6">
        <v>10.5</v>
      </c>
      <c r="T341" s="5" t="s">
        <v>129</v>
      </c>
      <c r="U341" s="6">
        <v>10.5</v>
      </c>
      <c r="V341" s="5">
        <v>157</v>
      </c>
      <c r="W341" s="5" t="s">
        <v>130</v>
      </c>
      <c r="X341" s="5" t="s">
        <v>3001</v>
      </c>
      <c r="Y341" s="5" t="s">
        <v>132</v>
      </c>
      <c r="Z341" s="5" t="s">
        <v>133</v>
      </c>
      <c r="AA341" s="5" t="s">
        <v>733</v>
      </c>
      <c r="AB341" s="5" t="s">
        <v>135</v>
      </c>
      <c r="AC341" s="5" t="s">
        <v>136</v>
      </c>
      <c r="AD341" s="5">
        <v>803036655</v>
      </c>
      <c r="AE341" s="5" t="s">
        <v>674</v>
      </c>
      <c r="AF341" s="5" t="s">
        <v>977</v>
      </c>
      <c r="AG341" s="5">
        <v>150</v>
      </c>
      <c r="AH341" s="5" t="s">
        <v>139</v>
      </c>
      <c r="AI341" s="5">
        <v>157</v>
      </c>
      <c r="AJ341" s="5" t="s">
        <v>266</v>
      </c>
      <c r="AK341" s="5">
        <v>5276500</v>
      </c>
      <c r="AL341" s="5" t="s">
        <v>140</v>
      </c>
      <c r="AM341" s="5" t="s">
        <v>141</v>
      </c>
      <c r="AN341" s="6">
        <v>40.549565100000002</v>
      </c>
      <c r="AO341" s="5" t="s">
        <v>142</v>
      </c>
      <c r="AP341" s="5">
        <v>0</v>
      </c>
      <c r="AQ341" s="5">
        <v>62131</v>
      </c>
      <c r="AR341" s="3">
        <v>45447</v>
      </c>
      <c r="AS341" s="5">
        <v>156</v>
      </c>
      <c r="AT341" s="5" t="s">
        <v>3002</v>
      </c>
      <c r="AU341" s="5" t="s">
        <v>144</v>
      </c>
      <c r="AV341" s="5">
        <v>0</v>
      </c>
      <c r="AW341" s="5">
        <v>0</v>
      </c>
      <c r="AX341" s="5">
        <v>0</v>
      </c>
      <c r="AY341" s="5">
        <v>0</v>
      </c>
      <c r="AZ341" s="5">
        <v>0</v>
      </c>
      <c r="BA341" s="5">
        <v>0</v>
      </c>
      <c r="BB341" s="5">
        <v>0</v>
      </c>
      <c r="BC341" s="5">
        <v>0</v>
      </c>
      <c r="BD341" s="5">
        <v>0</v>
      </c>
      <c r="BE341" s="5" t="s">
        <v>145</v>
      </c>
      <c r="BF341" s="5" t="s">
        <v>145</v>
      </c>
      <c r="BG341" s="5">
        <v>0</v>
      </c>
      <c r="BH341" s="5">
        <v>7</v>
      </c>
      <c r="BI341" s="5" t="s">
        <v>123</v>
      </c>
      <c r="BJ341" s="3">
        <v>45437</v>
      </c>
      <c r="BK341" s="3">
        <v>45437</v>
      </c>
      <c r="BL341" s="6">
        <v>7.3333333333333304</v>
      </c>
      <c r="BM341" s="5" t="s">
        <v>123</v>
      </c>
      <c r="BN341" s="3">
        <v>50195</v>
      </c>
      <c r="BO341" s="5" t="s">
        <v>585</v>
      </c>
      <c r="BP341" s="5">
        <v>0</v>
      </c>
      <c r="BQ341" s="5">
        <v>2</v>
      </c>
      <c r="BR341" s="3">
        <v>45430</v>
      </c>
      <c r="BS341" s="5">
        <v>72791280</v>
      </c>
      <c r="BT341" s="5" t="s">
        <v>487</v>
      </c>
      <c r="BU341" s="7" t="s">
        <v>3235</v>
      </c>
      <c r="BV341" s="7">
        <v>828.82</v>
      </c>
      <c r="BW341" s="7">
        <v>13500</v>
      </c>
      <c r="BX341" s="7">
        <v>911.7</v>
      </c>
      <c r="BY341" s="7">
        <v>2000</v>
      </c>
      <c r="BZ341" s="5">
        <v>25</v>
      </c>
      <c r="CA341" s="5">
        <v>35</v>
      </c>
      <c r="CB341" s="48">
        <f t="shared" si="39"/>
        <v>13012470</v>
      </c>
      <c r="CC341" s="48">
        <v>13082400</v>
      </c>
      <c r="CD341" s="48">
        <f t="shared" si="35"/>
        <v>11711223</v>
      </c>
      <c r="CE341" s="48">
        <f t="shared" si="36"/>
        <v>10409976</v>
      </c>
      <c r="CF341" s="48">
        <v>0</v>
      </c>
      <c r="CG341" s="49" t="s">
        <v>3236</v>
      </c>
      <c r="CH341" s="49"/>
      <c r="CI341" s="49" t="s">
        <v>3775</v>
      </c>
      <c r="CJ341" s="50" t="s">
        <v>3003</v>
      </c>
      <c r="CK341" s="50" t="s">
        <v>674</v>
      </c>
      <c r="CL341" s="50">
        <v>440014</v>
      </c>
      <c r="CM341" s="5">
        <v>0</v>
      </c>
      <c r="CN341" s="5" t="s">
        <v>3004</v>
      </c>
      <c r="CO341" s="50" t="s">
        <v>166</v>
      </c>
      <c r="CP341" s="50" t="s">
        <v>167</v>
      </c>
      <c r="CQ341" s="51" t="s">
        <v>185</v>
      </c>
      <c r="CR341" s="51" t="s">
        <v>154</v>
      </c>
      <c r="CS341" s="51" t="s">
        <v>90</v>
      </c>
      <c r="CT341" s="51" t="s">
        <v>3005</v>
      </c>
      <c r="CU341" s="51" t="s">
        <v>156</v>
      </c>
      <c r="CV341" s="52" t="s">
        <v>3006</v>
      </c>
    </row>
    <row r="342" spans="1:100" ht="75" x14ac:dyDescent="0.25">
      <c r="A342" s="44">
        <v>341</v>
      </c>
      <c r="B342" s="45">
        <v>45627</v>
      </c>
      <c r="C342" s="46">
        <v>191801311764653</v>
      </c>
      <c r="D342" s="4">
        <v>191801311764653</v>
      </c>
      <c r="E342" s="4" t="s">
        <v>121</v>
      </c>
      <c r="F342" s="5" t="s">
        <v>178</v>
      </c>
      <c r="G342" s="3">
        <v>45505</v>
      </c>
      <c r="H342" s="6">
        <v>5.06666666666667</v>
      </c>
      <c r="I342" s="5" t="s">
        <v>123</v>
      </c>
      <c r="J342" s="47">
        <v>25026500</v>
      </c>
      <c r="K342" s="5" t="s">
        <v>124</v>
      </c>
      <c r="L342" s="5" t="s">
        <v>3007</v>
      </c>
      <c r="M342" s="5">
        <v>24672372</v>
      </c>
      <c r="N342" s="5" t="s">
        <v>126</v>
      </c>
      <c r="O342" s="5">
        <v>801</v>
      </c>
      <c r="P342" s="5" t="s">
        <v>127</v>
      </c>
      <c r="Q342" s="5">
        <v>6</v>
      </c>
      <c r="R342" s="5" t="s">
        <v>263</v>
      </c>
      <c r="S342" s="6">
        <v>10.5</v>
      </c>
      <c r="T342" s="5" t="s">
        <v>129</v>
      </c>
      <c r="U342" s="6">
        <v>10.5</v>
      </c>
      <c r="V342" s="5">
        <v>144</v>
      </c>
      <c r="W342" s="5" t="s">
        <v>130</v>
      </c>
      <c r="X342" s="5" t="s">
        <v>3008</v>
      </c>
      <c r="Y342" s="5" t="s">
        <v>132</v>
      </c>
      <c r="Z342" s="5" t="s">
        <v>133</v>
      </c>
      <c r="AA342" s="5" t="s">
        <v>313</v>
      </c>
      <c r="AB342" s="5" t="s">
        <v>135</v>
      </c>
      <c r="AC342" s="5" t="s">
        <v>136</v>
      </c>
      <c r="AD342" s="5">
        <v>854804443560</v>
      </c>
      <c r="AE342" s="5" t="s">
        <v>674</v>
      </c>
      <c r="AF342" s="5" t="s">
        <v>977</v>
      </c>
      <c r="AG342" s="5">
        <v>140</v>
      </c>
      <c r="AH342" s="5" t="s">
        <v>139</v>
      </c>
      <c r="AI342" s="5">
        <v>146</v>
      </c>
      <c r="AJ342" s="5" t="s">
        <v>266</v>
      </c>
      <c r="AK342" s="5">
        <v>25026500</v>
      </c>
      <c r="AL342" s="5" t="s">
        <v>140</v>
      </c>
      <c r="AM342" s="5" t="s">
        <v>278</v>
      </c>
      <c r="AN342" s="6">
        <v>29.7433412</v>
      </c>
      <c r="AO342" s="5" t="s">
        <v>142</v>
      </c>
      <c r="AP342" s="5">
        <v>0</v>
      </c>
      <c r="AQ342" s="5">
        <v>306360</v>
      </c>
      <c r="AR342" s="3">
        <v>45477</v>
      </c>
      <c r="AS342" s="5">
        <v>144</v>
      </c>
      <c r="AT342" s="5" t="s">
        <v>3002</v>
      </c>
      <c r="AU342" s="5" t="s">
        <v>144</v>
      </c>
      <c r="AV342" s="5">
        <v>0</v>
      </c>
      <c r="AW342" s="5">
        <v>0</v>
      </c>
      <c r="AX342" s="5">
        <v>0</v>
      </c>
      <c r="AY342" s="5">
        <v>0</v>
      </c>
      <c r="AZ342" s="5">
        <v>0</v>
      </c>
      <c r="BA342" s="5">
        <v>0</v>
      </c>
      <c r="BB342" s="5">
        <v>0</v>
      </c>
      <c r="BC342" s="5">
        <v>0</v>
      </c>
      <c r="BD342" s="5">
        <v>0</v>
      </c>
      <c r="BE342" s="5" t="s">
        <v>145</v>
      </c>
      <c r="BF342" s="5" t="s">
        <v>145</v>
      </c>
      <c r="BG342" s="5">
        <v>0</v>
      </c>
      <c r="BH342" s="5">
        <v>6</v>
      </c>
      <c r="BI342" s="5" t="s">
        <v>123</v>
      </c>
      <c r="BJ342" s="3">
        <v>45473</v>
      </c>
      <c r="BK342" s="3">
        <v>45503</v>
      </c>
      <c r="BL342" s="6">
        <v>5.1333333333333302</v>
      </c>
      <c r="BM342" s="5" t="s">
        <v>123</v>
      </c>
      <c r="BN342" s="3">
        <v>49891</v>
      </c>
      <c r="BO342" s="5" t="s">
        <v>279</v>
      </c>
      <c r="BP342" s="5">
        <v>0</v>
      </c>
      <c r="BQ342" s="5">
        <v>2</v>
      </c>
      <c r="BR342" s="3">
        <v>45464</v>
      </c>
      <c r="BS342" s="5">
        <v>7416013</v>
      </c>
      <c r="BT342" s="5" t="s">
        <v>487</v>
      </c>
      <c r="BU342" s="7" t="s">
        <v>3237</v>
      </c>
      <c r="BV342" s="7">
        <v>83016.38</v>
      </c>
      <c r="BW342" s="7">
        <v>900</v>
      </c>
      <c r="BX342" s="7">
        <v>9426.7800000000007</v>
      </c>
      <c r="BY342" s="7">
        <v>1000</v>
      </c>
      <c r="BZ342" s="5">
        <v>11</v>
      </c>
      <c r="CA342" s="5">
        <v>39</v>
      </c>
      <c r="CB342" s="48">
        <f t="shared" si="39"/>
        <v>84141522</v>
      </c>
      <c r="CC342" s="48">
        <v>84141522</v>
      </c>
      <c r="CD342" s="48">
        <f t="shared" si="35"/>
        <v>75727370</v>
      </c>
      <c r="CE342" s="48">
        <f t="shared" si="36"/>
        <v>67313218</v>
      </c>
      <c r="CF342" s="48">
        <v>0</v>
      </c>
      <c r="CG342" s="49" t="s">
        <v>3238</v>
      </c>
      <c r="CH342" s="49"/>
      <c r="CI342" s="49" t="s">
        <v>3775</v>
      </c>
      <c r="CJ342" s="50" t="s">
        <v>3003</v>
      </c>
      <c r="CK342" s="50" t="s">
        <v>674</v>
      </c>
      <c r="CL342" s="50">
        <v>441001</v>
      </c>
      <c r="CM342" s="5">
        <v>0</v>
      </c>
      <c r="CN342" s="5" t="s">
        <v>298</v>
      </c>
      <c r="CO342" s="50" t="s">
        <v>152</v>
      </c>
      <c r="CP342" s="50" t="s">
        <v>2700</v>
      </c>
      <c r="CQ342" s="51" t="s">
        <v>185</v>
      </c>
      <c r="CR342" s="51" t="s">
        <v>154</v>
      </c>
      <c r="CS342" s="51" t="s">
        <v>90</v>
      </c>
      <c r="CT342" s="51" t="s">
        <v>3009</v>
      </c>
      <c r="CU342" s="51" t="s">
        <v>156</v>
      </c>
      <c r="CV342" s="52" t="s">
        <v>3010</v>
      </c>
    </row>
    <row r="343" spans="1:100" ht="75" x14ac:dyDescent="0.25">
      <c r="A343" s="44">
        <v>342</v>
      </c>
      <c r="B343" s="45">
        <v>45627</v>
      </c>
      <c r="C343" s="46">
        <v>211120911767128</v>
      </c>
      <c r="D343" s="4">
        <v>211120911767128</v>
      </c>
      <c r="E343" s="4" t="s">
        <v>121</v>
      </c>
      <c r="F343" s="5" t="s">
        <v>122</v>
      </c>
      <c r="G343" s="3">
        <v>45480</v>
      </c>
      <c r="H343" s="6">
        <v>5.9</v>
      </c>
      <c r="I343" s="5" t="s">
        <v>123</v>
      </c>
      <c r="J343" s="47">
        <v>3555752</v>
      </c>
      <c r="K343" s="5" t="s">
        <v>124</v>
      </c>
      <c r="L343" s="5" t="s">
        <v>3011</v>
      </c>
      <c r="M343" s="5">
        <v>3524237</v>
      </c>
      <c r="N343" s="5" t="s">
        <v>126</v>
      </c>
      <c r="O343" s="5">
        <v>738</v>
      </c>
      <c r="P343" s="5" t="s">
        <v>127</v>
      </c>
      <c r="Q343" s="5">
        <v>6</v>
      </c>
      <c r="R343" s="5" t="s">
        <v>128</v>
      </c>
      <c r="S343" s="6">
        <v>13.5</v>
      </c>
      <c r="T343" s="5" t="s">
        <v>129</v>
      </c>
      <c r="U343" s="6">
        <v>13.5</v>
      </c>
      <c r="V343" s="5">
        <v>181</v>
      </c>
      <c r="W343" s="5" t="s">
        <v>130</v>
      </c>
      <c r="X343" s="5" t="s">
        <v>3012</v>
      </c>
      <c r="Y343" s="5" t="s">
        <v>132</v>
      </c>
      <c r="Z343" s="5" t="s">
        <v>133</v>
      </c>
      <c r="AA343" s="5" t="s">
        <v>368</v>
      </c>
      <c r="AB343" s="5" t="s">
        <v>135</v>
      </c>
      <c r="AC343" s="5" t="s">
        <v>136</v>
      </c>
      <c r="AD343" s="5">
        <v>854804525596</v>
      </c>
      <c r="AE343" s="5" t="s">
        <v>1750</v>
      </c>
      <c r="AF343" s="5" t="s">
        <v>138</v>
      </c>
      <c r="AG343" s="5">
        <v>175</v>
      </c>
      <c r="AH343" s="5" t="s">
        <v>139</v>
      </c>
      <c r="AI343" s="5">
        <v>181</v>
      </c>
      <c r="AJ343" s="5" t="s">
        <v>128</v>
      </c>
      <c r="AK343" s="5">
        <v>3555752</v>
      </c>
      <c r="AL343" s="5" t="s">
        <v>140</v>
      </c>
      <c r="AM343" s="5" t="s">
        <v>161</v>
      </c>
      <c r="AN343" s="6">
        <v>62.003069000000004</v>
      </c>
      <c r="AO343" s="5" t="s">
        <v>142</v>
      </c>
      <c r="AP343" s="5">
        <v>0</v>
      </c>
      <c r="AQ343" s="5">
        <v>46165</v>
      </c>
      <c r="AR343" s="3">
        <v>45477</v>
      </c>
      <c r="AS343" s="5">
        <v>180</v>
      </c>
      <c r="AT343" s="5" t="s">
        <v>3013</v>
      </c>
      <c r="AU343" s="5" t="s">
        <v>144</v>
      </c>
      <c r="AV343" s="5">
        <v>0</v>
      </c>
      <c r="AW343" s="5">
        <v>0</v>
      </c>
      <c r="AX343" s="5">
        <v>0</v>
      </c>
      <c r="AY343" s="5">
        <v>0</v>
      </c>
      <c r="AZ343" s="5">
        <v>0</v>
      </c>
      <c r="BA343" s="5">
        <v>0</v>
      </c>
      <c r="BB343" s="5">
        <v>0</v>
      </c>
      <c r="BC343" s="5">
        <v>0</v>
      </c>
      <c r="BD343" s="5">
        <v>0</v>
      </c>
      <c r="BE343" s="5" t="s">
        <v>145</v>
      </c>
      <c r="BF343" s="5" t="s">
        <v>145</v>
      </c>
      <c r="BG343" s="5">
        <v>0</v>
      </c>
      <c r="BH343" s="5">
        <v>6</v>
      </c>
      <c r="BI343" s="5" t="s">
        <v>123</v>
      </c>
      <c r="BJ343" s="3">
        <v>45473</v>
      </c>
      <c r="BK343" s="3">
        <v>45473</v>
      </c>
      <c r="BL343" s="6">
        <v>6.1333333333333302</v>
      </c>
      <c r="BM343" s="5" t="s">
        <v>123</v>
      </c>
      <c r="BN343" s="3">
        <v>50955</v>
      </c>
      <c r="BO343" s="5" t="s">
        <v>162</v>
      </c>
      <c r="BP343" s="5">
        <v>4200000</v>
      </c>
      <c r="BQ343" s="5">
        <v>1</v>
      </c>
      <c r="BR343" s="3">
        <v>45463</v>
      </c>
      <c r="BS343" s="5">
        <v>24565514</v>
      </c>
      <c r="BT343" s="5" t="s">
        <v>3151</v>
      </c>
      <c r="BU343" s="7" t="s">
        <v>3239</v>
      </c>
      <c r="BV343" s="7">
        <v>972</v>
      </c>
      <c r="BW343" s="7">
        <v>2900</v>
      </c>
      <c r="BX343" s="7">
        <v>1944</v>
      </c>
      <c r="BY343" s="7">
        <v>1500</v>
      </c>
      <c r="BZ343" s="5">
        <v>0</v>
      </c>
      <c r="CA343" s="5">
        <v>50</v>
      </c>
      <c r="CB343" s="48">
        <f t="shared" si="39"/>
        <v>5734800</v>
      </c>
      <c r="CC343" s="48">
        <v>5734800</v>
      </c>
      <c r="CD343" s="48">
        <f t="shared" si="35"/>
        <v>5161320</v>
      </c>
      <c r="CE343" s="48">
        <f t="shared" si="36"/>
        <v>4587840</v>
      </c>
      <c r="CF343" s="48" t="s">
        <v>3240</v>
      </c>
      <c r="CG343" s="49" t="s">
        <v>3241</v>
      </c>
      <c r="CH343" s="49"/>
      <c r="CI343" s="49" t="s">
        <v>3775</v>
      </c>
      <c r="CJ343" s="50" t="s">
        <v>3014</v>
      </c>
      <c r="CK343" s="50" t="s">
        <v>1750</v>
      </c>
      <c r="CL343" s="50">
        <v>247663</v>
      </c>
      <c r="CM343" s="5">
        <v>0</v>
      </c>
      <c r="CN343" s="5" t="s">
        <v>165</v>
      </c>
      <c r="CO343" s="50" t="s">
        <v>166</v>
      </c>
      <c r="CP343" s="50" t="s">
        <v>167</v>
      </c>
      <c r="CQ343" s="51" t="s">
        <v>153</v>
      </c>
      <c r="CR343" s="51" t="s">
        <v>154</v>
      </c>
      <c r="CS343" s="51" t="s">
        <v>90</v>
      </c>
      <c r="CT343" s="51" t="s">
        <v>3015</v>
      </c>
      <c r="CU343" s="51" t="s">
        <v>156</v>
      </c>
      <c r="CV343" s="52" t="s">
        <v>3016</v>
      </c>
    </row>
    <row r="344" spans="1:100" customFormat="1" ht="90" x14ac:dyDescent="0.25">
      <c r="A344">
        <v>343</v>
      </c>
      <c r="B344" s="3">
        <v>45627</v>
      </c>
      <c r="C344" s="4">
        <v>211120911737292</v>
      </c>
      <c r="D344" s="4">
        <v>211120911737292</v>
      </c>
      <c r="E344" s="4" t="s">
        <v>121</v>
      </c>
      <c r="F344" s="5" t="s">
        <v>122</v>
      </c>
      <c r="G344" s="3">
        <v>45448</v>
      </c>
      <c r="H344" s="6">
        <v>6.9666666666666703</v>
      </c>
      <c r="I344" s="5" t="s">
        <v>123</v>
      </c>
      <c r="J344" s="5">
        <v>5055845</v>
      </c>
      <c r="K344" s="5" t="s">
        <v>124</v>
      </c>
      <c r="L344" s="5" t="s">
        <v>3017</v>
      </c>
      <c r="M344" s="5">
        <v>4999145</v>
      </c>
      <c r="N344" s="5" t="s">
        <v>126</v>
      </c>
      <c r="O344" s="5">
        <v>662</v>
      </c>
      <c r="P344" s="5" t="s">
        <v>127</v>
      </c>
      <c r="Q344" s="5">
        <v>7</v>
      </c>
      <c r="R344" s="5" t="s">
        <v>128</v>
      </c>
      <c r="S344" s="6">
        <v>13</v>
      </c>
      <c r="T344" s="5" t="s">
        <v>129</v>
      </c>
      <c r="U344" s="6">
        <v>13</v>
      </c>
      <c r="V344" s="5">
        <v>181</v>
      </c>
      <c r="W344" s="5" t="s">
        <v>130</v>
      </c>
      <c r="X344" s="5" t="s">
        <v>3018</v>
      </c>
      <c r="Y344" s="5" t="s">
        <v>132</v>
      </c>
      <c r="Z344" s="5" t="s">
        <v>133</v>
      </c>
      <c r="AA344" s="5" t="s">
        <v>2433</v>
      </c>
      <c r="AB344" s="5" t="s">
        <v>135</v>
      </c>
      <c r="AC344" s="5" t="s">
        <v>136</v>
      </c>
      <c r="AD344" s="5">
        <v>854804304706</v>
      </c>
      <c r="AE344" s="5" t="s">
        <v>1750</v>
      </c>
      <c r="AF344" s="5" t="s">
        <v>138</v>
      </c>
      <c r="AG344" s="5">
        <v>174</v>
      </c>
      <c r="AH344" s="5" t="s">
        <v>139</v>
      </c>
      <c r="AI344" s="5">
        <v>181</v>
      </c>
      <c r="AJ344" s="5" t="s">
        <v>128</v>
      </c>
      <c r="AK344" s="5">
        <v>5055845</v>
      </c>
      <c r="AL344" s="5" t="s">
        <v>140</v>
      </c>
      <c r="AM344" s="5" t="s">
        <v>141</v>
      </c>
      <c r="AN344" s="6">
        <v>60.521499200000001</v>
      </c>
      <c r="AO344" s="5" t="s">
        <v>142</v>
      </c>
      <c r="AP344" s="5">
        <v>0</v>
      </c>
      <c r="AQ344" s="5">
        <v>63969</v>
      </c>
      <c r="AR344" s="3">
        <v>45447</v>
      </c>
      <c r="AS344" s="5">
        <v>180</v>
      </c>
      <c r="AT344" s="5" t="s">
        <v>3013</v>
      </c>
      <c r="AU344" s="5" t="s">
        <v>144</v>
      </c>
      <c r="AV344" s="5">
        <v>0</v>
      </c>
      <c r="AW344" s="5">
        <v>0</v>
      </c>
      <c r="AX344" s="5">
        <v>0</v>
      </c>
      <c r="AY344" s="5">
        <v>0</v>
      </c>
      <c r="AZ344" s="5">
        <v>0</v>
      </c>
      <c r="BA344" s="5">
        <v>0</v>
      </c>
      <c r="BB344" s="5">
        <v>0</v>
      </c>
      <c r="BC344" s="5">
        <v>0</v>
      </c>
      <c r="BD344" s="5">
        <v>0</v>
      </c>
      <c r="BE344" s="5" t="s">
        <v>145</v>
      </c>
      <c r="BF344" s="5" t="s">
        <v>145</v>
      </c>
      <c r="BG344" s="5">
        <v>0</v>
      </c>
      <c r="BH344" s="5">
        <v>7</v>
      </c>
      <c r="BI344" s="5" t="s">
        <v>123</v>
      </c>
      <c r="BJ344" s="3">
        <v>45443</v>
      </c>
      <c r="BK344" s="3">
        <v>45443</v>
      </c>
      <c r="BL344" s="6">
        <v>7.1333333333333302</v>
      </c>
      <c r="BM344" s="5" t="s">
        <v>123</v>
      </c>
      <c r="BN344" s="3">
        <v>50925</v>
      </c>
      <c r="BO344" s="5" t="s">
        <v>146</v>
      </c>
      <c r="BP344" s="5">
        <v>0</v>
      </c>
      <c r="BQ344" s="5">
        <v>1</v>
      </c>
      <c r="BR344" s="3">
        <v>45432</v>
      </c>
      <c r="BS344" s="5" t="s">
        <v>3242</v>
      </c>
      <c r="BT344" s="5" t="s">
        <v>3243</v>
      </c>
      <c r="BU344" s="7" t="s">
        <v>3244</v>
      </c>
      <c r="BV344" s="7">
        <v>945</v>
      </c>
      <c r="BW344" s="7">
        <v>6500</v>
      </c>
      <c r="BX344" s="7">
        <v>1701</v>
      </c>
      <c r="BY344" s="7">
        <v>1300</v>
      </c>
      <c r="BZ344" s="5">
        <v>12</v>
      </c>
      <c r="CA344" s="5">
        <v>48</v>
      </c>
      <c r="CB344" s="6">
        <f t="shared" si="39"/>
        <v>8353800</v>
      </c>
      <c r="CC344" s="6">
        <v>8353800</v>
      </c>
      <c r="CD344" s="6">
        <f t="shared" si="35"/>
        <v>7518420</v>
      </c>
      <c r="CE344" s="6">
        <f t="shared" si="36"/>
        <v>6683040</v>
      </c>
      <c r="CF344" s="6"/>
      <c r="CG344" s="8"/>
      <c r="CH344" s="8">
        <f t="shared" ref="CH344:CH351" si="41">J344/CB344</f>
        <v>0.60521499197969786</v>
      </c>
      <c r="CI344" s="8" t="s">
        <v>3775</v>
      </c>
      <c r="CJ344" s="5" t="s">
        <v>3014</v>
      </c>
      <c r="CK344" s="5" t="s">
        <v>1750</v>
      </c>
      <c r="CL344" s="5">
        <v>247667</v>
      </c>
      <c r="CM344" s="5">
        <v>0</v>
      </c>
      <c r="CN344" s="5" t="s">
        <v>165</v>
      </c>
      <c r="CO344" s="5" t="s">
        <v>166</v>
      </c>
      <c r="CP344" s="5" t="s">
        <v>167</v>
      </c>
      <c r="CQ344" s="9" t="s">
        <v>153</v>
      </c>
      <c r="CR344" s="9" t="s">
        <v>154</v>
      </c>
      <c r="CS344" s="9" t="s">
        <v>90</v>
      </c>
      <c r="CT344" s="9" t="s">
        <v>3019</v>
      </c>
      <c r="CU344" s="9" t="s">
        <v>156</v>
      </c>
      <c r="CV344" s="10" t="s">
        <v>3020</v>
      </c>
    </row>
    <row r="345" spans="1:100" customFormat="1" ht="120" x14ac:dyDescent="0.25">
      <c r="A345">
        <v>344</v>
      </c>
      <c r="B345" s="3">
        <v>45627</v>
      </c>
      <c r="C345" s="4">
        <v>211120911727425</v>
      </c>
      <c r="D345" s="4">
        <v>211120911727425</v>
      </c>
      <c r="E345" s="4" t="s">
        <v>121</v>
      </c>
      <c r="F345" s="5" t="s">
        <v>178</v>
      </c>
      <c r="G345" s="3">
        <v>45456</v>
      </c>
      <c r="H345" s="6">
        <v>6.7</v>
      </c>
      <c r="I345" s="5" t="s">
        <v>123</v>
      </c>
      <c r="J345" s="5">
        <v>2517465</v>
      </c>
      <c r="K345" s="5" t="s">
        <v>124</v>
      </c>
      <c r="L345" s="5" t="s">
        <v>3021</v>
      </c>
      <c r="M345" s="5">
        <v>2489228</v>
      </c>
      <c r="N345" s="5" t="s">
        <v>126</v>
      </c>
      <c r="O345" s="5">
        <v>806</v>
      </c>
      <c r="P345" s="5" t="s">
        <v>127</v>
      </c>
      <c r="Q345" s="5">
        <v>7</v>
      </c>
      <c r="R345" s="5" t="s">
        <v>128</v>
      </c>
      <c r="S345" s="6">
        <v>13</v>
      </c>
      <c r="T345" s="5" t="s">
        <v>129</v>
      </c>
      <c r="U345" s="6">
        <v>13</v>
      </c>
      <c r="V345" s="5">
        <v>181</v>
      </c>
      <c r="W345" s="5" t="s">
        <v>130</v>
      </c>
      <c r="X345" s="5" t="s">
        <v>3022</v>
      </c>
      <c r="Y345" s="5" t="s">
        <v>132</v>
      </c>
      <c r="Z345" s="5" t="s">
        <v>133</v>
      </c>
      <c r="AA345" s="5" t="s">
        <v>277</v>
      </c>
      <c r="AB345" s="5" t="s">
        <v>135</v>
      </c>
      <c r="AC345" s="5" t="s">
        <v>136</v>
      </c>
      <c r="AD345" s="5">
        <v>854804270210</v>
      </c>
      <c r="AE345" s="5" t="s">
        <v>1750</v>
      </c>
      <c r="AF345" s="5" t="s">
        <v>138</v>
      </c>
      <c r="AG345" s="5">
        <v>174</v>
      </c>
      <c r="AH345" s="5" t="s">
        <v>139</v>
      </c>
      <c r="AI345" s="5">
        <v>181</v>
      </c>
      <c r="AJ345" s="5" t="s">
        <v>128</v>
      </c>
      <c r="AK345" s="5">
        <v>2517465</v>
      </c>
      <c r="AL345" s="5" t="s">
        <v>140</v>
      </c>
      <c r="AM345" s="5" t="s">
        <v>161</v>
      </c>
      <c r="AN345" s="6">
        <v>28.836941599999999</v>
      </c>
      <c r="AO345" s="5" t="s">
        <v>142</v>
      </c>
      <c r="AP345" s="5">
        <v>0</v>
      </c>
      <c r="AQ345" s="5">
        <v>31853</v>
      </c>
      <c r="AR345" s="3">
        <v>45447</v>
      </c>
      <c r="AS345" s="5">
        <v>180</v>
      </c>
      <c r="AT345" s="5" t="s">
        <v>3013</v>
      </c>
      <c r="AU345" s="5" t="s">
        <v>144</v>
      </c>
      <c r="AV345" s="5">
        <v>0</v>
      </c>
      <c r="AW345" s="5">
        <v>0</v>
      </c>
      <c r="AX345" s="5">
        <v>0</v>
      </c>
      <c r="AY345" s="5">
        <v>0</v>
      </c>
      <c r="AZ345" s="5">
        <v>0</v>
      </c>
      <c r="BA345" s="5">
        <v>0</v>
      </c>
      <c r="BB345" s="5">
        <v>0</v>
      </c>
      <c r="BC345" s="5">
        <v>0</v>
      </c>
      <c r="BD345" s="5">
        <v>0</v>
      </c>
      <c r="BE345" s="5" t="s">
        <v>145</v>
      </c>
      <c r="BF345" s="5" t="s">
        <v>145</v>
      </c>
      <c r="BG345" s="5">
        <v>0</v>
      </c>
      <c r="BH345" s="5">
        <v>7</v>
      </c>
      <c r="BI345" s="5" t="s">
        <v>123</v>
      </c>
      <c r="BJ345" s="3">
        <v>45435</v>
      </c>
      <c r="BK345" s="3">
        <v>45435</v>
      </c>
      <c r="BL345" s="6">
        <v>7.4</v>
      </c>
      <c r="BM345" s="5" t="s">
        <v>123</v>
      </c>
      <c r="BN345" s="3">
        <v>50925</v>
      </c>
      <c r="BO345" s="5" t="s">
        <v>162</v>
      </c>
      <c r="BP345" s="5">
        <v>0</v>
      </c>
      <c r="BQ345" s="5">
        <v>1</v>
      </c>
      <c r="BR345" s="3">
        <v>45426</v>
      </c>
      <c r="BS345" s="5">
        <v>7239902</v>
      </c>
      <c r="BT345" s="5" t="s">
        <v>3151</v>
      </c>
      <c r="BU345" s="7" t="s">
        <v>3245</v>
      </c>
      <c r="BV345" s="7">
        <v>1500</v>
      </c>
      <c r="BW345" s="7">
        <v>4000</v>
      </c>
      <c r="BX345" s="7">
        <v>2100</v>
      </c>
      <c r="BY345" s="7">
        <v>1300</v>
      </c>
      <c r="BZ345" s="5">
        <v>0.5</v>
      </c>
      <c r="CA345" s="5">
        <v>59.5</v>
      </c>
      <c r="CB345" s="6">
        <f t="shared" si="39"/>
        <v>8730000</v>
      </c>
      <c r="CC345" s="6">
        <v>8730000</v>
      </c>
      <c r="CD345" s="6">
        <f t="shared" si="35"/>
        <v>7857000</v>
      </c>
      <c r="CE345" s="6">
        <f t="shared" si="36"/>
        <v>6984000</v>
      </c>
      <c r="CF345" s="6"/>
      <c r="CG345" s="8"/>
      <c r="CH345" s="8">
        <f t="shared" si="41"/>
        <v>0.28836941580756015</v>
      </c>
      <c r="CI345" s="8" t="s">
        <v>3775</v>
      </c>
      <c r="CJ345" s="5" t="s">
        <v>3014</v>
      </c>
      <c r="CK345" s="5" t="s">
        <v>1750</v>
      </c>
      <c r="CL345" s="5">
        <v>247663</v>
      </c>
      <c r="CM345" s="5">
        <v>0</v>
      </c>
      <c r="CN345" s="5" t="s">
        <v>151</v>
      </c>
      <c r="CO345" s="5" t="s">
        <v>166</v>
      </c>
      <c r="CP345" s="5" t="s">
        <v>167</v>
      </c>
      <c r="CQ345" s="9" t="s">
        <v>153</v>
      </c>
      <c r="CR345" s="9" t="s">
        <v>154</v>
      </c>
      <c r="CS345" s="9" t="s">
        <v>90</v>
      </c>
      <c r="CT345" s="9" t="s">
        <v>3023</v>
      </c>
      <c r="CU345" s="9" t="s">
        <v>156</v>
      </c>
      <c r="CV345" s="10" t="s">
        <v>3024</v>
      </c>
    </row>
    <row r="346" spans="1:100" customFormat="1" ht="90" x14ac:dyDescent="0.25">
      <c r="A346">
        <v>345</v>
      </c>
      <c r="B346" s="3">
        <v>45627</v>
      </c>
      <c r="C346" s="4">
        <v>211120911683116</v>
      </c>
      <c r="D346" s="4">
        <v>211120911683116</v>
      </c>
      <c r="E346" s="4" t="s">
        <v>121</v>
      </c>
      <c r="F346" s="5" t="s">
        <v>122</v>
      </c>
      <c r="G346" s="3">
        <v>45388</v>
      </c>
      <c r="H346" s="6">
        <v>8.9666666666666703</v>
      </c>
      <c r="I346" s="5" t="s">
        <v>123</v>
      </c>
      <c r="J346" s="5">
        <v>1027886</v>
      </c>
      <c r="K346" s="5" t="s">
        <v>124</v>
      </c>
      <c r="L346" s="5" t="s">
        <v>3025</v>
      </c>
      <c r="M346" s="5">
        <v>1013742</v>
      </c>
      <c r="N346" s="5" t="s">
        <v>126</v>
      </c>
      <c r="O346" s="5">
        <v>652</v>
      </c>
      <c r="P346" s="5" t="s">
        <v>127</v>
      </c>
      <c r="Q346" s="5">
        <v>9</v>
      </c>
      <c r="R346" s="5" t="s">
        <v>128</v>
      </c>
      <c r="S346" s="6">
        <v>14</v>
      </c>
      <c r="T346" s="5" t="s">
        <v>129</v>
      </c>
      <c r="U346" s="6">
        <v>14</v>
      </c>
      <c r="V346" s="5">
        <v>181</v>
      </c>
      <c r="W346" s="5" t="s">
        <v>130</v>
      </c>
      <c r="X346" s="5" t="s">
        <v>3026</v>
      </c>
      <c r="Y346" s="5" t="s">
        <v>132</v>
      </c>
      <c r="Z346" s="5" t="s">
        <v>133</v>
      </c>
      <c r="AA346" s="5" t="s">
        <v>181</v>
      </c>
      <c r="AB346" s="5" t="s">
        <v>135</v>
      </c>
      <c r="AC346" s="5" t="s">
        <v>136</v>
      </c>
      <c r="AD346" s="5">
        <v>854803878638</v>
      </c>
      <c r="AE346" s="5" t="s">
        <v>1750</v>
      </c>
      <c r="AF346" s="5" t="s">
        <v>138</v>
      </c>
      <c r="AG346" s="5">
        <v>172</v>
      </c>
      <c r="AH346" s="5" t="s">
        <v>139</v>
      </c>
      <c r="AI346" s="5">
        <v>181</v>
      </c>
      <c r="AJ346" s="5" t="s">
        <v>128</v>
      </c>
      <c r="AK346" s="5">
        <v>1027886</v>
      </c>
      <c r="AL346" s="5" t="s">
        <v>140</v>
      </c>
      <c r="AM346" s="5" t="s">
        <v>161</v>
      </c>
      <c r="AN346" s="6">
        <v>50.386568599999997</v>
      </c>
      <c r="AO346" s="5" t="s">
        <v>142</v>
      </c>
      <c r="AP346" s="5">
        <v>0</v>
      </c>
      <c r="AQ346" s="5">
        <v>13689</v>
      </c>
      <c r="AR346" s="3">
        <v>45386</v>
      </c>
      <c r="AS346" s="5">
        <v>180</v>
      </c>
      <c r="AT346" s="5" t="s">
        <v>3013</v>
      </c>
      <c r="AU346" s="5" t="s">
        <v>144</v>
      </c>
      <c r="AV346" s="5">
        <v>0</v>
      </c>
      <c r="AW346" s="5">
        <v>0</v>
      </c>
      <c r="AX346" s="5">
        <v>0</v>
      </c>
      <c r="AY346" s="5">
        <v>0</v>
      </c>
      <c r="AZ346" s="5">
        <v>0</v>
      </c>
      <c r="BA346" s="5">
        <v>0</v>
      </c>
      <c r="BB346" s="5">
        <v>0</v>
      </c>
      <c r="BC346" s="5">
        <v>0</v>
      </c>
      <c r="BD346" s="5">
        <v>0</v>
      </c>
      <c r="BE346" s="5" t="s">
        <v>145</v>
      </c>
      <c r="BF346" s="5" t="s">
        <v>145</v>
      </c>
      <c r="BG346" s="5">
        <v>0</v>
      </c>
      <c r="BH346" s="5">
        <v>9</v>
      </c>
      <c r="BI346" s="5" t="s">
        <v>123</v>
      </c>
      <c r="BJ346" s="3">
        <v>45382</v>
      </c>
      <c r="BK346" s="3">
        <v>45382</v>
      </c>
      <c r="BL346" s="6">
        <v>9.1666666666666696</v>
      </c>
      <c r="BM346" s="5" t="s">
        <v>123</v>
      </c>
      <c r="BN346" s="3">
        <v>50864</v>
      </c>
      <c r="BO346" s="5" t="s">
        <v>162</v>
      </c>
      <c r="BP346" s="5">
        <v>0</v>
      </c>
      <c r="BQ346" s="5">
        <v>1</v>
      </c>
      <c r="BR346" s="3">
        <v>45345</v>
      </c>
      <c r="BS346" s="5" t="s">
        <v>3246</v>
      </c>
      <c r="BT346" s="5" t="s">
        <v>3243</v>
      </c>
      <c r="BU346" s="7" t="s">
        <v>3247</v>
      </c>
      <c r="BV346" s="7">
        <v>0</v>
      </c>
      <c r="BW346" s="7">
        <v>0</v>
      </c>
      <c r="BX346" s="7">
        <v>300</v>
      </c>
      <c r="BY346" s="7">
        <v>6800</v>
      </c>
      <c r="BZ346" s="5">
        <v>7</v>
      </c>
      <c r="CA346" s="5">
        <v>53</v>
      </c>
      <c r="CB346" s="6">
        <f t="shared" si="39"/>
        <v>2040000</v>
      </c>
      <c r="CC346" s="6">
        <v>2040000</v>
      </c>
      <c r="CD346" s="6">
        <f t="shared" si="35"/>
        <v>1836000</v>
      </c>
      <c r="CE346" s="6">
        <f t="shared" si="36"/>
        <v>1632000</v>
      </c>
      <c r="CF346" s="6"/>
      <c r="CG346" s="8"/>
      <c r="CH346" s="8">
        <f t="shared" si="41"/>
        <v>0.50386568627450978</v>
      </c>
      <c r="CI346" s="8" t="s">
        <v>3775</v>
      </c>
      <c r="CJ346" s="5" t="s">
        <v>2780</v>
      </c>
      <c r="CK346" s="5" t="s">
        <v>1750</v>
      </c>
      <c r="CL346" s="5">
        <v>249402</v>
      </c>
      <c r="CM346" s="5">
        <v>0</v>
      </c>
      <c r="CN346" s="5" t="s">
        <v>195</v>
      </c>
      <c r="CO346" s="5" t="s">
        <v>152</v>
      </c>
      <c r="CP346" s="5" t="s">
        <v>152</v>
      </c>
      <c r="CQ346" s="9" t="s">
        <v>153</v>
      </c>
      <c r="CR346" s="9" t="s">
        <v>154</v>
      </c>
      <c r="CS346" s="9" t="s">
        <v>90</v>
      </c>
      <c r="CT346" s="9" t="s">
        <v>3027</v>
      </c>
      <c r="CU346" s="9" t="s">
        <v>187</v>
      </c>
      <c r="CV346" s="10" t="s">
        <v>3028</v>
      </c>
    </row>
    <row r="347" spans="1:100" customFormat="1" ht="135" x14ac:dyDescent="0.25">
      <c r="A347">
        <v>346</v>
      </c>
      <c r="B347" s="3">
        <v>45627</v>
      </c>
      <c r="C347" s="4">
        <v>211120911680710</v>
      </c>
      <c r="D347" s="4">
        <v>211120911680710</v>
      </c>
      <c r="E347" s="4" t="s">
        <v>121</v>
      </c>
      <c r="F347" s="5" t="s">
        <v>122</v>
      </c>
      <c r="G347" s="3">
        <v>45385</v>
      </c>
      <c r="H347" s="6">
        <v>9.06666666666667</v>
      </c>
      <c r="I347" s="5" t="s">
        <v>123</v>
      </c>
      <c r="J347" s="5">
        <v>2590712</v>
      </c>
      <c r="K347" s="5" t="s">
        <v>124</v>
      </c>
      <c r="L347" s="5" t="s">
        <v>3029</v>
      </c>
      <c r="M347" s="5">
        <v>2551546</v>
      </c>
      <c r="N347" s="5" t="s">
        <v>126</v>
      </c>
      <c r="O347" s="5">
        <v>744</v>
      </c>
      <c r="P347" s="5" t="s">
        <v>127</v>
      </c>
      <c r="Q347" s="5">
        <v>9</v>
      </c>
      <c r="R347" s="5" t="s">
        <v>128</v>
      </c>
      <c r="S347" s="6">
        <v>13</v>
      </c>
      <c r="T347" s="5" t="s">
        <v>129</v>
      </c>
      <c r="U347" s="6">
        <v>13</v>
      </c>
      <c r="V347" s="5">
        <v>181</v>
      </c>
      <c r="W347" s="5" t="s">
        <v>130</v>
      </c>
      <c r="X347" s="5" t="s">
        <v>3030</v>
      </c>
      <c r="Y347" s="5" t="s">
        <v>132</v>
      </c>
      <c r="Z347" s="5" t="s">
        <v>133</v>
      </c>
      <c r="AA347" s="5" t="s">
        <v>277</v>
      </c>
      <c r="AB347" s="5" t="s">
        <v>135</v>
      </c>
      <c r="AC347" s="5" t="s">
        <v>136</v>
      </c>
      <c r="AD347" s="5">
        <v>805094857</v>
      </c>
      <c r="AE347" s="5" t="s">
        <v>1750</v>
      </c>
      <c r="AF347" s="5" t="s">
        <v>138</v>
      </c>
      <c r="AG347" s="5">
        <v>172</v>
      </c>
      <c r="AH347" s="5" t="s">
        <v>139</v>
      </c>
      <c r="AI347" s="5">
        <v>181</v>
      </c>
      <c r="AJ347" s="5" t="s">
        <v>128</v>
      </c>
      <c r="AK347" s="5">
        <v>2590712</v>
      </c>
      <c r="AL347" s="5" t="s">
        <v>140</v>
      </c>
      <c r="AM347" s="5" t="s">
        <v>161</v>
      </c>
      <c r="AN347" s="6">
        <v>53.678494100000002</v>
      </c>
      <c r="AO347" s="5" t="s">
        <v>142</v>
      </c>
      <c r="AP347" s="5">
        <v>0</v>
      </c>
      <c r="AQ347" s="5">
        <v>32779</v>
      </c>
      <c r="AR347" s="3">
        <v>45386</v>
      </c>
      <c r="AS347" s="5">
        <v>180</v>
      </c>
      <c r="AT347" s="5" t="s">
        <v>3013</v>
      </c>
      <c r="AU347" s="5" t="s">
        <v>144</v>
      </c>
      <c r="AV347" s="5">
        <v>0</v>
      </c>
      <c r="AW347" s="5">
        <v>0</v>
      </c>
      <c r="AX347" s="5">
        <v>0</v>
      </c>
      <c r="AY347" s="5">
        <v>0</v>
      </c>
      <c r="AZ347" s="5">
        <v>0</v>
      </c>
      <c r="BA347" s="5">
        <v>0</v>
      </c>
      <c r="BB347" s="5">
        <v>0</v>
      </c>
      <c r="BC347" s="5">
        <v>0</v>
      </c>
      <c r="BD347" s="5">
        <v>0</v>
      </c>
      <c r="BE347" s="5" t="s">
        <v>145</v>
      </c>
      <c r="BF347" s="5" t="s">
        <v>145</v>
      </c>
      <c r="BG347" s="5">
        <v>0</v>
      </c>
      <c r="BH347" s="5">
        <v>9</v>
      </c>
      <c r="BI347" s="5" t="s">
        <v>123</v>
      </c>
      <c r="BJ347" s="3">
        <v>45381</v>
      </c>
      <c r="BK347" s="3">
        <v>45381</v>
      </c>
      <c r="BL347" s="6">
        <v>9.1999999999999993</v>
      </c>
      <c r="BM347" s="5" t="s">
        <v>123</v>
      </c>
      <c r="BN347" s="3">
        <v>50864</v>
      </c>
      <c r="BO347" s="5" t="s">
        <v>162</v>
      </c>
      <c r="BP347" s="5">
        <v>0</v>
      </c>
      <c r="BQ347" s="5">
        <v>1</v>
      </c>
      <c r="BR347" s="3">
        <v>45371</v>
      </c>
      <c r="BS347" s="5" t="s">
        <v>3248</v>
      </c>
      <c r="BT347" s="5" t="s">
        <v>3249</v>
      </c>
      <c r="BU347" s="7" t="s">
        <v>3250</v>
      </c>
      <c r="BV347" s="7">
        <v>612.5</v>
      </c>
      <c r="BW347" s="7">
        <v>7100</v>
      </c>
      <c r="BX347" s="7">
        <v>398</v>
      </c>
      <c r="BY347" s="7">
        <v>1200</v>
      </c>
      <c r="BZ347" s="5">
        <v>4</v>
      </c>
      <c r="CA347" s="5">
        <v>56</v>
      </c>
      <c r="CB347" s="6">
        <f t="shared" si="39"/>
        <v>4826350</v>
      </c>
      <c r="CC347" s="6">
        <v>3480400</v>
      </c>
      <c r="CD347" s="6">
        <f t="shared" si="35"/>
        <v>4343715</v>
      </c>
      <c r="CE347" s="6">
        <f t="shared" si="36"/>
        <v>3861080</v>
      </c>
      <c r="CF347" s="6"/>
      <c r="CG347" s="8"/>
      <c r="CH347" s="8">
        <f t="shared" si="41"/>
        <v>0.53678494100096341</v>
      </c>
      <c r="CI347" s="8" t="s">
        <v>3775</v>
      </c>
      <c r="CJ347" s="5" t="s">
        <v>2780</v>
      </c>
      <c r="CK347" s="5" t="s">
        <v>1750</v>
      </c>
      <c r="CL347" s="5">
        <v>249401</v>
      </c>
      <c r="CM347" s="5">
        <v>0</v>
      </c>
      <c r="CN347" s="5" t="s">
        <v>195</v>
      </c>
      <c r="CO347" s="5" t="s">
        <v>152</v>
      </c>
      <c r="CP347" s="5" t="s">
        <v>152</v>
      </c>
      <c r="CQ347" s="9" t="s">
        <v>185</v>
      </c>
      <c r="CR347" s="9" t="s">
        <v>154</v>
      </c>
      <c r="CS347" s="9" t="s">
        <v>90</v>
      </c>
      <c r="CT347" s="9" t="s">
        <v>3031</v>
      </c>
      <c r="CU347" s="9" t="s">
        <v>187</v>
      </c>
      <c r="CV347" s="10" t="s">
        <v>3032</v>
      </c>
    </row>
    <row r="348" spans="1:100" customFormat="1" ht="75" x14ac:dyDescent="0.25">
      <c r="A348">
        <v>347</v>
      </c>
      <c r="B348" s="3">
        <v>45627</v>
      </c>
      <c r="C348" s="4">
        <v>211120911678355</v>
      </c>
      <c r="D348" s="4">
        <v>211120911678355</v>
      </c>
      <c r="E348" s="4" t="s">
        <v>121</v>
      </c>
      <c r="F348" s="5" t="s">
        <v>122</v>
      </c>
      <c r="G348" s="3">
        <v>45384</v>
      </c>
      <c r="H348" s="6">
        <v>9.1</v>
      </c>
      <c r="I348" s="5" t="s">
        <v>123</v>
      </c>
      <c r="J348" s="5">
        <v>1348561</v>
      </c>
      <c r="K348" s="5" t="s">
        <v>124</v>
      </c>
      <c r="L348" s="5" t="s">
        <v>3033</v>
      </c>
      <c r="M348" s="5">
        <v>1330001</v>
      </c>
      <c r="N348" s="5" t="s">
        <v>126</v>
      </c>
      <c r="O348" s="5">
        <v>763</v>
      </c>
      <c r="P348" s="5" t="s">
        <v>127</v>
      </c>
      <c r="Q348" s="5">
        <v>9</v>
      </c>
      <c r="R348" s="5" t="s">
        <v>128</v>
      </c>
      <c r="S348" s="6">
        <v>14</v>
      </c>
      <c r="T348" s="5" t="s">
        <v>129</v>
      </c>
      <c r="U348" s="6">
        <v>14</v>
      </c>
      <c r="V348" s="5">
        <v>181</v>
      </c>
      <c r="W348" s="5" t="s">
        <v>130</v>
      </c>
      <c r="X348" s="5" t="s">
        <v>3034</v>
      </c>
      <c r="Y348" s="5" t="s">
        <v>132</v>
      </c>
      <c r="Z348" s="5" t="s">
        <v>133</v>
      </c>
      <c r="AA348" s="5" t="s">
        <v>181</v>
      </c>
      <c r="AB348" s="5" t="s">
        <v>135</v>
      </c>
      <c r="AC348" s="5" t="s">
        <v>136</v>
      </c>
      <c r="AD348" s="5">
        <v>805474464</v>
      </c>
      <c r="AE348" s="5" t="s">
        <v>1750</v>
      </c>
      <c r="AF348" s="5" t="s">
        <v>138</v>
      </c>
      <c r="AG348" s="5">
        <v>172</v>
      </c>
      <c r="AH348" s="5" t="s">
        <v>139</v>
      </c>
      <c r="AI348" s="5">
        <v>181</v>
      </c>
      <c r="AJ348" s="5" t="s">
        <v>128</v>
      </c>
      <c r="AK348" s="5">
        <v>1348561</v>
      </c>
      <c r="AL348" s="5" t="s">
        <v>140</v>
      </c>
      <c r="AM348" s="5" t="s">
        <v>161</v>
      </c>
      <c r="AN348" s="6">
        <v>64.009920300000005</v>
      </c>
      <c r="AO348" s="5" t="s">
        <v>142</v>
      </c>
      <c r="AP348" s="5">
        <v>0</v>
      </c>
      <c r="AQ348" s="5">
        <v>17960</v>
      </c>
      <c r="AR348" s="3">
        <v>45386</v>
      </c>
      <c r="AS348" s="5">
        <v>180</v>
      </c>
      <c r="AT348" s="5" t="s">
        <v>3013</v>
      </c>
      <c r="AU348" s="5" t="s">
        <v>144</v>
      </c>
      <c r="AV348" s="5">
        <v>0</v>
      </c>
      <c r="AW348" s="5">
        <v>0</v>
      </c>
      <c r="AX348" s="5">
        <v>0</v>
      </c>
      <c r="AY348" s="5">
        <v>0</v>
      </c>
      <c r="AZ348" s="5">
        <v>0</v>
      </c>
      <c r="BA348" s="5">
        <v>0</v>
      </c>
      <c r="BB348" s="5">
        <v>0</v>
      </c>
      <c r="BC348" s="5">
        <v>0</v>
      </c>
      <c r="BD348" s="5">
        <v>0</v>
      </c>
      <c r="BE348" s="5" t="s">
        <v>145</v>
      </c>
      <c r="BF348" s="5" t="s">
        <v>145</v>
      </c>
      <c r="BG348" s="5">
        <v>0</v>
      </c>
      <c r="BH348" s="5">
        <v>9</v>
      </c>
      <c r="BI348" s="5" t="s">
        <v>123</v>
      </c>
      <c r="BJ348" s="3">
        <v>45380</v>
      </c>
      <c r="BK348" s="3">
        <v>45380</v>
      </c>
      <c r="BL348" s="6">
        <v>9.2333333333333307</v>
      </c>
      <c r="BM348" s="5" t="s">
        <v>123</v>
      </c>
      <c r="BN348" s="3">
        <v>50864</v>
      </c>
      <c r="BO348" s="5" t="s">
        <v>162</v>
      </c>
      <c r="BP348" s="5">
        <v>0</v>
      </c>
      <c r="BQ348" s="5">
        <v>1</v>
      </c>
      <c r="BR348" s="3">
        <v>45364</v>
      </c>
      <c r="BS348" s="5" t="s">
        <v>3251</v>
      </c>
      <c r="BT348" s="5" t="s">
        <v>3249</v>
      </c>
      <c r="BU348" s="7" t="s">
        <v>3252</v>
      </c>
      <c r="BV348" s="7">
        <v>575</v>
      </c>
      <c r="BW348" s="7">
        <v>1200</v>
      </c>
      <c r="BX348" s="7">
        <v>1012</v>
      </c>
      <c r="BY348" s="7">
        <v>1400</v>
      </c>
      <c r="BZ348" s="5">
        <v>2</v>
      </c>
      <c r="CA348" s="5">
        <v>58</v>
      </c>
      <c r="CB348" s="6">
        <f t="shared" si="39"/>
        <v>2106800</v>
      </c>
      <c r="CC348" s="6">
        <v>1508850</v>
      </c>
      <c r="CD348" s="6">
        <f t="shared" si="35"/>
        <v>1896120</v>
      </c>
      <c r="CE348" s="6">
        <f t="shared" si="36"/>
        <v>1685440</v>
      </c>
      <c r="CF348" s="6">
        <v>0</v>
      </c>
      <c r="CG348" s="8"/>
      <c r="CH348" s="8">
        <f t="shared" si="41"/>
        <v>0.64009920258211506</v>
      </c>
      <c r="CI348" s="8" t="s">
        <v>3775</v>
      </c>
      <c r="CJ348" s="5" t="s">
        <v>2780</v>
      </c>
      <c r="CK348" s="5" t="s">
        <v>1750</v>
      </c>
      <c r="CL348" s="5">
        <v>249407</v>
      </c>
      <c r="CM348" s="5">
        <v>0</v>
      </c>
      <c r="CN348" s="5" t="s">
        <v>195</v>
      </c>
      <c r="CO348" s="5" t="s">
        <v>166</v>
      </c>
      <c r="CP348" s="5" t="s">
        <v>167</v>
      </c>
      <c r="CQ348" s="9" t="s">
        <v>153</v>
      </c>
      <c r="CR348" s="9" t="s">
        <v>154</v>
      </c>
      <c r="CS348" s="9" t="s">
        <v>90</v>
      </c>
      <c r="CT348" s="9" t="s">
        <v>3035</v>
      </c>
      <c r="CU348" s="9" t="s">
        <v>187</v>
      </c>
      <c r="CV348" s="10" t="s">
        <v>3036</v>
      </c>
    </row>
    <row r="349" spans="1:100" customFormat="1" ht="60" x14ac:dyDescent="0.25">
      <c r="A349">
        <v>348</v>
      </c>
      <c r="B349" s="3">
        <v>45627</v>
      </c>
      <c r="C349" s="4">
        <v>211120911503709</v>
      </c>
      <c r="D349" s="4">
        <v>211120911503709</v>
      </c>
      <c r="E349" s="4" t="s">
        <v>121</v>
      </c>
      <c r="F349" s="5" t="s">
        <v>178</v>
      </c>
      <c r="G349" s="3">
        <v>45239</v>
      </c>
      <c r="H349" s="6">
        <v>13.9333333333333</v>
      </c>
      <c r="I349" s="5" t="s">
        <v>123</v>
      </c>
      <c r="J349" s="5">
        <v>999434</v>
      </c>
      <c r="K349" s="5" t="s">
        <v>124</v>
      </c>
      <c r="L349" s="5" t="s">
        <v>3037</v>
      </c>
      <c r="M349" s="5">
        <v>964404</v>
      </c>
      <c r="N349" s="5" t="s">
        <v>126</v>
      </c>
      <c r="O349" s="5">
        <v>767</v>
      </c>
      <c r="P349" s="5" t="s">
        <v>127</v>
      </c>
      <c r="Q349" s="5">
        <v>14</v>
      </c>
      <c r="R349" s="5" t="s">
        <v>128</v>
      </c>
      <c r="S349" s="6">
        <v>14.4</v>
      </c>
      <c r="T349" s="5" t="s">
        <v>129</v>
      </c>
      <c r="U349" s="6">
        <v>14</v>
      </c>
      <c r="V349" s="5">
        <v>145</v>
      </c>
      <c r="W349" s="5" t="s">
        <v>130</v>
      </c>
      <c r="X349" s="5" t="s">
        <v>3038</v>
      </c>
      <c r="Y349" s="5" t="s">
        <v>132</v>
      </c>
      <c r="Z349" s="5" t="s">
        <v>133</v>
      </c>
      <c r="AA349" s="5" t="s">
        <v>181</v>
      </c>
      <c r="AB349" s="5" t="s">
        <v>135</v>
      </c>
      <c r="AC349" s="5" t="s">
        <v>136</v>
      </c>
      <c r="AD349" s="5">
        <v>854801954053</v>
      </c>
      <c r="AE349" s="5" t="s">
        <v>1750</v>
      </c>
      <c r="AF349" s="5" t="s">
        <v>138</v>
      </c>
      <c r="AG349" s="5">
        <v>138</v>
      </c>
      <c r="AH349" s="5" t="s">
        <v>139</v>
      </c>
      <c r="AI349" s="5">
        <v>152</v>
      </c>
      <c r="AJ349" s="5" t="s">
        <v>128</v>
      </c>
      <c r="AK349" s="5">
        <v>999434</v>
      </c>
      <c r="AL349" s="5" t="s">
        <v>140</v>
      </c>
      <c r="AM349" s="5" t="s">
        <v>161</v>
      </c>
      <c r="AN349" s="6">
        <v>54.0819264</v>
      </c>
      <c r="AO349" s="5" t="s">
        <v>142</v>
      </c>
      <c r="AP349" s="5">
        <v>0</v>
      </c>
      <c r="AQ349" s="5">
        <v>14364</v>
      </c>
      <c r="AR349" s="3">
        <v>45234</v>
      </c>
      <c r="AS349" s="5">
        <v>144</v>
      </c>
      <c r="AT349" s="5" t="s">
        <v>3039</v>
      </c>
      <c r="AU349" s="5" t="s">
        <v>144</v>
      </c>
      <c r="AV349" s="5">
        <v>0</v>
      </c>
      <c r="AW349" s="5">
        <v>0</v>
      </c>
      <c r="AX349" s="5">
        <v>0</v>
      </c>
      <c r="AY349" s="5">
        <v>0</v>
      </c>
      <c r="AZ349" s="5">
        <v>0</v>
      </c>
      <c r="BA349" s="5">
        <v>0</v>
      </c>
      <c r="BB349" s="5">
        <v>0</v>
      </c>
      <c r="BC349" s="5">
        <v>0</v>
      </c>
      <c r="BD349" s="5">
        <v>0</v>
      </c>
      <c r="BE349" s="5" t="s">
        <v>145</v>
      </c>
      <c r="BF349" s="5" t="s">
        <v>145</v>
      </c>
      <c r="BG349" s="5">
        <v>0</v>
      </c>
      <c r="BH349" s="5">
        <v>14</v>
      </c>
      <c r="BI349" s="5" t="s">
        <v>123</v>
      </c>
      <c r="BJ349" s="3">
        <v>45218</v>
      </c>
      <c r="BK349" s="3">
        <v>45218</v>
      </c>
      <c r="BL349" s="6">
        <v>14.633333333333301</v>
      </c>
      <c r="BM349" s="5" t="s">
        <v>123</v>
      </c>
      <c r="BN349" s="3">
        <v>49830</v>
      </c>
      <c r="BO349" s="5" t="s">
        <v>162</v>
      </c>
      <c r="BP349" s="5">
        <v>0</v>
      </c>
      <c r="BQ349" s="5">
        <v>1</v>
      </c>
      <c r="BR349" s="3">
        <v>45209</v>
      </c>
      <c r="BS349" s="5" t="s">
        <v>3253</v>
      </c>
      <c r="BT349" s="5" t="s">
        <v>3249</v>
      </c>
      <c r="BU349" s="7" t="s">
        <v>3254</v>
      </c>
      <c r="BV349" s="7">
        <v>560</v>
      </c>
      <c r="BW349" s="7">
        <v>1500</v>
      </c>
      <c r="BX349" s="7">
        <v>1008</v>
      </c>
      <c r="BY349" s="7">
        <v>1000</v>
      </c>
      <c r="BZ349" s="5">
        <v>10</v>
      </c>
      <c r="CA349" s="5">
        <v>50</v>
      </c>
      <c r="CB349" s="6">
        <f t="shared" si="39"/>
        <v>1848000</v>
      </c>
      <c r="CC349" s="6">
        <v>1848000</v>
      </c>
      <c r="CD349" s="6">
        <f t="shared" si="35"/>
        <v>1663200</v>
      </c>
      <c r="CE349" s="6">
        <f t="shared" si="36"/>
        <v>1478400</v>
      </c>
      <c r="CF349" s="6">
        <v>0</v>
      </c>
      <c r="CG349" s="8"/>
      <c r="CH349" s="8">
        <f t="shared" si="41"/>
        <v>0.54081926406926406</v>
      </c>
      <c r="CI349" s="8" t="s">
        <v>3775</v>
      </c>
      <c r="CJ349" s="5" t="s">
        <v>2780</v>
      </c>
      <c r="CK349" s="5" t="s">
        <v>1750</v>
      </c>
      <c r="CL349" s="5">
        <v>249404</v>
      </c>
      <c r="CM349" s="5">
        <v>0</v>
      </c>
      <c r="CN349" s="5" t="s">
        <v>195</v>
      </c>
      <c r="CO349" s="5" t="s">
        <v>829</v>
      </c>
      <c r="CP349" s="5" t="s">
        <v>184</v>
      </c>
      <c r="CQ349" s="9" t="s">
        <v>153</v>
      </c>
      <c r="CR349" s="9" t="s">
        <v>154</v>
      </c>
      <c r="CS349" s="9" t="s">
        <v>90</v>
      </c>
      <c r="CT349" s="9" t="s">
        <v>3040</v>
      </c>
      <c r="CU349" s="9" t="s">
        <v>156</v>
      </c>
      <c r="CV349" s="10" t="s">
        <v>3041</v>
      </c>
    </row>
    <row r="350" spans="1:100" customFormat="1" ht="75" x14ac:dyDescent="0.25">
      <c r="A350">
        <v>349</v>
      </c>
      <c r="B350" s="3">
        <v>45627</v>
      </c>
      <c r="C350" s="4">
        <v>211120911094848</v>
      </c>
      <c r="D350" s="4">
        <v>211120911094848</v>
      </c>
      <c r="E350" s="4" t="s">
        <v>121</v>
      </c>
      <c r="F350" s="5" t="s">
        <v>232</v>
      </c>
      <c r="G350" s="3">
        <v>44760</v>
      </c>
      <c r="H350" s="6">
        <v>29.9</v>
      </c>
      <c r="I350" s="5" t="s">
        <v>123</v>
      </c>
      <c r="J350" s="5">
        <v>743716</v>
      </c>
      <c r="K350" s="5" t="s">
        <v>124</v>
      </c>
      <c r="L350" s="5" t="s">
        <v>3042</v>
      </c>
      <c r="M350" s="5">
        <v>668735</v>
      </c>
      <c r="N350" s="5" t="s">
        <v>126</v>
      </c>
      <c r="O350" s="5">
        <v>651</v>
      </c>
      <c r="P350" s="5" t="s">
        <v>127</v>
      </c>
      <c r="Q350" s="5">
        <v>31</v>
      </c>
      <c r="R350" s="5" t="s">
        <v>128</v>
      </c>
      <c r="S350" s="6">
        <v>15.8</v>
      </c>
      <c r="T350" s="5" t="s">
        <v>129</v>
      </c>
      <c r="U350" s="6">
        <v>14</v>
      </c>
      <c r="V350" s="5">
        <v>121</v>
      </c>
      <c r="W350" s="5" t="s">
        <v>130</v>
      </c>
      <c r="X350" s="5" t="s">
        <v>3043</v>
      </c>
      <c r="Y350" s="5" t="s">
        <v>132</v>
      </c>
      <c r="Z350" s="5" t="s">
        <v>133</v>
      </c>
      <c r="AA350" s="5" t="s">
        <v>277</v>
      </c>
      <c r="AB350" s="5" t="s">
        <v>135</v>
      </c>
      <c r="AC350" s="5" t="s">
        <v>136</v>
      </c>
      <c r="AD350" s="5">
        <v>804517498</v>
      </c>
      <c r="AE350" s="5" t="s">
        <v>1750</v>
      </c>
      <c r="AF350" s="5" t="s">
        <v>138</v>
      </c>
      <c r="AG350" s="5">
        <v>110</v>
      </c>
      <c r="AH350" s="5" t="s">
        <v>139</v>
      </c>
      <c r="AI350" s="5">
        <v>141</v>
      </c>
      <c r="AJ350" s="5" t="s">
        <v>266</v>
      </c>
      <c r="AK350" s="5">
        <v>743716</v>
      </c>
      <c r="AL350" s="5" t="s">
        <v>140</v>
      </c>
      <c r="AM350" s="5" t="s">
        <v>161</v>
      </c>
      <c r="AN350" s="6">
        <v>55.420131699999999</v>
      </c>
      <c r="AO350" s="5" t="s">
        <v>142</v>
      </c>
      <c r="AP350" s="5">
        <v>0</v>
      </c>
      <c r="AQ350" s="5">
        <v>11548</v>
      </c>
      <c r="AR350" s="3">
        <v>44716</v>
      </c>
      <c r="AS350" s="5">
        <v>120</v>
      </c>
      <c r="AT350" s="5" t="s">
        <v>3039</v>
      </c>
      <c r="AU350" s="5" t="s">
        <v>144</v>
      </c>
      <c r="AV350" s="5">
        <v>0</v>
      </c>
      <c r="AW350" s="5">
        <v>0</v>
      </c>
      <c r="AX350" s="5">
        <v>0</v>
      </c>
      <c r="AY350" s="5">
        <v>0</v>
      </c>
      <c r="AZ350" s="5">
        <v>0</v>
      </c>
      <c r="BA350" s="5">
        <v>0</v>
      </c>
      <c r="BB350" s="5">
        <v>0</v>
      </c>
      <c r="BC350" s="5">
        <v>0</v>
      </c>
      <c r="BD350" s="5">
        <v>0</v>
      </c>
      <c r="BE350" s="5" t="s">
        <v>145</v>
      </c>
      <c r="BF350" s="5" t="s">
        <v>145</v>
      </c>
      <c r="BG350" s="5">
        <v>0</v>
      </c>
      <c r="BH350" s="5">
        <v>31</v>
      </c>
      <c r="BI350" s="5" t="s">
        <v>123</v>
      </c>
      <c r="BJ350" s="3">
        <v>44709</v>
      </c>
      <c r="BK350" s="3">
        <v>44709</v>
      </c>
      <c r="BL350" s="6">
        <v>31.6</v>
      </c>
      <c r="BM350" s="5" t="s">
        <v>123</v>
      </c>
      <c r="BN350" s="3">
        <v>48979</v>
      </c>
      <c r="BO350" s="5" t="s">
        <v>162</v>
      </c>
      <c r="BP350" s="5">
        <v>3000000</v>
      </c>
      <c r="BQ350" s="5">
        <v>1</v>
      </c>
      <c r="BR350" s="3">
        <v>44695</v>
      </c>
      <c r="BS350" s="5" t="s">
        <v>3255</v>
      </c>
      <c r="BT350" s="5" t="s">
        <v>3249</v>
      </c>
      <c r="BU350" s="7" t="s">
        <v>3256</v>
      </c>
      <c r="BV350" s="7">
        <v>898</v>
      </c>
      <c r="BW350" s="7">
        <v>670</v>
      </c>
      <c r="BX350" s="7">
        <v>673</v>
      </c>
      <c r="BY350" s="7">
        <v>1100</v>
      </c>
      <c r="BZ350" s="5">
        <v>2</v>
      </c>
      <c r="CA350" s="5">
        <v>58</v>
      </c>
      <c r="CB350" s="6">
        <f t="shared" si="39"/>
        <v>1341960</v>
      </c>
      <c r="CC350" s="6">
        <v>1341960</v>
      </c>
      <c r="CD350" s="6">
        <f t="shared" si="35"/>
        <v>1207764</v>
      </c>
      <c r="CE350" s="6">
        <f t="shared" si="36"/>
        <v>1073568</v>
      </c>
      <c r="CF350" s="6">
        <v>0</v>
      </c>
      <c r="CG350" s="8"/>
      <c r="CH350" s="8">
        <f t="shared" si="41"/>
        <v>0.55420131747593071</v>
      </c>
      <c r="CI350" s="8" t="s">
        <v>3775</v>
      </c>
      <c r="CJ350" s="5" t="s">
        <v>2780</v>
      </c>
      <c r="CK350" s="5" t="s">
        <v>1750</v>
      </c>
      <c r="CL350" s="5">
        <v>249401</v>
      </c>
      <c r="CM350" s="5">
        <v>0</v>
      </c>
      <c r="CN350" s="5" t="s">
        <v>195</v>
      </c>
      <c r="CO350" s="5" t="s">
        <v>152</v>
      </c>
      <c r="CP350" s="5" t="s">
        <v>167</v>
      </c>
      <c r="CQ350" s="9" t="s">
        <v>153</v>
      </c>
      <c r="CR350" s="9" t="s">
        <v>154</v>
      </c>
      <c r="CS350" s="9" t="s">
        <v>90</v>
      </c>
      <c r="CT350" s="9" t="s">
        <v>3044</v>
      </c>
      <c r="CU350" s="9" t="s">
        <v>156</v>
      </c>
      <c r="CV350" s="10" t="s">
        <v>3045</v>
      </c>
    </row>
    <row r="351" spans="1:100" customFormat="1" ht="75" x14ac:dyDescent="0.25">
      <c r="A351">
        <v>350</v>
      </c>
      <c r="B351" s="3">
        <v>45627</v>
      </c>
      <c r="C351" s="4">
        <v>211101311710028</v>
      </c>
      <c r="D351" s="4">
        <v>211101311710028</v>
      </c>
      <c r="E351" s="4" t="s">
        <v>121</v>
      </c>
      <c r="F351" s="5" t="s">
        <v>122</v>
      </c>
      <c r="G351" s="3">
        <v>45416</v>
      </c>
      <c r="H351" s="6">
        <v>8.0333333333333297</v>
      </c>
      <c r="I351" s="5" t="s">
        <v>123</v>
      </c>
      <c r="J351" s="5">
        <v>7576228</v>
      </c>
      <c r="K351" s="5" t="s">
        <v>124</v>
      </c>
      <c r="L351" s="5" t="s">
        <v>3046</v>
      </c>
      <c r="M351" s="5">
        <v>7461680</v>
      </c>
      <c r="N351" s="5" t="s">
        <v>126</v>
      </c>
      <c r="O351" s="5">
        <v>739</v>
      </c>
      <c r="P351" s="5" t="s">
        <v>127</v>
      </c>
      <c r="Q351" s="5">
        <v>8</v>
      </c>
      <c r="R351" s="5" t="s">
        <v>263</v>
      </c>
      <c r="S351" s="6">
        <v>11.5</v>
      </c>
      <c r="T351" s="5" t="s">
        <v>129</v>
      </c>
      <c r="U351" s="6">
        <v>11.5</v>
      </c>
      <c r="V351" s="5">
        <v>181</v>
      </c>
      <c r="W351" s="5" t="s">
        <v>130</v>
      </c>
      <c r="X351" s="5" t="s">
        <v>3047</v>
      </c>
      <c r="Y351" s="5" t="s">
        <v>132</v>
      </c>
      <c r="Z351" s="5" t="s">
        <v>133</v>
      </c>
      <c r="AA351" s="5" t="s">
        <v>134</v>
      </c>
      <c r="AB351" s="5" t="s">
        <v>135</v>
      </c>
      <c r="AC351" s="5" t="s">
        <v>136</v>
      </c>
      <c r="AD351" s="5">
        <v>807159992</v>
      </c>
      <c r="AE351" s="5" t="s">
        <v>1750</v>
      </c>
      <c r="AF351" s="5" t="s">
        <v>138</v>
      </c>
      <c r="AG351" s="5">
        <v>173</v>
      </c>
      <c r="AH351" s="5" t="s">
        <v>139</v>
      </c>
      <c r="AI351" s="5">
        <v>181</v>
      </c>
      <c r="AJ351" s="5" t="s">
        <v>266</v>
      </c>
      <c r="AK351" s="5">
        <v>7576228</v>
      </c>
      <c r="AL351" s="5" t="s">
        <v>140</v>
      </c>
      <c r="AM351" s="5" t="s">
        <v>141</v>
      </c>
      <c r="AN351" s="6">
        <v>47.057316800000002</v>
      </c>
      <c r="AO351" s="5" t="s">
        <v>142</v>
      </c>
      <c r="AP351" s="5">
        <v>0</v>
      </c>
      <c r="AQ351" s="5">
        <v>88505</v>
      </c>
      <c r="AR351" s="3">
        <v>45416</v>
      </c>
      <c r="AS351" s="5">
        <v>180</v>
      </c>
      <c r="AT351" s="5" t="s">
        <v>3013</v>
      </c>
      <c r="AU351" s="5" t="s">
        <v>144</v>
      </c>
      <c r="AV351" s="5">
        <v>0</v>
      </c>
      <c r="AW351" s="5">
        <v>0</v>
      </c>
      <c r="AX351" s="5">
        <v>0</v>
      </c>
      <c r="AY351" s="5">
        <v>0</v>
      </c>
      <c r="AZ351" s="5">
        <v>0</v>
      </c>
      <c r="BA351" s="5">
        <v>0</v>
      </c>
      <c r="BB351" s="5">
        <v>0</v>
      </c>
      <c r="BC351" s="5">
        <v>0</v>
      </c>
      <c r="BD351" s="5">
        <v>0</v>
      </c>
      <c r="BE351" s="5" t="s">
        <v>145</v>
      </c>
      <c r="BF351" s="5" t="s">
        <v>145</v>
      </c>
      <c r="BG351" s="5">
        <v>0</v>
      </c>
      <c r="BH351" s="5">
        <v>8</v>
      </c>
      <c r="BI351" s="5" t="s">
        <v>123</v>
      </c>
      <c r="BJ351" s="3">
        <v>45412</v>
      </c>
      <c r="BK351" s="3">
        <v>45412</v>
      </c>
      <c r="BL351" s="6">
        <v>8.1666666666666696</v>
      </c>
      <c r="BM351" s="5" t="s">
        <v>123</v>
      </c>
      <c r="BN351" s="3">
        <v>50894</v>
      </c>
      <c r="BO351" s="5" t="s">
        <v>146</v>
      </c>
      <c r="BP351" s="5">
        <v>0</v>
      </c>
      <c r="BQ351" s="5">
        <v>2</v>
      </c>
      <c r="BR351" s="3">
        <v>45410</v>
      </c>
      <c r="BS351" s="5">
        <v>7190567</v>
      </c>
      <c r="BT351" s="5" t="s">
        <v>3151</v>
      </c>
      <c r="BU351" s="7" t="s">
        <v>3257</v>
      </c>
      <c r="BV351" s="7">
        <v>0</v>
      </c>
      <c r="BW351" s="7">
        <v>0</v>
      </c>
      <c r="BX351" s="7">
        <v>700</v>
      </c>
      <c r="BY351" s="7">
        <v>23000</v>
      </c>
      <c r="BZ351" s="5">
        <v>2</v>
      </c>
      <c r="CA351" s="5">
        <v>58</v>
      </c>
      <c r="CB351" s="6">
        <f t="shared" si="39"/>
        <v>16100000</v>
      </c>
      <c r="CC351" s="6">
        <v>14436000</v>
      </c>
      <c r="CD351" s="6">
        <f t="shared" si="35"/>
        <v>14490000</v>
      </c>
      <c r="CE351" s="6">
        <f t="shared" si="36"/>
        <v>12880000</v>
      </c>
      <c r="CF351" s="6" t="s">
        <v>3258</v>
      </c>
      <c r="CG351" s="8"/>
      <c r="CH351" s="8">
        <f t="shared" si="41"/>
        <v>0.47057316770186336</v>
      </c>
      <c r="CI351" s="8" t="s">
        <v>3775</v>
      </c>
      <c r="CJ351" s="5" t="s">
        <v>1752</v>
      </c>
      <c r="CK351" s="5" t="s">
        <v>1750</v>
      </c>
      <c r="CL351" s="5">
        <v>248001</v>
      </c>
      <c r="CM351" s="5">
        <v>0</v>
      </c>
      <c r="CN351" s="5" t="s">
        <v>151</v>
      </c>
      <c r="CO351" s="5" t="s">
        <v>152</v>
      </c>
      <c r="CP351" s="5" t="s">
        <v>152</v>
      </c>
      <c r="CQ351" s="9" t="s">
        <v>153</v>
      </c>
      <c r="CR351" s="9" t="s">
        <v>154</v>
      </c>
      <c r="CS351" s="9" t="s">
        <v>90</v>
      </c>
      <c r="CT351" s="9" t="s">
        <v>3048</v>
      </c>
      <c r="CU351" s="9" t="s">
        <v>187</v>
      </c>
      <c r="CV351" s="10">
        <v>80039590787603</v>
      </c>
    </row>
    <row r="352" spans="1:100" ht="60" x14ac:dyDescent="0.25">
      <c r="A352" s="44">
        <v>351</v>
      </c>
      <c r="B352" s="45">
        <v>45627</v>
      </c>
      <c r="C352" s="46">
        <v>211020911738683</v>
      </c>
      <c r="D352" s="4">
        <v>211020911738683</v>
      </c>
      <c r="E352" s="4" t="s">
        <v>121</v>
      </c>
      <c r="F352" s="5" t="s">
        <v>178</v>
      </c>
      <c r="G352" s="3">
        <v>45456</v>
      </c>
      <c r="H352" s="6">
        <v>6.7</v>
      </c>
      <c r="I352" s="5" t="s">
        <v>123</v>
      </c>
      <c r="J352" s="47">
        <v>3589688</v>
      </c>
      <c r="K352" s="5" t="s">
        <v>124</v>
      </c>
      <c r="L352" s="5" t="s">
        <v>3049</v>
      </c>
      <c r="M352" s="5">
        <v>3413340</v>
      </c>
      <c r="N352" s="5" t="s">
        <v>126</v>
      </c>
      <c r="O352" s="5">
        <v>734</v>
      </c>
      <c r="P352" s="5" t="s">
        <v>127</v>
      </c>
      <c r="Q352" s="5">
        <v>7</v>
      </c>
      <c r="R352" s="5" t="s">
        <v>128</v>
      </c>
      <c r="S352" s="6">
        <v>12.75</v>
      </c>
      <c r="T352" s="5" t="s">
        <v>129</v>
      </c>
      <c r="U352" s="6">
        <v>12.75</v>
      </c>
      <c r="V352" s="5">
        <v>121</v>
      </c>
      <c r="W352" s="5" t="s">
        <v>130</v>
      </c>
      <c r="X352" s="5" t="s">
        <v>3050</v>
      </c>
      <c r="Y352" s="5" t="s">
        <v>132</v>
      </c>
      <c r="Z352" s="5" t="s">
        <v>133</v>
      </c>
      <c r="AA352" s="5" t="s">
        <v>277</v>
      </c>
      <c r="AB352" s="5" t="s">
        <v>135</v>
      </c>
      <c r="AC352" s="5" t="s">
        <v>136</v>
      </c>
      <c r="AD352" s="5">
        <v>854804358797</v>
      </c>
      <c r="AE352" s="5" t="s">
        <v>515</v>
      </c>
      <c r="AF352" s="5" t="s">
        <v>138</v>
      </c>
      <c r="AG352" s="5">
        <v>109</v>
      </c>
      <c r="AH352" s="5" t="s">
        <v>139</v>
      </c>
      <c r="AI352" s="5">
        <v>116</v>
      </c>
      <c r="AJ352" s="5" t="s">
        <v>128</v>
      </c>
      <c r="AK352" s="5">
        <v>3589688</v>
      </c>
      <c r="AL352" s="5" t="s">
        <v>140</v>
      </c>
      <c r="AM352" s="5" t="s">
        <v>161</v>
      </c>
      <c r="AN352" s="6">
        <v>56.338843400000002</v>
      </c>
      <c r="AO352" s="5" t="s">
        <v>142</v>
      </c>
      <c r="AP352" s="5">
        <v>0</v>
      </c>
      <c r="AQ352" s="5">
        <v>53070</v>
      </c>
      <c r="AR352" s="3">
        <v>45447</v>
      </c>
      <c r="AS352" s="5">
        <v>120</v>
      </c>
      <c r="AT352" s="5" t="s">
        <v>3051</v>
      </c>
      <c r="AU352" s="5" t="s">
        <v>144</v>
      </c>
      <c r="AV352" s="5">
        <v>0</v>
      </c>
      <c r="AW352" s="5">
        <v>0</v>
      </c>
      <c r="AX352" s="5">
        <v>0</v>
      </c>
      <c r="AY352" s="5">
        <v>0</v>
      </c>
      <c r="AZ352" s="5">
        <v>0</v>
      </c>
      <c r="BA352" s="5">
        <v>0</v>
      </c>
      <c r="BB352" s="5">
        <v>0</v>
      </c>
      <c r="BC352" s="5">
        <v>0</v>
      </c>
      <c r="BD352" s="5">
        <v>0</v>
      </c>
      <c r="BE352" s="5" t="s">
        <v>145</v>
      </c>
      <c r="BF352" s="5" t="s">
        <v>145</v>
      </c>
      <c r="BG352" s="5">
        <v>0</v>
      </c>
      <c r="BH352" s="5">
        <v>7</v>
      </c>
      <c r="BI352" s="5" t="s">
        <v>123</v>
      </c>
      <c r="BJ352" s="3">
        <v>45443</v>
      </c>
      <c r="BK352" s="3">
        <v>45443</v>
      </c>
      <c r="BL352" s="6">
        <v>7.1333333333333302</v>
      </c>
      <c r="BM352" s="5" t="s">
        <v>123</v>
      </c>
      <c r="BN352" s="3">
        <v>48948</v>
      </c>
      <c r="BO352" s="5" t="s">
        <v>162</v>
      </c>
      <c r="BP352" s="5">
        <v>12000000</v>
      </c>
      <c r="BQ352" s="5">
        <v>1</v>
      </c>
      <c r="BR352" s="3">
        <v>45434</v>
      </c>
      <c r="BS352" s="5">
        <v>726827</v>
      </c>
      <c r="BT352" s="5" t="s">
        <v>551</v>
      </c>
      <c r="BU352" s="7" t="s">
        <v>3259</v>
      </c>
      <c r="BV352" s="7">
        <v>157.38</v>
      </c>
      <c r="BW352" s="7">
        <v>33000</v>
      </c>
      <c r="BX352" s="7">
        <v>1166.4000000000001</v>
      </c>
      <c r="BY352" s="7">
        <v>1010</v>
      </c>
      <c r="BZ352" s="5">
        <v>25</v>
      </c>
      <c r="CA352" s="5">
        <v>25</v>
      </c>
      <c r="CB352" s="48">
        <f t="shared" si="39"/>
        <v>6371604</v>
      </c>
      <c r="CC352" s="48">
        <v>6371604</v>
      </c>
      <c r="CD352" s="48">
        <f t="shared" si="35"/>
        <v>5734444</v>
      </c>
      <c r="CE352" s="48">
        <f t="shared" si="36"/>
        <v>5097283</v>
      </c>
      <c r="CF352" s="48">
        <v>0</v>
      </c>
      <c r="CG352" s="49" t="s">
        <v>3170</v>
      </c>
      <c r="CH352" s="49"/>
      <c r="CI352" s="49" t="s">
        <v>3775</v>
      </c>
      <c r="CJ352" s="50" t="s">
        <v>3052</v>
      </c>
      <c r="CK352" s="50" t="s">
        <v>515</v>
      </c>
      <c r="CL352" s="50">
        <v>130001</v>
      </c>
      <c r="CM352" s="5">
        <v>0</v>
      </c>
      <c r="CN352" s="5" t="s">
        <v>151</v>
      </c>
      <c r="CO352" s="50" t="s">
        <v>166</v>
      </c>
      <c r="CP352" s="50" t="s">
        <v>167</v>
      </c>
      <c r="CQ352" s="51" t="s">
        <v>153</v>
      </c>
      <c r="CR352" s="51" t="s">
        <v>154</v>
      </c>
      <c r="CS352" s="51" t="s">
        <v>90</v>
      </c>
      <c r="CT352" s="51" t="s">
        <v>3053</v>
      </c>
      <c r="CU352" s="51" t="s">
        <v>156</v>
      </c>
      <c r="CV352" s="52" t="s">
        <v>3054</v>
      </c>
    </row>
    <row r="353" spans="1:127" ht="105" x14ac:dyDescent="0.25">
      <c r="A353" s="44">
        <v>352</v>
      </c>
      <c r="B353" s="45">
        <v>45627</v>
      </c>
      <c r="C353" s="46">
        <v>211020911679576</v>
      </c>
      <c r="D353" s="4">
        <v>211020911679576</v>
      </c>
      <c r="E353" s="4" t="s">
        <v>121</v>
      </c>
      <c r="F353" s="5" t="s">
        <v>122</v>
      </c>
      <c r="G353" s="3">
        <v>45385</v>
      </c>
      <c r="H353" s="6">
        <v>9.06666666666667</v>
      </c>
      <c r="I353" s="5" t="s">
        <v>123</v>
      </c>
      <c r="J353" s="47">
        <v>1233143</v>
      </c>
      <c r="K353" s="5" t="s">
        <v>124</v>
      </c>
      <c r="L353" s="5" t="s">
        <v>3055</v>
      </c>
      <c r="M353" s="5">
        <v>1190399</v>
      </c>
      <c r="N353" s="5" t="s">
        <v>126</v>
      </c>
      <c r="O353" s="5">
        <v>704</v>
      </c>
      <c r="P353" s="5" t="s">
        <v>127</v>
      </c>
      <c r="Q353" s="5">
        <v>9</v>
      </c>
      <c r="R353" s="5" t="s">
        <v>128</v>
      </c>
      <c r="S353" s="6">
        <v>13.5</v>
      </c>
      <c r="T353" s="5" t="s">
        <v>129</v>
      </c>
      <c r="U353" s="6">
        <v>13.5</v>
      </c>
      <c r="V353" s="5">
        <v>181</v>
      </c>
      <c r="W353" s="5" t="s">
        <v>130</v>
      </c>
      <c r="X353" s="5" t="s">
        <v>3056</v>
      </c>
      <c r="Y353" s="5" t="s">
        <v>132</v>
      </c>
      <c r="Z353" s="5" t="s">
        <v>133</v>
      </c>
      <c r="AA353" s="5" t="s">
        <v>235</v>
      </c>
      <c r="AB353" s="5" t="s">
        <v>135</v>
      </c>
      <c r="AC353" s="5" t="s">
        <v>136</v>
      </c>
      <c r="AD353" s="5">
        <v>854803894817</v>
      </c>
      <c r="AE353" s="5" t="s">
        <v>515</v>
      </c>
      <c r="AF353" s="5" t="s">
        <v>138</v>
      </c>
      <c r="AG353" s="5">
        <v>162</v>
      </c>
      <c r="AH353" s="5" t="s">
        <v>139</v>
      </c>
      <c r="AI353" s="5">
        <v>171</v>
      </c>
      <c r="AJ353" s="5" t="s">
        <v>128</v>
      </c>
      <c r="AK353" s="5">
        <v>1233143</v>
      </c>
      <c r="AL353" s="5" t="s">
        <v>140</v>
      </c>
      <c r="AM353" s="5" t="s">
        <v>161</v>
      </c>
      <c r="AN353" s="6">
        <v>39.335959699999997</v>
      </c>
      <c r="AO353" s="5" t="s">
        <v>142</v>
      </c>
      <c r="AP353" s="5">
        <v>0</v>
      </c>
      <c r="AQ353" s="5">
        <v>16011</v>
      </c>
      <c r="AR353" s="3">
        <v>45386</v>
      </c>
      <c r="AS353" s="5">
        <v>180</v>
      </c>
      <c r="AT353" s="5" t="s">
        <v>3051</v>
      </c>
      <c r="AU353" s="5" t="s">
        <v>144</v>
      </c>
      <c r="AV353" s="5">
        <v>0</v>
      </c>
      <c r="AW353" s="5">
        <v>0</v>
      </c>
      <c r="AX353" s="5">
        <v>0</v>
      </c>
      <c r="AY353" s="5">
        <v>0</v>
      </c>
      <c r="AZ353" s="5">
        <v>0</v>
      </c>
      <c r="BA353" s="5">
        <v>0</v>
      </c>
      <c r="BB353" s="5">
        <v>0</v>
      </c>
      <c r="BC353" s="5">
        <v>0</v>
      </c>
      <c r="BD353" s="5">
        <v>0</v>
      </c>
      <c r="BE353" s="5" t="s">
        <v>145</v>
      </c>
      <c r="BF353" s="5" t="s">
        <v>145</v>
      </c>
      <c r="BG353" s="5">
        <v>0</v>
      </c>
      <c r="BH353" s="5">
        <v>9</v>
      </c>
      <c r="BI353" s="5" t="s">
        <v>123</v>
      </c>
      <c r="BJ353" s="3">
        <v>45381</v>
      </c>
      <c r="BK353" s="3">
        <v>45381</v>
      </c>
      <c r="BL353" s="6">
        <v>9.1999999999999993</v>
      </c>
      <c r="BM353" s="5" t="s">
        <v>123</v>
      </c>
      <c r="BN353" s="3">
        <v>50560</v>
      </c>
      <c r="BO353" s="5" t="s">
        <v>162</v>
      </c>
      <c r="BP353" s="5">
        <v>999999.99959999998</v>
      </c>
      <c r="BQ353" s="5">
        <v>1</v>
      </c>
      <c r="BR353" s="3">
        <v>45373</v>
      </c>
      <c r="BS353" s="5">
        <v>7062303</v>
      </c>
      <c r="BT353" s="5" t="s">
        <v>1084</v>
      </c>
      <c r="BU353" s="7" t="s">
        <v>3260</v>
      </c>
      <c r="BV353" s="7">
        <v>29</v>
      </c>
      <c r="BW353" s="7">
        <v>100000</v>
      </c>
      <c r="BX353" s="7">
        <v>261</v>
      </c>
      <c r="BY353" s="7">
        <v>900</v>
      </c>
      <c r="BZ353" s="5">
        <v>2</v>
      </c>
      <c r="CA353" s="5">
        <v>58</v>
      </c>
      <c r="CB353" s="48">
        <f t="shared" si="39"/>
        <v>3134900</v>
      </c>
      <c r="CC353" s="48">
        <v>3134900</v>
      </c>
      <c r="CD353" s="48">
        <f t="shared" si="35"/>
        <v>2821410</v>
      </c>
      <c r="CE353" s="48">
        <f t="shared" si="36"/>
        <v>2507920</v>
      </c>
      <c r="CF353" s="48">
        <v>0</v>
      </c>
      <c r="CG353" s="49" t="s">
        <v>3170</v>
      </c>
      <c r="CH353" s="49"/>
      <c r="CI353" s="49" t="s">
        <v>3775</v>
      </c>
      <c r="CJ353" s="50" t="s">
        <v>2556</v>
      </c>
      <c r="CK353" s="50" t="s">
        <v>515</v>
      </c>
      <c r="CL353" s="50">
        <v>132101</v>
      </c>
      <c r="CM353" s="5">
        <v>27</v>
      </c>
      <c r="CN353" s="5" t="s">
        <v>195</v>
      </c>
      <c r="CO353" s="50" t="s">
        <v>166</v>
      </c>
      <c r="CP353" s="50" t="s">
        <v>152</v>
      </c>
      <c r="CQ353" s="51" t="s">
        <v>153</v>
      </c>
      <c r="CR353" s="51" t="s">
        <v>154</v>
      </c>
      <c r="CS353" s="51" t="s">
        <v>90</v>
      </c>
      <c r="CT353" s="51" t="s">
        <v>3057</v>
      </c>
      <c r="CU353" s="51" t="s">
        <v>187</v>
      </c>
      <c r="CV353" s="52" t="s">
        <v>3058</v>
      </c>
    </row>
    <row r="354" spans="1:127" ht="120" x14ac:dyDescent="0.25">
      <c r="A354" s="44">
        <v>353</v>
      </c>
      <c r="B354" s="45">
        <v>45627</v>
      </c>
      <c r="C354" s="46">
        <v>211020911648680</v>
      </c>
      <c r="D354" s="4">
        <v>211020911648680</v>
      </c>
      <c r="E354" s="4" t="s">
        <v>121</v>
      </c>
      <c r="F354" s="5" t="s">
        <v>178</v>
      </c>
      <c r="G354" s="3">
        <v>45422</v>
      </c>
      <c r="H354" s="6">
        <v>7.8333333333333304</v>
      </c>
      <c r="I354" s="5" t="s">
        <v>123</v>
      </c>
      <c r="J354" s="47">
        <v>3220203</v>
      </c>
      <c r="K354" s="5" t="s">
        <v>124</v>
      </c>
      <c r="L354" s="5" t="s">
        <v>3059</v>
      </c>
      <c r="M354" s="5">
        <v>3165134</v>
      </c>
      <c r="N354" s="5" t="s">
        <v>126</v>
      </c>
      <c r="O354" s="5">
        <v>701</v>
      </c>
      <c r="P354" s="5" t="s">
        <v>127</v>
      </c>
      <c r="Q354" s="5">
        <v>10</v>
      </c>
      <c r="R354" s="5" t="s">
        <v>128</v>
      </c>
      <c r="S354" s="6">
        <v>13</v>
      </c>
      <c r="T354" s="5" t="s">
        <v>129</v>
      </c>
      <c r="U354" s="6">
        <v>13</v>
      </c>
      <c r="V354" s="5">
        <v>181</v>
      </c>
      <c r="W354" s="5" t="s">
        <v>130</v>
      </c>
      <c r="X354" s="5" t="s">
        <v>3060</v>
      </c>
      <c r="Y354" s="5" t="s">
        <v>132</v>
      </c>
      <c r="Z354" s="5" t="s">
        <v>133</v>
      </c>
      <c r="AA354" s="5" t="s">
        <v>413</v>
      </c>
      <c r="AB354" s="5" t="s">
        <v>135</v>
      </c>
      <c r="AC354" s="5" t="s">
        <v>136</v>
      </c>
      <c r="AD354" s="5">
        <v>854803734441</v>
      </c>
      <c r="AE354" s="5" t="s">
        <v>515</v>
      </c>
      <c r="AF354" s="5" t="s">
        <v>138</v>
      </c>
      <c r="AG354" s="5">
        <v>171</v>
      </c>
      <c r="AH354" s="5" t="s">
        <v>139</v>
      </c>
      <c r="AI354" s="5">
        <v>181</v>
      </c>
      <c r="AJ354" s="5" t="s">
        <v>128</v>
      </c>
      <c r="AK354" s="5">
        <v>3220203</v>
      </c>
      <c r="AL354" s="5" t="s">
        <v>140</v>
      </c>
      <c r="AM354" s="5" t="s">
        <v>161</v>
      </c>
      <c r="AN354" s="6">
        <v>54.570000299999997</v>
      </c>
      <c r="AO354" s="5" t="s">
        <v>142</v>
      </c>
      <c r="AP354" s="5">
        <v>0</v>
      </c>
      <c r="AQ354" s="5">
        <v>40744</v>
      </c>
      <c r="AR354" s="3">
        <v>45355</v>
      </c>
      <c r="AS354" s="5">
        <v>180</v>
      </c>
      <c r="AT354" s="5" t="s">
        <v>3051</v>
      </c>
      <c r="AU354" s="5" t="s">
        <v>144</v>
      </c>
      <c r="AV354" s="5">
        <v>0</v>
      </c>
      <c r="AW354" s="5">
        <v>0</v>
      </c>
      <c r="AX354" s="5">
        <v>0</v>
      </c>
      <c r="AY354" s="5">
        <v>0</v>
      </c>
      <c r="AZ354" s="5">
        <v>0</v>
      </c>
      <c r="BA354" s="5">
        <v>0</v>
      </c>
      <c r="BB354" s="5">
        <v>0</v>
      </c>
      <c r="BC354" s="5">
        <v>0</v>
      </c>
      <c r="BD354" s="5">
        <v>0</v>
      </c>
      <c r="BE354" s="5" t="s">
        <v>145</v>
      </c>
      <c r="BF354" s="5" t="s">
        <v>145</v>
      </c>
      <c r="BG354" s="5">
        <v>0</v>
      </c>
      <c r="BH354" s="5">
        <v>10</v>
      </c>
      <c r="BI354" s="5" t="s">
        <v>123</v>
      </c>
      <c r="BJ354" s="3">
        <v>45351</v>
      </c>
      <c r="BK354" s="3">
        <v>45351</v>
      </c>
      <c r="BL354" s="6">
        <v>10.199999999999999</v>
      </c>
      <c r="BM354" s="5" t="s">
        <v>123</v>
      </c>
      <c r="BN354" s="3">
        <v>50833</v>
      </c>
      <c r="BO354" s="5" t="s">
        <v>162</v>
      </c>
      <c r="BP354" s="5">
        <v>999999.99959999998</v>
      </c>
      <c r="BQ354" s="5">
        <v>1</v>
      </c>
      <c r="BR354" s="3">
        <v>45343</v>
      </c>
      <c r="BS354" s="5" t="s">
        <v>422</v>
      </c>
      <c r="BT354" s="5" t="s">
        <v>1092</v>
      </c>
      <c r="BU354" s="7" t="s">
        <v>3261</v>
      </c>
      <c r="BV354" s="7">
        <v>398.5</v>
      </c>
      <c r="BW354" s="7">
        <v>6500</v>
      </c>
      <c r="BX354" s="7">
        <v>2759</v>
      </c>
      <c r="BY354" s="7">
        <v>1200</v>
      </c>
      <c r="BZ354" s="5">
        <v>5</v>
      </c>
      <c r="CA354" s="5">
        <v>45</v>
      </c>
      <c r="CB354" s="48">
        <f t="shared" si="39"/>
        <v>5901050</v>
      </c>
      <c r="CC354" s="48">
        <v>6437500</v>
      </c>
      <c r="CD354" s="48">
        <f t="shared" si="35"/>
        <v>5310945</v>
      </c>
      <c r="CE354" s="48">
        <f t="shared" si="36"/>
        <v>4720840</v>
      </c>
      <c r="CF354" s="48" t="s">
        <v>3262</v>
      </c>
      <c r="CG354" s="49" t="s">
        <v>3164</v>
      </c>
      <c r="CH354" s="49"/>
      <c r="CI354" s="49" t="s">
        <v>3775</v>
      </c>
      <c r="CJ354" s="50" t="s">
        <v>3052</v>
      </c>
      <c r="CK354" s="50" t="s">
        <v>515</v>
      </c>
      <c r="CL354" s="50">
        <v>131024</v>
      </c>
      <c r="CM354" s="5">
        <v>0</v>
      </c>
      <c r="CN354" s="5" t="s">
        <v>195</v>
      </c>
      <c r="CO354" s="50" t="s">
        <v>166</v>
      </c>
      <c r="CP354" s="50" t="s">
        <v>167</v>
      </c>
      <c r="CQ354" s="51" t="s">
        <v>153</v>
      </c>
      <c r="CR354" s="51" t="s">
        <v>154</v>
      </c>
      <c r="CS354" s="51" t="s">
        <v>90</v>
      </c>
      <c r="CT354" s="51" t="s">
        <v>3061</v>
      </c>
      <c r="CU354" s="51" t="s">
        <v>187</v>
      </c>
      <c r="CV354" s="52" t="s">
        <v>3062</v>
      </c>
    </row>
    <row r="355" spans="1:127" ht="90" x14ac:dyDescent="0.25">
      <c r="A355" s="44">
        <v>354</v>
      </c>
      <c r="B355" s="45">
        <v>45627</v>
      </c>
      <c r="C355" s="46">
        <v>210920911763039</v>
      </c>
      <c r="D355" s="4">
        <v>210920911763039</v>
      </c>
      <c r="E355" s="4" t="s">
        <v>121</v>
      </c>
      <c r="F355" s="5" t="s">
        <v>122</v>
      </c>
      <c r="G355" s="3">
        <v>45478</v>
      </c>
      <c r="H355" s="6">
        <v>5.9666666666666703</v>
      </c>
      <c r="I355" s="5" t="s">
        <v>123</v>
      </c>
      <c r="J355" s="47">
        <v>2100000</v>
      </c>
      <c r="K355" s="5" t="s">
        <v>124</v>
      </c>
      <c r="L355" s="5" t="s">
        <v>3063</v>
      </c>
      <c r="M355" s="5">
        <v>2080477</v>
      </c>
      <c r="N355" s="5" t="s">
        <v>126</v>
      </c>
      <c r="O355" s="5">
        <v>704</v>
      </c>
      <c r="P355" s="5" t="s">
        <v>127</v>
      </c>
      <c r="Q355" s="5">
        <v>6</v>
      </c>
      <c r="R355" s="5" t="s">
        <v>128</v>
      </c>
      <c r="S355" s="6">
        <v>13</v>
      </c>
      <c r="T355" s="5" t="s">
        <v>129</v>
      </c>
      <c r="U355" s="6">
        <v>13</v>
      </c>
      <c r="V355" s="5">
        <v>181</v>
      </c>
      <c r="W355" s="5" t="s">
        <v>130</v>
      </c>
      <c r="X355" s="5" t="s">
        <v>3064</v>
      </c>
      <c r="Y355" s="5" t="s">
        <v>132</v>
      </c>
      <c r="Z355" s="5" t="s">
        <v>133</v>
      </c>
      <c r="AA355" s="5" t="s">
        <v>2403</v>
      </c>
      <c r="AB355" s="5" t="s">
        <v>135</v>
      </c>
      <c r="AC355" s="5" t="s">
        <v>136</v>
      </c>
      <c r="AD355" s="5">
        <v>3922231</v>
      </c>
      <c r="AE355" s="5" t="s">
        <v>515</v>
      </c>
      <c r="AF355" s="5" t="s">
        <v>138</v>
      </c>
      <c r="AG355" s="5">
        <v>175</v>
      </c>
      <c r="AH355" s="5" t="s">
        <v>139</v>
      </c>
      <c r="AI355" s="5">
        <v>181</v>
      </c>
      <c r="AJ355" s="5" t="s">
        <v>128</v>
      </c>
      <c r="AK355" s="5">
        <v>2100000</v>
      </c>
      <c r="AL355" s="5" t="s">
        <v>140</v>
      </c>
      <c r="AM355" s="5" t="s">
        <v>161</v>
      </c>
      <c r="AN355" s="6">
        <v>32.1691176</v>
      </c>
      <c r="AO355" s="5" t="s">
        <v>142</v>
      </c>
      <c r="AP355" s="5">
        <v>0</v>
      </c>
      <c r="AQ355" s="5">
        <v>26571</v>
      </c>
      <c r="AR355" s="3">
        <v>45477</v>
      </c>
      <c r="AS355" s="5">
        <v>180</v>
      </c>
      <c r="AT355" s="5" t="s">
        <v>3065</v>
      </c>
      <c r="AU355" s="5" t="s">
        <v>144</v>
      </c>
      <c r="AV355" s="5">
        <v>0</v>
      </c>
      <c r="AW355" s="5">
        <v>0</v>
      </c>
      <c r="AX355" s="5">
        <v>0</v>
      </c>
      <c r="AY355" s="5">
        <v>0</v>
      </c>
      <c r="AZ355" s="5">
        <v>0</v>
      </c>
      <c r="BA355" s="5">
        <v>0</v>
      </c>
      <c r="BB355" s="5">
        <v>0</v>
      </c>
      <c r="BC355" s="5">
        <v>0</v>
      </c>
      <c r="BD355" s="5">
        <v>0</v>
      </c>
      <c r="BE355" s="5" t="s">
        <v>145</v>
      </c>
      <c r="BF355" s="5" t="s">
        <v>145</v>
      </c>
      <c r="BG355" s="5">
        <v>0</v>
      </c>
      <c r="BH355" s="5">
        <v>6</v>
      </c>
      <c r="BI355" s="5" t="s">
        <v>123</v>
      </c>
      <c r="BJ355" s="3">
        <v>45472</v>
      </c>
      <c r="BK355" s="3">
        <v>45472</v>
      </c>
      <c r="BL355" s="6">
        <v>6.1666666666666696</v>
      </c>
      <c r="BM355" s="5" t="s">
        <v>123</v>
      </c>
      <c r="BN355" s="3">
        <v>50955</v>
      </c>
      <c r="BO355" s="5" t="s">
        <v>162</v>
      </c>
      <c r="BP355" s="5">
        <v>1015500</v>
      </c>
      <c r="BQ355" s="5">
        <v>1</v>
      </c>
      <c r="BR355" s="3">
        <v>45449</v>
      </c>
      <c r="BS355" s="5">
        <v>7324556</v>
      </c>
      <c r="BT355" s="5" t="s">
        <v>3263</v>
      </c>
      <c r="BU355" s="7" t="s">
        <v>3264</v>
      </c>
      <c r="BV355" s="7">
        <v>148</v>
      </c>
      <c r="BW355" s="7">
        <v>25000</v>
      </c>
      <c r="BX355" s="7">
        <v>1175</v>
      </c>
      <c r="BY355" s="7">
        <v>1150</v>
      </c>
      <c r="BZ355" s="5">
        <v>12</v>
      </c>
      <c r="CA355" s="5">
        <v>38</v>
      </c>
      <c r="CB355" s="48">
        <f t="shared" si="39"/>
        <v>5051250</v>
      </c>
      <c r="CC355" s="48">
        <v>6528000</v>
      </c>
      <c r="CD355" s="48">
        <f t="shared" si="35"/>
        <v>4546125</v>
      </c>
      <c r="CE355" s="48">
        <f t="shared" si="36"/>
        <v>4041000</v>
      </c>
      <c r="CF355" s="48">
        <v>0</v>
      </c>
      <c r="CG355" s="49" t="s">
        <v>3265</v>
      </c>
      <c r="CH355" s="49"/>
      <c r="CI355" s="49" t="s">
        <v>3775</v>
      </c>
      <c r="CJ355" s="50" t="s">
        <v>3066</v>
      </c>
      <c r="CK355" s="50" t="s">
        <v>515</v>
      </c>
      <c r="CL355" s="50">
        <v>133001</v>
      </c>
      <c r="CM355" s="5">
        <v>0</v>
      </c>
      <c r="CN355" s="5" t="s">
        <v>165</v>
      </c>
      <c r="CO355" s="50" t="s">
        <v>152</v>
      </c>
      <c r="CP355" s="50" t="s">
        <v>152</v>
      </c>
      <c r="CQ355" s="51" t="s">
        <v>153</v>
      </c>
      <c r="CR355" s="51" t="s">
        <v>154</v>
      </c>
      <c r="CS355" s="51" t="s">
        <v>90</v>
      </c>
      <c r="CT355" s="51" t="s">
        <v>3067</v>
      </c>
      <c r="CU355" s="51" t="s">
        <v>156</v>
      </c>
      <c r="CV355" s="52" t="s">
        <v>3068</v>
      </c>
    </row>
    <row r="356" spans="1:127" s="59" customFormat="1" ht="45" x14ac:dyDescent="0.25">
      <c r="A356" s="59">
        <v>355</v>
      </c>
      <c r="B356" s="60">
        <v>45627</v>
      </c>
      <c r="C356" s="61">
        <v>210920911763039</v>
      </c>
      <c r="D356" s="31">
        <v>210920911763039</v>
      </c>
      <c r="E356" s="31" t="s">
        <v>121</v>
      </c>
      <c r="F356" s="32" t="s">
        <v>122</v>
      </c>
      <c r="G356" s="30">
        <v>45478</v>
      </c>
      <c r="H356" s="33">
        <v>5.9666666666666703</v>
      </c>
      <c r="I356" s="32" t="s">
        <v>123</v>
      </c>
      <c r="J356" s="62">
        <v>2100000</v>
      </c>
      <c r="K356" s="32" t="s">
        <v>124</v>
      </c>
      <c r="L356" s="32" t="s">
        <v>3063</v>
      </c>
      <c r="M356" s="32">
        <v>2080477</v>
      </c>
      <c r="N356" s="32" t="s">
        <v>126</v>
      </c>
      <c r="O356" s="32">
        <v>704</v>
      </c>
      <c r="P356" s="32" t="s">
        <v>127</v>
      </c>
      <c r="Q356" s="32">
        <v>6</v>
      </c>
      <c r="R356" s="32" t="s">
        <v>128</v>
      </c>
      <c r="S356" s="33">
        <v>13</v>
      </c>
      <c r="T356" s="32" t="s">
        <v>129</v>
      </c>
      <c r="U356" s="33">
        <v>13</v>
      </c>
      <c r="V356" s="32">
        <v>181</v>
      </c>
      <c r="W356" s="32" t="s">
        <v>130</v>
      </c>
      <c r="X356" s="32" t="s">
        <v>3064</v>
      </c>
      <c r="Y356" s="32" t="s">
        <v>132</v>
      </c>
      <c r="Z356" s="32" t="s">
        <v>133</v>
      </c>
      <c r="AA356" s="32" t="s">
        <v>2403</v>
      </c>
      <c r="AB356" s="32" t="s">
        <v>135</v>
      </c>
      <c r="AC356" s="32" t="s">
        <v>136</v>
      </c>
      <c r="AD356" s="32">
        <v>3922231</v>
      </c>
      <c r="AE356" s="32" t="s">
        <v>515</v>
      </c>
      <c r="AF356" s="32" t="s">
        <v>138</v>
      </c>
      <c r="AG356" s="32">
        <v>175</v>
      </c>
      <c r="AH356" s="32" t="s">
        <v>139</v>
      </c>
      <c r="AI356" s="32">
        <v>181</v>
      </c>
      <c r="AJ356" s="32" t="s">
        <v>128</v>
      </c>
      <c r="AK356" s="32">
        <v>2100000</v>
      </c>
      <c r="AL356" s="32" t="s">
        <v>140</v>
      </c>
      <c r="AM356" s="32" t="s">
        <v>161</v>
      </c>
      <c r="AN356" s="33">
        <v>32.1691176</v>
      </c>
      <c r="AO356" s="32" t="s">
        <v>142</v>
      </c>
      <c r="AP356" s="32">
        <v>0</v>
      </c>
      <c r="AQ356" s="32">
        <v>26571</v>
      </c>
      <c r="AR356" s="30">
        <v>45477</v>
      </c>
      <c r="AS356" s="32">
        <v>180</v>
      </c>
      <c r="AT356" s="32" t="s">
        <v>3065</v>
      </c>
      <c r="AU356" s="32" t="s">
        <v>144</v>
      </c>
      <c r="AV356" s="32">
        <v>0</v>
      </c>
      <c r="AW356" s="32">
        <v>0</v>
      </c>
      <c r="AX356" s="32">
        <v>0</v>
      </c>
      <c r="AY356" s="32">
        <v>0</v>
      </c>
      <c r="AZ356" s="32">
        <v>0</v>
      </c>
      <c r="BA356" s="32">
        <v>0</v>
      </c>
      <c r="BB356" s="32">
        <v>0</v>
      </c>
      <c r="BC356" s="32">
        <v>0</v>
      </c>
      <c r="BD356" s="32">
        <v>0</v>
      </c>
      <c r="BE356" s="32" t="s">
        <v>145</v>
      </c>
      <c r="BF356" s="32" t="s">
        <v>145</v>
      </c>
      <c r="BG356" s="32">
        <v>0</v>
      </c>
      <c r="BH356" s="32">
        <v>6</v>
      </c>
      <c r="BI356" s="32" t="s">
        <v>123</v>
      </c>
      <c r="BJ356" s="30">
        <v>45472</v>
      </c>
      <c r="BK356" s="30">
        <v>45472</v>
      </c>
      <c r="BL356" s="33">
        <v>6.1666666666666696</v>
      </c>
      <c r="BM356" s="32" t="s">
        <v>123</v>
      </c>
      <c r="BN356" s="30">
        <v>50955</v>
      </c>
      <c r="BO356" s="32" t="s">
        <v>162</v>
      </c>
      <c r="BP356" s="32">
        <v>1015500</v>
      </c>
      <c r="BQ356" s="32">
        <v>1</v>
      </c>
      <c r="BR356" s="30">
        <v>45467</v>
      </c>
      <c r="BS356" s="32">
        <v>7388989</v>
      </c>
      <c r="BT356" s="32" t="s">
        <v>3263</v>
      </c>
      <c r="BU356" s="36" t="s">
        <v>3266</v>
      </c>
      <c r="BV356" s="36">
        <v>15.55</v>
      </c>
      <c r="BW356" s="36">
        <v>400000</v>
      </c>
      <c r="BX356" s="36">
        <v>308</v>
      </c>
      <c r="BY356" s="36">
        <v>1000</v>
      </c>
      <c r="BZ356" s="32">
        <v>8</v>
      </c>
      <c r="CA356" s="32">
        <v>42</v>
      </c>
      <c r="CB356" s="63">
        <f t="shared" si="39"/>
        <v>6528000</v>
      </c>
      <c r="CC356" s="63">
        <v>6528000</v>
      </c>
      <c r="CD356" s="63">
        <f t="shared" si="35"/>
        <v>5875200</v>
      </c>
      <c r="CE356" s="63">
        <f t="shared" si="36"/>
        <v>5222400</v>
      </c>
      <c r="CF356" s="63">
        <v>0</v>
      </c>
      <c r="CG356" s="64" t="s">
        <v>3265</v>
      </c>
      <c r="CH356" s="64"/>
      <c r="CI356" s="64" t="s">
        <v>3775</v>
      </c>
      <c r="CJ356" s="65" t="s">
        <v>3066</v>
      </c>
      <c r="CK356" s="65" t="s">
        <v>515</v>
      </c>
      <c r="CL356" s="65">
        <v>133001</v>
      </c>
      <c r="CM356" s="32">
        <v>0</v>
      </c>
      <c r="CN356" s="32" t="s">
        <v>165</v>
      </c>
      <c r="CO356" s="65" t="s">
        <v>152</v>
      </c>
      <c r="CP356" s="65" t="s">
        <v>152</v>
      </c>
      <c r="CQ356" s="66" t="s">
        <v>153</v>
      </c>
      <c r="CR356" s="66" t="s">
        <v>154</v>
      </c>
      <c r="CS356" s="66" t="s">
        <v>90</v>
      </c>
      <c r="CT356" s="66" t="s">
        <v>3067</v>
      </c>
      <c r="CU356" s="66" t="s">
        <v>156</v>
      </c>
      <c r="CV356" s="67" t="s">
        <v>3068</v>
      </c>
      <c r="CW356" s="29"/>
      <c r="CX356" s="29"/>
      <c r="CY356" s="29"/>
      <c r="CZ356" s="29"/>
      <c r="DA356" s="29"/>
      <c r="DB356" s="29"/>
      <c r="DC356" s="29"/>
      <c r="DD356" s="29"/>
      <c r="DE356" s="29"/>
      <c r="DF356" s="29"/>
      <c r="DG356" s="29"/>
      <c r="DH356" s="29"/>
      <c r="DI356" s="29"/>
      <c r="DJ356" s="29"/>
      <c r="DK356" s="29"/>
      <c r="DL356" s="29"/>
      <c r="DM356" s="29"/>
      <c r="DN356" s="29"/>
      <c r="DO356" s="29"/>
      <c r="DP356" s="29"/>
      <c r="DQ356" s="29"/>
      <c r="DR356" s="29"/>
      <c r="DS356" s="29"/>
      <c r="DT356" s="29"/>
      <c r="DU356" s="29"/>
      <c r="DV356" s="29"/>
      <c r="DW356" s="29"/>
    </row>
    <row r="357" spans="1:127" customFormat="1" ht="120" x14ac:dyDescent="0.25">
      <c r="A357">
        <v>356</v>
      </c>
      <c r="B357" s="3">
        <v>45627</v>
      </c>
      <c r="C357" s="4">
        <v>210920911762281</v>
      </c>
      <c r="D357" s="4">
        <v>210920911762281</v>
      </c>
      <c r="E357" s="4" t="s">
        <v>121</v>
      </c>
      <c r="F357" s="5" t="s">
        <v>122</v>
      </c>
      <c r="G357" s="3">
        <v>45478</v>
      </c>
      <c r="H357" s="6">
        <v>5.9666666666666703</v>
      </c>
      <c r="I357" s="5" t="s">
        <v>123</v>
      </c>
      <c r="J357" s="5">
        <v>1814510</v>
      </c>
      <c r="K357" s="5" t="s">
        <v>124</v>
      </c>
      <c r="L357" s="5" t="s">
        <v>3069</v>
      </c>
      <c r="M357" s="5">
        <v>1777600</v>
      </c>
      <c r="N357" s="5" t="s">
        <v>126</v>
      </c>
      <c r="O357" s="5">
        <v>743</v>
      </c>
      <c r="P357" s="5" t="s">
        <v>127</v>
      </c>
      <c r="Q357" s="5">
        <v>6</v>
      </c>
      <c r="R357" s="5" t="s">
        <v>128</v>
      </c>
      <c r="S357" s="6">
        <v>13.5</v>
      </c>
      <c r="T357" s="5" t="s">
        <v>129</v>
      </c>
      <c r="U357" s="6">
        <v>13.5</v>
      </c>
      <c r="V357" s="5">
        <v>121</v>
      </c>
      <c r="W357" s="5" t="s">
        <v>130</v>
      </c>
      <c r="X357" s="5" t="s">
        <v>3038</v>
      </c>
      <c r="Y357" s="5" t="s">
        <v>132</v>
      </c>
      <c r="Z357" s="5" t="s">
        <v>133</v>
      </c>
      <c r="AA357" s="5" t="s">
        <v>398</v>
      </c>
      <c r="AB357" s="5" t="s">
        <v>135</v>
      </c>
      <c r="AC357" s="5" t="s">
        <v>136</v>
      </c>
      <c r="AD357" s="5">
        <v>854804607215</v>
      </c>
      <c r="AE357" s="5" t="s">
        <v>515</v>
      </c>
      <c r="AF357" s="5" t="s">
        <v>138</v>
      </c>
      <c r="AG357" s="5">
        <v>115</v>
      </c>
      <c r="AH357" s="5" t="s">
        <v>139</v>
      </c>
      <c r="AI357" s="5">
        <v>121</v>
      </c>
      <c r="AJ357" s="5" t="s">
        <v>128</v>
      </c>
      <c r="AK357" s="5">
        <v>1814510</v>
      </c>
      <c r="AL357" s="5" t="s">
        <v>140</v>
      </c>
      <c r="AM357" s="5" t="s">
        <v>141</v>
      </c>
      <c r="AN357" s="6">
        <v>56.685723199999998</v>
      </c>
      <c r="AO357" s="5" t="s">
        <v>142</v>
      </c>
      <c r="AP357" s="5">
        <v>0</v>
      </c>
      <c r="AQ357" s="5">
        <v>27631</v>
      </c>
      <c r="AR357" s="3">
        <v>45477</v>
      </c>
      <c r="AS357" s="5">
        <v>120</v>
      </c>
      <c r="AT357" s="5" t="s">
        <v>3065</v>
      </c>
      <c r="AU357" s="5" t="s">
        <v>144</v>
      </c>
      <c r="AV357" s="5">
        <v>0</v>
      </c>
      <c r="AW357" s="5">
        <v>0</v>
      </c>
      <c r="AX357" s="5">
        <v>0</v>
      </c>
      <c r="AY357" s="5">
        <v>0</v>
      </c>
      <c r="AZ357" s="5">
        <v>0</v>
      </c>
      <c r="BA357" s="5">
        <v>0</v>
      </c>
      <c r="BB357" s="5">
        <v>0</v>
      </c>
      <c r="BC357" s="5">
        <v>0</v>
      </c>
      <c r="BD357" s="5">
        <v>0</v>
      </c>
      <c r="BE357" s="5" t="s">
        <v>145</v>
      </c>
      <c r="BF357" s="5" t="s">
        <v>145</v>
      </c>
      <c r="BG357" s="5">
        <v>0</v>
      </c>
      <c r="BH357" s="5">
        <v>6</v>
      </c>
      <c r="BI357" s="5" t="s">
        <v>123</v>
      </c>
      <c r="BJ357" s="3">
        <v>45472</v>
      </c>
      <c r="BK357" s="3">
        <v>45472</v>
      </c>
      <c r="BL357" s="6">
        <v>6.1666666666666696</v>
      </c>
      <c r="BM357" s="5" t="s">
        <v>123</v>
      </c>
      <c r="BN357" s="3">
        <v>49129</v>
      </c>
      <c r="BO357" s="5" t="s">
        <v>146</v>
      </c>
      <c r="BP357" s="5">
        <v>960000</v>
      </c>
      <c r="BQ357" s="5">
        <v>1</v>
      </c>
      <c r="BR357" s="3">
        <v>45460</v>
      </c>
      <c r="BS357" s="5">
        <v>7360445</v>
      </c>
      <c r="BT357" s="5" t="s">
        <v>3151</v>
      </c>
      <c r="BU357" s="7" t="s">
        <v>3267</v>
      </c>
      <c r="BV357" s="7">
        <v>660</v>
      </c>
      <c r="BW357" s="7">
        <v>4100</v>
      </c>
      <c r="BX357" s="7">
        <v>495</v>
      </c>
      <c r="BY357" s="7">
        <v>1000</v>
      </c>
      <c r="BZ357" s="5">
        <v>6</v>
      </c>
      <c r="CA357" s="5">
        <v>54</v>
      </c>
      <c r="CB357" s="6">
        <f t="shared" si="39"/>
        <v>3201000</v>
      </c>
      <c r="CC357" s="6">
        <v>3201000</v>
      </c>
      <c r="CD357" s="6">
        <f t="shared" si="35"/>
        <v>2880900</v>
      </c>
      <c r="CE357" s="6">
        <f t="shared" si="36"/>
        <v>2560800</v>
      </c>
      <c r="CF357" s="6">
        <v>0</v>
      </c>
      <c r="CG357" s="8"/>
      <c r="CH357" s="8">
        <f>J357/CB357</f>
        <v>0.56685723211496408</v>
      </c>
      <c r="CI357" s="8" t="s">
        <v>3775</v>
      </c>
      <c r="CJ357" s="5" t="s">
        <v>3066</v>
      </c>
      <c r="CK357" s="5" t="s">
        <v>515</v>
      </c>
      <c r="CL357" s="5">
        <v>134201</v>
      </c>
      <c r="CM357" s="5">
        <v>0</v>
      </c>
      <c r="CN357" s="5" t="s">
        <v>165</v>
      </c>
      <c r="CO357" s="5" t="s">
        <v>152</v>
      </c>
      <c r="CP357" s="5" t="s">
        <v>152</v>
      </c>
      <c r="CQ357" s="9" t="s">
        <v>153</v>
      </c>
      <c r="CR357" s="9" t="s">
        <v>154</v>
      </c>
      <c r="CS357" s="9" t="s">
        <v>90</v>
      </c>
      <c r="CT357" s="9" t="s">
        <v>3070</v>
      </c>
      <c r="CU357" s="9" t="s">
        <v>156</v>
      </c>
      <c r="CV357" s="10" t="s">
        <v>3071</v>
      </c>
    </row>
    <row r="358" spans="1:127" ht="90" x14ac:dyDescent="0.25">
      <c r="A358" s="44">
        <v>357</v>
      </c>
      <c r="B358" s="45">
        <v>45627</v>
      </c>
      <c r="C358" s="46">
        <v>210920911749704</v>
      </c>
      <c r="D358" s="4">
        <v>210920911749704</v>
      </c>
      <c r="E358" s="4" t="s">
        <v>121</v>
      </c>
      <c r="F358" s="5" t="s">
        <v>122</v>
      </c>
      <c r="G358" s="3">
        <v>45463</v>
      </c>
      <c r="H358" s="6">
        <v>6.4666666666666703</v>
      </c>
      <c r="I358" s="5" t="s">
        <v>123</v>
      </c>
      <c r="J358" s="47">
        <v>2327685</v>
      </c>
      <c r="K358" s="5" t="s">
        <v>124</v>
      </c>
      <c r="L358" s="5" t="s">
        <v>3072</v>
      </c>
      <c r="M358" s="5">
        <v>2278948</v>
      </c>
      <c r="N358" s="5" t="s">
        <v>126</v>
      </c>
      <c r="O358" s="5">
        <v>746</v>
      </c>
      <c r="P358" s="5" t="s">
        <v>127</v>
      </c>
      <c r="Q358" s="5">
        <v>6</v>
      </c>
      <c r="R358" s="5" t="s">
        <v>128</v>
      </c>
      <c r="S358" s="6">
        <v>13</v>
      </c>
      <c r="T358" s="5" t="s">
        <v>129</v>
      </c>
      <c r="U358" s="6">
        <v>13</v>
      </c>
      <c r="V358" s="5">
        <v>121</v>
      </c>
      <c r="W358" s="5" t="s">
        <v>130</v>
      </c>
      <c r="X358" s="5" t="s">
        <v>3073</v>
      </c>
      <c r="Y358" s="5" t="s">
        <v>132</v>
      </c>
      <c r="Z358" s="5" t="s">
        <v>133</v>
      </c>
      <c r="AA358" s="5" t="s">
        <v>2462</v>
      </c>
      <c r="AB358" s="5" t="s">
        <v>135</v>
      </c>
      <c r="AC358" s="5" t="s">
        <v>136</v>
      </c>
      <c r="AD358" s="5">
        <v>20024735</v>
      </c>
      <c r="AE358" s="5" t="s">
        <v>515</v>
      </c>
      <c r="AF358" s="5" t="s">
        <v>138</v>
      </c>
      <c r="AG358" s="5">
        <v>115</v>
      </c>
      <c r="AH358" s="5" t="s">
        <v>139</v>
      </c>
      <c r="AI358" s="5">
        <v>121</v>
      </c>
      <c r="AJ358" s="5" t="s">
        <v>128</v>
      </c>
      <c r="AK358" s="5">
        <v>2327685</v>
      </c>
      <c r="AL358" s="5" t="s">
        <v>140</v>
      </c>
      <c r="AM358" s="5" t="s">
        <v>161</v>
      </c>
      <c r="AN358" s="6">
        <v>46.081366000000003</v>
      </c>
      <c r="AO358" s="5" t="s">
        <v>142</v>
      </c>
      <c r="AP358" s="5">
        <v>0</v>
      </c>
      <c r="AQ358" s="5">
        <v>34755</v>
      </c>
      <c r="AR358" s="3">
        <v>45477</v>
      </c>
      <c r="AS358" s="5">
        <v>120</v>
      </c>
      <c r="AT358" s="5" t="s">
        <v>3065</v>
      </c>
      <c r="AU358" s="5" t="s">
        <v>144</v>
      </c>
      <c r="AV358" s="5">
        <v>0</v>
      </c>
      <c r="AW358" s="5">
        <v>0</v>
      </c>
      <c r="AX358" s="5">
        <v>0</v>
      </c>
      <c r="AY358" s="5">
        <v>0</v>
      </c>
      <c r="AZ358" s="5">
        <v>0</v>
      </c>
      <c r="BA358" s="5">
        <v>0</v>
      </c>
      <c r="BB358" s="5">
        <v>0</v>
      </c>
      <c r="BC358" s="5">
        <v>0</v>
      </c>
      <c r="BD358" s="5">
        <v>0</v>
      </c>
      <c r="BE358" s="5" t="s">
        <v>145</v>
      </c>
      <c r="BF358" s="5" t="s">
        <v>145</v>
      </c>
      <c r="BG358" s="5">
        <v>0</v>
      </c>
      <c r="BH358" s="5">
        <v>6</v>
      </c>
      <c r="BI358" s="5" t="s">
        <v>123</v>
      </c>
      <c r="BJ358" s="3">
        <v>45462</v>
      </c>
      <c r="BK358" s="3">
        <v>45462</v>
      </c>
      <c r="BL358" s="6">
        <v>6.5</v>
      </c>
      <c r="BM358" s="5" t="s">
        <v>123</v>
      </c>
      <c r="BN358" s="3">
        <v>49129</v>
      </c>
      <c r="BO358" s="5" t="s">
        <v>162</v>
      </c>
      <c r="BP358" s="5">
        <v>3647496</v>
      </c>
      <c r="BQ358" s="5">
        <v>1</v>
      </c>
      <c r="BR358" s="3">
        <v>45449</v>
      </c>
      <c r="BS358" s="5">
        <v>7324556</v>
      </c>
      <c r="BT358" s="5" t="s">
        <v>3263</v>
      </c>
      <c r="BU358" s="7" t="s">
        <v>3268</v>
      </c>
      <c r="BV358" s="7">
        <v>148</v>
      </c>
      <c r="BW358" s="7">
        <v>25000</v>
      </c>
      <c r="BX358" s="7">
        <v>1175</v>
      </c>
      <c r="BY358" s="7">
        <v>1150</v>
      </c>
      <c r="BZ358" s="5">
        <v>12</v>
      </c>
      <c r="CA358" s="5">
        <v>38</v>
      </c>
      <c r="CB358" s="48">
        <f t="shared" si="39"/>
        <v>5051250</v>
      </c>
      <c r="CC358" s="48">
        <v>5051250</v>
      </c>
      <c r="CD358" s="48">
        <f t="shared" si="35"/>
        <v>4546125</v>
      </c>
      <c r="CE358" s="48">
        <f t="shared" si="36"/>
        <v>4041000</v>
      </c>
      <c r="CF358" s="48">
        <v>0</v>
      </c>
      <c r="CG358" s="49" t="s">
        <v>3170</v>
      </c>
      <c r="CH358" s="49"/>
      <c r="CI358" s="49" t="s">
        <v>3775</v>
      </c>
      <c r="CJ358" s="50" t="s">
        <v>3066</v>
      </c>
      <c r="CK358" s="50" t="s">
        <v>515</v>
      </c>
      <c r="CL358" s="50">
        <v>133001</v>
      </c>
      <c r="CM358" s="5">
        <v>0</v>
      </c>
      <c r="CN358" s="5" t="s">
        <v>165</v>
      </c>
      <c r="CO358" s="50" t="s">
        <v>166</v>
      </c>
      <c r="CP358" s="50" t="s">
        <v>167</v>
      </c>
      <c r="CQ358" s="51" t="s">
        <v>153</v>
      </c>
      <c r="CR358" s="51" t="s">
        <v>154</v>
      </c>
      <c r="CS358" s="51" t="s">
        <v>90</v>
      </c>
      <c r="CT358" s="51" t="s">
        <v>3074</v>
      </c>
      <c r="CU358" s="51" t="s">
        <v>156</v>
      </c>
      <c r="CV358" s="52" t="s">
        <v>3075</v>
      </c>
    </row>
    <row r="359" spans="1:127" ht="60" x14ac:dyDescent="0.25">
      <c r="A359" s="44">
        <v>358</v>
      </c>
      <c r="B359" s="45">
        <v>45627</v>
      </c>
      <c r="C359" s="46">
        <v>210920911646953</v>
      </c>
      <c r="D359" s="4">
        <v>210920911646953</v>
      </c>
      <c r="E359" s="4" t="s">
        <v>121</v>
      </c>
      <c r="F359" s="5" t="s">
        <v>122</v>
      </c>
      <c r="G359" s="3">
        <v>45357</v>
      </c>
      <c r="H359" s="6">
        <v>10</v>
      </c>
      <c r="I359" s="5" t="s">
        <v>123</v>
      </c>
      <c r="J359" s="47">
        <v>1200000</v>
      </c>
      <c r="K359" s="5" t="s">
        <v>124</v>
      </c>
      <c r="L359" s="5" t="s">
        <v>3076</v>
      </c>
      <c r="M359" s="5">
        <v>1179478</v>
      </c>
      <c r="N359" s="5" t="s">
        <v>126</v>
      </c>
      <c r="O359" s="5">
        <v>789</v>
      </c>
      <c r="P359" s="5" t="s">
        <v>127</v>
      </c>
      <c r="Q359" s="5">
        <v>10</v>
      </c>
      <c r="R359" s="5" t="s">
        <v>128</v>
      </c>
      <c r="S359" s="6">
        <v>13</v>
      </c>
      <c r="T359" s="5" t="s">
        <v>129</v>
      </c>
      <c r="U359" s="6">
        <v>13</v>
      </c>
      <c r="V359" s="5">
        <v>181</v>
      </c>
      <c r="W359" s="5" t="s">
        <v>130</v>
      </c>
      <c r="X359" s="5" t="s">
        <v>3077</v>
      </c>
      <c r="Y359" s="5" t="s">
        <v>132</v>
      </c>
      <c r="Z359" s="5" t="s">
        <v>133</v>
      </c>
      <c r="AA359" s="5" t="s">
        <v>1901</v>
      </c>
      <c r="AB359" s="5" t="s">
        <v>135</v>
      </c>
      <c r="AC359" s="5" t="s">
        <v>136</v>
      </c>
      <c r="AD359" s="5">
        <v>854803712907</v>
      </c>
      <c r="AE359" s="5" t="s">
        <v>515</v>
      </c>
      <c r="AF359" s="5" t="s">
        <v>138</v>
      </c>
      <c r="AG359" s="5">
        <v>171</v>
      </c>
      <c r="AH359" s="5" t="s">
        <v>139</v>
      </c>
      <c r="AI359" s="5">
        <v>181</v>
      </c>
      <c r="AJ359" s="5" t="s">
        <v>128</v>
      </c>
      <c r="AK359" s="5">
        <v>1200000</v>
      </c>
      <c r="AL359" s="5" t="s">
        <v>140</v>
      </c>
      <c r="AM359" s="5" t="s">
        <v>161</v>
      </c>
      <c r="AN359" s="6">
        <v>17.655886800000001</v>
      </c>
      <c r="AO359" s="5" t="s">
        <v>142</v>
      </c>
      <c r="AP359" s="5">
        <v>0</v>
      </c>
      <c r="AQ359" s="5">
        <v>15183</v>
      </c>
      <c r="AR359" s="3">
        <v>45355</v>
      </c>
      <c r="AS359" s="5">
        <v>180</v>
      </c>
      <c r="AT359" s="5" t="s">
        <v>3065</v>
      </c>
      <c r="AU359" s="5" t="s">
        <v>144</v>
      </c>
      <c r="AV359" s="5">
        <v>0</v>
      </c>
      <c r="AW359" s="5">
        <v>0</v>
      </c>
      <c r="AX359" s="5">
        <v>0</v>
      </c>
      <c r="AY359" s="5">
        <v>0</v>
      </c>
      <c r="AZ359" s="5">
        <v>0</v>
      </c>
      <c r="BA359" s="5">
        <v>0</v>
      </c>
      <c r="BB359" s="5">
        <v>0</v>
      </c>
      <c r="BC359" s="5">
        <v>0</v>
      </c>
      <c r="BD359" s="5">
        <v>0</v>
      </c>
      <c r="BE359" s="5" t="s">
        <v>145</v>
      </c>
      <c r="BF359" s="5" t="s">
        <v>145</v>
      </c>
      <c r="BG359" s="5">
        <v>0</v>
      </c>
      <c r="BH359" s="5">
        <v>10</v>
      </c>
      <c r="BI359" s="5" t="s">
        <v>123</v>
      </c>
      <c r="BJ359" s="3">
        <v>45351</v>
      </c>
      <c r="BK359" s="3">
        <v>45351</v>
      </c>
      <c r="BL359" s="6">
        <v>10.199999999999999</v>
      </c>
      <c r="BM359" s="5" t="s">
        <v>123</v>
      </c>
      <c r="BN359" s="3">
        <v>50833</v>
      </c>
      <c r="BO359" s="5" t="s">
        <v>162</v>
      </c>
      <c r="BP359" s="5">
        <v>605400</v>
      </c>
      <c r="BQ359" s="5">
        <v>1</v>
      </c>
      <c r="BR359" s="3">
        <v>45339</v>
      </c>
      <c r="BS359" s="5">
        <v>6894776</v>
      </c>
      <c r="BT359" s="5" t="s">
        <v>3263</v>
      </c>
      <c r="BU359" s="7" t="s">
        <v>3269</v>
      </c>
      <c r="BV359" s="7">
        <v>188</v>
      </c>
      <c r="BW359" s="7">
        <v>20000</v>
      </c>
      <c r="BX359" s="7">
        <v>2169</v>
      </c>
      <c r="BY359" s="7">
        <v>1400</v>
      </c>
      <c r="BZ359" s="5">
        <v>15</v>
      </c>
      <c r="CA359" s="5">
        <v>35</v>
      </c>
      <c r="CB359" s="48">
        <f t="shared" si="39"/>
        <v>6796600</v>
      </c>
      <c r="CC359" s="48">
        <v>6796600</v>
      </c>
      <c r="CD359" s="48">
        <f t="shared" si="35"/>
        <v>6116940</v>
      </c>
      <c r="CE359" s="48">
        <f t="shared" si="36"/>
        <v>5437280</v>
      </c>
      <c r="CF359" s="48">
        <v>0</v>
      </c>
      <c r="CG359" s="49" t="s">
        <v>3270</v>
      </c>
      <c r="CH359" s="49"/>
      <c r="CI359" s="49" t="s">
        <v>3775</v>
      </c>
      <c r="CJ359" s="50" t="s">
        <v>3066</v>
      </c>
      <c r="CK359" s="50" t="s">
        <v>515</v>
      </c>
      <c r="CL359" s="50">
        <v>133001</v>
      </c>
      <c r="CM359" s="5">
        <v>0</v>
      </c>
      <c r="CN359" s="5" t="s">
        <v>195</v>
      </c>
      <c r="CO359" s="50" t="s">
        <v>166</v>
      </c>
      <c r="CP359" s="50" t="s">
        <v>167</v>
      </c>
      <c r="CQ359" s="51" t="s">
        <v>153</v>
      </c>
      <c r="CR359" s="51" t="s">
        <v>154</v>
      </c>
      <c r="CS359" s="51" t="s">
        <v>90</v>
      </c>
      <c r="CT359" s="51" t="s">
        <v>3078</v>
      </c>
      <c r="CU359" s="51" t="s">
        <v>187</v>
      </c>
      <c r="CV359" s="52" t="s">
        <v>3079</v>
      </c>
    </row>
    <row r="360" spans="1:127" ht="75" x14ac:dyDescent="0.25">
      <c r="A360" s="44">
        <v>359</v>
      </c>
      <c r="B360" s="45">
        <v>45627</v>
      </c>
      <c r="C360" s="46">
        <v>210920911276580</v>
      </c>
      <c r="D360" s="4">
        <v>210920911276580</v>
      </c>
      <c r="E360" s="4" t="s">
        <v>121</v>
      </c>
      <c r="F360" s="5" t="s">
        <v>232</v>
      </c>
      <c r="G360" s="3">
        <v>44915</v>
      </c>
      <c r="H360" s="6">
        <v>24.733333333333299</v>
      </c>
      <c r="I360" s="5" t="s">
        <v>123</v>
      </c>
      <c r="J360" s="47">
        <v>4993120</v>
      </c>
      <c r="K360" s="5" t="s">
        <v>124</v>
      </c>
      <c r="L360" s="5" t="s">
        <v>3080</v>
      </c>
      <c r="M360" s="5">
        <v>4749222</v>
      </c>
      <c r="N360" s="5" t="s">
        <v>126</v>
      </c>
      <c r="O360" s="5">
        <v>686</v>
      </c>
      <c r="P360" s="5" t="s">
        <v>127</v>
      </c>
      <c r="Q360" s="5">
        <v>24</v>
      </c>
      <c r="R360" s="5" t="s">
        <v>128</v>
      </c>
      <c r="S360" s="6">
        <v>12.4</v>
      </c>
      <c r="T360" s="5" t="s">
        <v>129</v>
      </c>
      <c r="U360" s="6">
        <v>12</v>
      </c>
      <c r="V360" s="5">
        <v>181</v>
      </c>
      <c r="W360" s="5" t="s">
        <v>130</v>
      </c>
      <c r="X360" s="5" t="s">
        <v>3081</v>
      </c>
      <c r="Y360" s="5" t="s">
        <v>132</v>
      </c>
      <c r="Z360" s="5" t="s">
        <v>133</v>
      </c>
      <c r="AA360" s="5" t="s">
        <v>368</v>
      </c>
      <c r="AB360" s="5" t="s">
        <v>135</v>
      </c>
      <c r="AC360" s="5" t="s">
        <v>136</v>
      </c>
      <c r="AD360" s="5">
        <v>806629617</v>
      </c>
      <c r="AE360" s="5" t="s">
        <v>515</v>
      </c>
      <c r="AF360" s="5" t="s">
        <v>138</v>
      </c>
      <c r="AG360" s="5">
        <v>167</v>
      </c>
      <c r="AH360" s="5" t="s">
        <v>139</v>
      </c>
      <c r="AI360" s="5">
        <v>191</v>
      </c>
      <c r="AJ360" s="5" t="s">
        <v>266</v>
      </c>
      <c r="AK360" s="5">
        <v>4993120</v>
      </c>
      <c r="AL360" s="5" t="s">
        <v>140</v>
      </c>
      <c r="AM360" s="5" t="s">
        <v>278</v>
      </c>
      <c r="AN360" s="6">
        <v>58.675629000000001</v>
      </c>
      <c r="AO360" s="5" t="s">
        <v>142</v>
      </c>
      <c r="AP360" s="5">
        <v>0</v>
      </c>
      <c r="AQ360" s="5">
        <v>59926</v>
      </c>
      <c r="AR360" s="3">
        <v>44930</v>
      </c>
      <c r="AS360" s="5">
        <v>180</v>
      </c>
      <c r="AT360" s="5" t="s">
        <v>3065</v>
      </c>
      <c r="AU360" s="5" t="s">
        <v>144</v>
      </c>
      <c r="AV360" s="5">
        <v>0</v>
      </c>
      <c r="AW360" s="5">
        <v>0</v>
      </c>
      <c r="AX360" s="5">
        <v>0</v>
      </c>
      <c r="AY360" s="5">
        <v>0</v>
      </c>
      <c r="AZ360" s="5">
        <v>0</v>
      </c>
      <c r="BA360" s="5">
        <v>0</v>
      </c>
      <c r="BB360" s="5">
        <v>0</v>
      </c>
      <c r="BC360" s="5">
        <v>0</v>
      </c>
      <c r="BD360" s="5">
        <v>0</v>
      </c>
      <c r="BE360" s="5" t="s">
        <v>145</v>
      </c>
      <c r="BF360" s="5" t="s">
        <v>145</v>
      </c>
      <c r="BG360" s="5">
        <v>0</v>
      </c>
      <c r="BH360" s="5">
        <v>24</v>
      </c>
      <c r="BI360" s="5" t="s">
        <v>123</v>
      </c>
      <c r="BJ360" s="3">
        <v>44915</v>
      </c>
      <c r="BK360" s="3">
        <v>44915</v>
      </c>
      <c r="BL360" s="6">
        <v>24.733333333333299</v>
      </c>
      <c r="BM360" s="5" t="s">
        <v>123</v>
      </c>
      <c r="BN360" s="3">
        <v>50713</v>
      </c>
      <c r="BO360" s="5" t="s">
        <v>315</v>
      </c>
      <c r="BP360" s="5">
        <v>2372004</v>
      </c>
      <c r="BQ360" s="5">
        <v>1</v>
      </c>
      <c r="BR360" s="3">
        <v>44907</v>
      </c>
      <c r="BS360" s="5" t="s">
        <v>3271</v>
      </c>
      <c r="BT360" s="5" t="s">
        <v>3272</v>
      </c>
      <c r="BU360" s="7" t="s">
        <v>3273</v>
      </c>
      <c r="BV360" s="7">
        <v>471</v>
      </c>
      <c r="BW360" s="7">
        <v>10000</v>
      </c>
      <c r="BX360" s="7">
        <v>2541</v>
      </c>
      <c r="BY360" s="7">
        <v>1495.3562999999999</v>
      </c>
      <c r="BZ360" s="5">
        <v>8</v>
      </c>
      <c r="CA360" s="5">
        <v>52</v>
      </c>
      <c r="CB360" s="48">
        <f t="shared" si="39"/>
        <v>8509700.3583000004</v>
      </c>
      <c r="CC360" s="48">
        <v>8509700</v>
      </c>
      <c r="CD360" s="48">
        <f t="shared" si="35"/>
        <v>7658730</v>
      </c>
      <c r="CE360" s="48">
        <f t="shared" si="36"/>
        <v>6807760</v>
      </c>
      <c r="CF360" s="48">
        <v>0</v>
      </c>
      <c r="CG360" s="49" t="s">
        <v>3270</v>
      </c>
      <c r="CH360" s="49"/>
      <c r="CI360" s="49" t="s">
        <v>3775</v>
      </c>
      <c r="CJ360" s="50" t="s">
        <v>3082</v>
      </c>
      <c r="CK360" s="50" t="s">
        <v>515</v>
      </c>
      <c r="CL360" s="50">
        <v>133205</v>
      </c>
      <c r="CM360" s="5">
        <v>0</v>
      </c>
      <c r="CN360" s="5" t="s">
        <v>195</v>
      </c>
      <c r="CO360" s="50" t="s">
        <v>166</v>
      </c>
      <c r="CP360" s="50" t="s">
        <v>167</v>
      </c>
      <c r="CQ360" s="51" t="s">
        <v>185</v>
      </c>
      <c r="CR360" s="51" t="s">
        <v>154</v>
      </c>
      <c r="CS360" s="51" t="s">
        <v>90</v>
      </c>
      <c r="CT360" s="51" t="s">
        <v>3083</v>
      </c>
      <c r="CU360" s="51" t="s">
        <v>156</v>
      </c>
      <c r="CV360" s="52" t="s">
        <v>3084</v>
      </c>
    </row>
    <row r="361" spans="1:127" ht="135" x14ac:dyDescent="0.25">
      <c r="A361" s="44">
        <v>360</v>
      </c>
      <c r="B361" s="45">
        <v>45627</v>
      </c>
      <c r="C361" s="46">
        <v>197601511730128</v>
      </c>
      <c r="D361" s="4">
        <v>197601511730128</v>
      </c>
      <c r="E361" s="4" t="s">
        <v>121</v>
      </c>
      <c r="F361" s="5" t="s">
        <v>178</v>
      </c>
      <c r="G361" s="3">
        <v>45505</v>
      </c>
      <c r="H361" s="6">
        <v>5.06666666666667</v>
      </c>
      <c r="I361" s="5" t="s">
        <v>123</v>
      </c>
      <c r="J361" s="47">
        <v>18026500</v>
      </c>
      <c r="K361" s="5" t="s">
        <v>124</v>
      </c>
      <c r="L361" s="5" t="s">
        <v>3085</v>
      </c>
      <c r="M361" s="5">
        <v>17774084</v>
      </c>
      <c r="N361" s="5" t="s">
        <v>126</v>
      </c>
      <c r="O361" s="5">
        <v>745</v>
      </c>
      <c r="P361" s="5" t="s">
        <v>127</v>
      </c>
      <c r="Q361" s="5">
        <v>7</v>
      </c>
      <c r="R361" s="5" t="s">
        <v>263</v>
      </c>
      <c r="S361" s="6">
        <v>10.6</v>
      </c>
      <c r="T361" s="5" t="s">
        <v>129</v>
      </c>
      <c r="U361" s="6">
        <v>10.6</v>
      </c>
      <c r="V361" s="5">
        <v>181</v>
      </c>
      <c r="W361" s="5" t="s">
        <v>130</v>
      </c>
      <c r="X361" s="5" t="s">
        <v>3086</v>
      </c>
      <c r="Y361" s="5" t="s">
        <v>132</v>
      </c>
      <c r="Z361" s="5" t="s">
        <v>133</v>
      </c>
      <c r="AA361" s="5" t="s">
        <v>624</v>
      </c>
      <c r="AB361" s="5" t="s">
        <v>135</v>
      </c>
      <c r="AC361" s="5" t="s">
        <v>136</v>
      </c>
      <c r="AD361" s="5">
        <v>854804030662</v>
      </c>
      <c r="AE361" s="5" t="s">
        <v>242</v>
      </c>
      <c r="AF361" s="5" t="s">
        <v>243</v>
      </c>
      <c r="AG361" s="5">
        <v>174</v>
      </c>
      <c r="AH361" s="5" t="s">
        <v>139</v>
      </c>
      <c r="AI361" s="5">
        <v>181</v>
      </c>
      <c r="AJ361" s="5" t="s">
        <v>266</v>
      </c>
      <c r="AK361" s="5">
        <v>18026500</v>
      </c>
      <c r="AL361" s="5" t="s">
        <v>140</v>
      </c>
      <c r="AM361" s="5" t="s">
        <v>141</v>
      </c>
      <c r="AN361" s="6">
        <v>50.9833091</v>
      </c>
      <c r="AO361" s="5" t="s">
        <v>142</v>
      </c>
      <c r="AP361" s="5">
        <v>0</v>
      </c>
      <c r="AQ361" s="5">
        <v>200384</v>
      </c>
      <c r="AR361" s="3">
        <v>45447</v>
      </c>
      <c r="AS361" s="5">
        <v>180</v>
      </c>
      <c r="AT361" s="5" t="s">
        <v>3087</v>
      </c>
      <c r="AU361" s="5" t="s">
        <v>144</v>
      </c>
      <c r="AV361" s="5">
        <v>0</v>
      </c>
      <c r="AW361" s="5">
        <v>0</v>
      </c>
      <c r="AX361" s="5">
        <v>0</v>
      </c>
      <c r="AY361" s="5">
        <v>0</v>
      </c>
      <c r="AZ361" s="5">
        <v>0</v>
      </c>
      <c r="BA361" s="5">
        <v>0</v>
      </c>
      <c r="BB361" s="5">
        <v>0</v>
      </c>
      <c r="BC361" s="5">
        <v>0</v>
      </c>
      <c r="BD361" s="5">
        <v>0</v>
      </c>
      <c r="BE361" s="5" t="s">
        <v>145</v>
      </c>
      <c r="BF361" s="5" t="s">
        <v>145</v>
      </c>
      <c r="BG361" s="5">
        <v>0</v>
      </c>
      <c r="BH361" s="5">
        <v>7</v>
      </c>
      <c r="BI361" s="5" t="s">
        <v>123</v>
      </c>
      <c r="BJ361" s="3">
        <v>45437</v>
      </c>
      <c r="BK361" s="3">
        <v>45437</v>
      </c>
      <c r="BL361" s="6">
        <v>7.3333333333333304</v>
      </c>
      <c r="BM361" s="5" t="s">
        <v>123</v>
      </c>
      <c r="BN361" s="3">
        <v>50925</v>
      </c>
      <c r="BO361" s="5" t="s">
        <v>146</v>
      </c>
      <c r="BP361" s="5">
        <v>0</v>
      </c>
      <c r="BQ361" s="5">
        <v>2</v>
      </c>
      <c r="BR361" s="3">
        <v>45392</v>
      </c>
      <c r="BS361" s="5">
        <v>7120580</v>
      </c>
      <c r="BT361" s="5" t="s">
        <v>3274</v>
      </c>
      <c r="BU361" s="7" t="s">
        <v>3275</v>
      </c>
      <c r="BV361" s="7">
        <v>87</v>
      </c>
      <c r="BW361" s="7">
        <v>400000</v>
      </c>
      <c r="BX361" s="7">
        <v>587</v>
      </c>
      <c r="BY361" s="7">
        <v>950</v>
      </c>
      <c r="BZ361" s="5">
        <v>30</v>
      </c>
      <c r="CA361" s="5">
        <v>20</v>
      </c>
      <c r="CB361" s="48">
        <f t="shared" si="39"/>
        <v>35357650</v>
      </c>
      <c r="CC361" s="48">
        <v>35974000</v>
      </c>
      <c r="CD361" s="48">
        <f t="shared" si="35"/>
        <v>31821885</v>
      </c>
      <c r="CE361" s="48">
        <f t="shared" si="36"/>
        <v>28286120</v>
      </c>
      <c r="CF361" s="48">
        <v>0</v>
      </c>
      <c r="CG361" s="49" t="s">
        <v>3276</v>
      </c>
      <c r="CH361" s="49"/>
      <c r="CI361" s="49" t="s">
        <v>3775</v>
      </c>
      <c r="CJ361" s="50" t="s">
        <v>2144</v>
      </c>
      <c r="CK361" s="50" t="s">
        <v>242</v>
      </c>
      <c r="CL361" s="50">
        <v>141008</v>
      </c>
      <c r="CM361" s="5">
        <v>0</v>
      </c>
      <c r="CN361" s="5" t="s">
        <v>1142</v>
      </c>
      <c r="CO361" s="50" t="s">
        <v>152</v>
      </c>
      <c r="CP361" s="50" t="s">
        <v>152</v>
      </c>
      <c r="CQ361" s="51" t="s">
        <v>185</v>
      </c>
      <c r="CR361" s="51" t="s">
        <v>154</v>
      </c>
      <c r="CS361" s="51" t="s">
        <v>90</v>
      </c>
      <c r="CT361" s="51" t="s">
        <v>3088</v>
      </c>
      <c r="CU361" s="51" t="s">
        <v>156</v>
      </c>
      <c r="CV361" s="52" t="s">
        <v>3089</v>
      </c>
    </row>
    <row r="362" spans="1:127" customFormat="1" ht="180" x14ac:dyDescent="0.25">
      <c r="A362">
        <v>361</v>
      </c>
      <c r="B362" s="3">
        <v>45627</v>
      </c>
      <c r="C362" s="4">
        <v>197601511708090</v>
      </c>
      <c r="D362" s="4">
        <v>197601511708090</v>
      </c>
      <c r="E362" s="4" t="s">
        <v>121</v>
      </c>
      <c r="F362" s="5" t="s">
        <v>122</v>
      </c>
      <c r="G362" s="3">
        <v>45416</v>
      </c>
      <c r="H362" s="6">
        <v>8.0333333333333297</v>
      </c>
      <c r="I362" s="5" t="s">
        <v>123</v>
      </c>
      <c r="J362" s="5">
        <v>20379546</v>
      </c>
      <c r="K362" s="5" t="s">
        <v>124</v>
      </c>
      <c r="L362" s="5" t="s">
        <v>3090</v>
      </c>
      <c r="M362" s="5">
        <v>20042106</v>
      </c>
      <c r="N362" s="5" t="s">
        <v>126</v>
      </c>
      <c r="O362" s="5">
        <v>745</v>
      </c>
      <c r="P362" s="5" t="s">
        <v>127</v>
      </c>
      <c r="Q362" s="5">
        <v>8</v>
      </c>
      <c r="R362" s="5" t="s">
        <v>263</v>
      </c>
      <c r="S362" s="6">
        <v>10.5</v>
      </c>
      <c r="T362" s="5" t="s">
        <v>129</v>
      </c>
      <c r="U362" s="6">
        <v>10.5</v>
      </c>
      <c r="V362" s="5">
        <v>181</v>
      </c>
      <c r="W362" s="5" t="s">
        <v>130</v>
      </c>
      <c r="X362" s="5" t="s">
        <v>3091</v>
      </c>
      <c r="Y362" s="5" t="s">
        <v>132</v>
      </c>
      <c r="Z362" s="5" t="s">
        <v>133</v>
      </c>
      <c r="AA362" s="5" t="s">
        <v>2153</v>
      </c>
      <c r="AB362" s="5" t="s">
        <v>135</v>
      </c>
      <c r="AC362" s="5" t="s">
        <v>136</v>
      </c>
      <c r="AD362" s="5">
        <v>854804032876</v>
      </c>
      <c r="AE362" s="5" t="s">
        <v>242</v>
      </c>
      <c r="AF362" s="5" t="s">
        <v>243</v>
      </c>
      <c r="AG362" s="5">
        <v>173</v>
      </c>
      <c r="AH362" s="5" t="s">
        <v>139</v>
      </c>
      <c r="AI362" s="5">
        <v>181</v>
      </c>
      <c r="AJ362" s="5" t="s">
        <v>266</v>
      </c>
      <c r="AK362" s="5">
        <v>20379546</v>
      </c>
      <c r="AL362" s="5" t="s">
        <v>140</v>
      </c>
      <c r="AM362" s="5" t="s">
        <v>141</v>
      </c>
      <c r="AN362" s="6">
        <v>61.753393000000003</v>
      </c>
      <c r="AO362" s="5" t="s">
        <v>142</v>
      </c>
      <c r="AP362" s="5">
        <v>0</v>
      </c>
      <c r="AQ362" s="5">
        <v>225276</v>
      </c>
      <c r="AR362" s="3">
        <v>45416</v>
      </c>
      <c r="AS362" s="5">
        <v>180</v>
      </c>
      <c r="AT362" s="5" t="s">
        <v>3087</v>
      </c>
      <c r="AU362" s="5" t="s">
        <v>144</v>
      </c>
      <c r="AV362" s="5">
        <v>0</v>
      </c>
      <c r="AW362" s="5">
        <v>0</v>
      </c>
      <c r="AX362" s="5">
        <v>0</v>
      </c>
      <c r="AY362" s="5">
        <v>0</v>
      </c>
      <c r="AZ362" s="5">
        <v>0</v>
      </c>
      <c r="BA362" s="5">
        <v>0</v>
      </c>
      <c r="BB362" s="5">
        <v>0</v>
      </c>
      <c r="BC362" s="5">
        <v>0</v>
      </c>
      <c r="BD362" s="5">
        <v>0</v>
      </c>
      <c r="BE362" s="5" t="s">
        <v>145</v>
      </c>
      <c r="BF362" s="5" t="s">
        <v>145</v>
      </c>
      <c r="BG362" s="5">
        <v>0</v>
      </c>
      <c r="BH362" s="5">
        <v>8</v>
      </c>
      <c r="BI362" s="5" t="s">
        <v>123</v>
      </c>
      <c r="BJ362" s="3">
        <v>45412</v>
      </c>
      <c r="BK362" s="3">
        <v>45412</v>
      </c>
      <c r="BL362" s="6">
        <v>8.1666666666666696</v>
      </c>
      <c r="BM362" s="5" t="s">
        <v>123</v>
      </c>
      <c r="BN362" s="3">
        <v>50894</v>
      </c>
      <c r="BO362" s="5" t="s">
        <v>146</v>
      </c>
      <c r="BP362" s="5">
        <v>0</v>
      </c>
      <c r="BQ362" s="5">
        <v>2</v>
      </c>
      <c r="BR362" s="3">
        <v>45402</v>
      </c>
      <c r="BS362" s="5">
        <v>7122445</v>
      </c>
      <c r="BT362" s="5" t="s">
        <v>3151</v>
      </c>
      <c r="BU362" s="7" t="s">
        <v>3277</v>
      </c>
      <c r="BV362" s="7">
        <v>898</v>
      </c>
      <c r="BW362" s="7">
        <v>35100</v>
      </c>
      <c r="BX362" s="7">
        <v>1347</v>
      </c>
      <c r="BY362" s="7">
        <v>1100</v>
      </c>
      <c r="BZ362" s="5">
        <v>10</v>
      </c>
      <c r="CA362" s="5">
        <v>50</v>
      </c>
      <c r="CB362" s="6">
        <f t="shared" si="39"/>
        <v>33001500</v>
      </c>
      <c r="CC362" s="6">
        <v>33001500</v>
      </c>
      <c r="CD362" s="6">
        <f t="shared" si="35"/>
        <v>29701350</v>
      </c>
      <c r="CE362" s="6">
        <f t="shared" si="36"/>
        <v>26401200</v>
      </c>
      <c r="CF362" s="6">
        <v>0</v>
      </c>
      <c r="CG362" s="8"/>
      <c r="CH362" s="8">
        <f>J362/CB362</f>
        <v>0.61753393027589654</v>
      </c>
      <c r="CI362" s="8" t="s">
        <v>3775</v>
      </c>
      <c r="CJ362" s="5" t="s">
        <v>2144</v>
      </c>
      <c r="CK362" s="5" t="s">
        <v>242</v>
      </c>
      <c r="CL362" s="5">
        <v>141008</v>
      </c>
      <c r="CM362" s="5">
        <v>0</v>
      </c>
      <c r="CN362" s="5" t="s">
        <v>1142</v>
      </c>
      <c r="CO362" s="5" t="s">
        <v>152</v>
      </c>
      <c r="CP362" s="5" t="s">
        <v>152</v>
      </c>
      <c r="CQ362" s="9" t="s">
        <v>153</v>
      </c>
      <c r="CR362" s="9" t="s">
        <v>154</v>
      </c>
      <c r="CS362" s="9" t="s">
        <v>90</v>
      </c>
      <c r="CT362" s="9" t="s">
        <v>3092</v>
      </c>
      <c r="CU362" s="9" t="s">
        <v>187</v>
      </c>
      <c r="CV362" s="10" t="s">
        <v>3093</v>
      </c>
    </row>
    <row r="363" spans="1:127" ht="135" hidden="1" x14ac:dyDescent="0.25">
      <c r="A363" s="44">
        <v>362</v>
      </c>
      <c r="B363" s="45">
        <v>45627</v>
      </c>
      <c r="C363" s="46">
        <v>197601311760720</v>
      </c>
      <c r="D363" s="4">
        <v>197601311760720</v>
      </c>
      <c r="E363" s="4" t="s">
        <v>121</v>
      </c>
      <c r="F363" s="5" t="s">
        <v>122</v>
      </c>
      <c r="G363" s="3">
        <v>45478</v>
      </c>
      <c r="H363" s="6">
        <v>5.9666666666666703</v>
      </c>
      <c r="I363" s="5" t="s">
        <v>123</v>
      </c>
      <c r="J363" s="47">
        <v>5527602</v>
      </c>
      <c r="K363" s="5" t="s">
        <v>124</v>
      </c>
      <c r="L363" s="5" t="s">
        <v>3094</v>
      </c>
      <c r="M363" s="5">
        <v>5464258</v>
      </c>
      <c r="N363" s="5" t="s">
        <v>126</v>
      </c>
      <c r="O363" s="5">
        <v>755</v>
      </c>
      <c r="P363" s="5" t="s">
        <v>127</v>
      </c>
      <c r="Q363" s="5">
        <v>6</v>
      </c>
      <c r="R363" s="5" t="s">
        <v>263</v>
      </c>
      <c r="S363" s="6">
        <v>10.75</v>
      </c>
      <c r="T363" s="5" t="s">
        <v>129</v>
      </c>
      <c r="U363" s="6">
        <v>10.75</v>
      </c>
      <c r="V363" s="5">
        <v>181</v>
      </c>
      <c r="W363" s="5" t="s">
        <v>130</v>
      </c>
      <c r="X363" s="5" t="s">
        <v>3095</v>
      </c>
      <c r="Y363" s="5" t="s">
        <v>132</v>
      </c>
      <c r="Z363" s="5" t="s">
        <v>133</v>
      </c>
      <c r="AA363" s="5" t="s">
        <v>200</v>
      </c>
      <c r="AB363" s="5" t="s">
        <v>135</v>
      </c>
      <c r="AC363" s="5" t="s">
        <v>136</v>
      </c>
      <c r="AD363" s="5">
        <v>854804220646</v>
      </c>
      <c r="AE363" s="5" t="s">
        <v>242</v>
      </c>
      <c r="AF363" s="5" t="s">
        <v>243</v>
      </c>
      <c r="AG363" s="5">
        <v>175</v>
      </c>
      <c r="AH363" s="5" t="s">
        <v>139</v>
      </c>
      <c r="AI363" s="5">
        <v>181</v>
      </c>
      <c r="AJ363" s="5" t="s">
        <v>266</v>
      </c>
      <c r="AK363" s="5">
        <v>5527602</v>
      </c>
      <c r="AL363" s="5" t="s">
        <v>140</v>
      </c>
      <c r="AM363" s="5" t="s">
        <v>278</v>
      </c>
      <c r="AN363" s="6">
        <v>64.794682899999998</v>
      </c>
      <c r="AO363" s="5" t="s">
        <v>142</v>
      </c>
      <c r="AP363" s="5">
        <v>0</v>
      </c>
      <c r="AQ363" s="5">
        <v>61962</v>
      </c>
      <c r="AR363" s="3">
        <v>45477</v>
      </c>
      <c r="AS363" s="5">
        <v>180</v>
      </c>
      <c r="AT363" s="5" t="s">
        <v>3087</v>
      </c>
      <c r="AU363" s="5" t="s">
        <v>144</v>
      </c>
      <c r="AV363" s="5">
        <v>0</v>
      </c>
      <c r="AW363" s="5">
        <v>0</v>
      </c>
      <c r="AX363" s="5">
        <v>0</v>
      </c>
      <c r="AY363" s="5">
        <v>0</v>
      </c>
      <c r="AZ363" s="5">
        <v>0</v>
      </c>
      <c r="BA363" s="5">
        <v>0</v>
      </c>
      <c r="BB363" s="5">
        <v>0</v>
      </c>
      <c r="BC363" s="5">
        <v>0</v>
      </c>
      <c r="BD363" s="5">
        <v>0</v>
      </c>
      <c r="BE363" s="5" t="s">
        <v>145</v>
      </c>
      <c r="BF363" s="5" t="s">
        <v>145</v>
      </c>
      <c r="BG363" s="5">
        <v>0</v>
      </c>
      <c r="BH363" s="5">
        <v>6</v>
      </c>
      <c r="BI363" s="5" t="s">
        <v>123</v>
      </c>
      <c r="BJ363" s="3">
        <v>45471</v>
      </c>
      <c r="BK363" s="3">
        <v>45471</v>
      </c>
      <c r="BL363" s="6">
        <v>6.2</v>
      </c>
      <c r="BM363" s="5" t="s">
        <v>123</v>
      </c>
      <c r="BN363" s="3">
        <v>50955</v>
      </c>
      <c r="BO363" s="5" t="s">
        <v>315</v>
      </c>
      <c r="BP363" s="5">
        <v>0</v>
      </c>
      <c r="BQ363" s="5">
        <v>2</v>
      </c>
      <c r="BR363" s="3">
        <v>45421</v>
      </c>
      <c r="BS363" s="5">
        <v>7220726</v>
      </c>
      <c r="BT363" s="5" t="s">
        <v>3274</v>
      </c>
      <c r="BU363" s="7" t="s">
        <v>3278</v>
      </c>
      <c r="BV363" s="7">
        <v>133.33000000000001</v>
      </c>
      <c r="BW363" s="7">
        <v>45000</v>
      </c>
      <c r="BX363" s="7">
        <v>1947</v>
      </c>
      <c r="BY363" s="7">
        <v>1300</v>
      </c>
      <c r="BZ363" s="5">
        <v>25</v>
      </c>
      <c r="CA363" s="5">
        <v>25</v>
      </c>
      <c r="CB363" s="48">
        <f t="shared" si="39"/>
        <v>8530950</v>
      </c>
      <c r="CC363" s="48">
        <v>9360000</v>
      </c>
      <c r="CD363" s="48">
        <f t="shared" si="35"/>
        <v>7677855</v>
      </c>
      <c r="CE363" s="48">
        <f t="shared" si="36"/>
        <v>6824760</v>
      </c>
      <c r="CF363" s="48">
        <v>0</v>
      </c>
      <c r="CG363" s="49" t="s">
        <v>3279</v>
      </c>
      <c r="CH363" s="49"/>
      <c r="CI363" s="49" t="s">
        <v>3776</v>
      </c>
      <c r="CJ363" s="50" t="s">
        <v>2144</v>
      </c>
      <c r="CK363" s="50" t="s">
        <v>242</v>
      </c>
      <c r="CL363" s="50">
        <v>141007</v>
      </c>
      <c r="CM363" s="5">
        <v>0</v>
      </c>
      <c r="CN363" s="5" t="s">
        <v>165</v>
      </c>
      <c r="CO363" s="50" t="s">
        <v>152</v>
      </c>
      <c r="CP363" s="50" t="s">
        <v>152</v>
      </c>
      <c r="CQ363" s="51" t="s">
        <v>185</v>
      </c>
      <c r="CR363" s="51" t="s">
        <v>154</v>
      </c>
      <c r="CS363" s="51" t="s">
        <v>90</v>
      </c>
      <c r="CT363" s="51" t="s">
        <v>3096</v>
      </c>
      <c r="CU363" s="51" t="s">
        <v>156</v>
      </c>
      <c r="CV363" s="52" t="s">
        <v>3097</v>
      </c>
    </row>
    <row r="364" spans="1:127" ht="105" hidden="1" x14ac:dyDescent="0.25">
      <c r="A364" s="44">
        <v>363</v>
      </c>
      <c r="B364" s="45">
        <v>45627</v>
      </c>
      <c r="C364" s="46">
        <v>197601311727216</v>
      </c>
      <c r="D364" s="4">
        <v>197601311727216</v>
      </c>
      <c r="E364" s="4" t="s">
        <v>121</v>
      </c>
      <c r="F364" s="5" t="s">
        <v>122</v>
      </c>
      <c r="G364" s="3">
        <v>45437</v>
      </c>
      <c r="H364" s="6">
        <v>7.3333333333333304</v>
      </c>
      <c r="I364" s="5" t="s">
        <v>123</v>
      </c>
      <c r="J364" s="47">
        <v>11026500</v>
      </c>
      <c r="K364" s="5" t="s">
        <v>124</v>
      </c>
      <c r="L364" s="5" t="s">
        <v>3098</v>
      </c>
      <c r="M364" s="5">
        <v>10872098</v>
      </c>
      <c r="N364" s="5" t="s">
        <v>126</v>
      </c>
      <c r="O364" s="5">
        <v>795</v>
      </c>
      <c r="P364" s="5" t="s">
        <v>127</v>
      </c>
      <c r="Q364" s="5">
        <v>7</v>
      </c>
      <c r="R364" s="5" t="s">
        <v>263</v>
      </c>
      <c r="S364" s="6">
        <v>10.6</v>
      </c>
      <c r="T364" s="5" t="s">
        <v>129</v>
      </c>
      <c r="U364" s="6">
        <v>10.6</v>
      </c>
      <c r="V364" s="5">
        <v>181</v>
      </c>
      <c r="W364" s="5" t="s">
        <v>130</v>
      </c>
      <c r="X364" s="5" t="s">
        <v>3099</v>
      </c>
      <c r="Y364" s="5" t="s">
        <v>132</v>
      </c>
      <c r="Z364" s="5" t="s">
        <v>133</v>
      </c>
      <c r="AA364" s="5" t="s">
        <v>181</v>
      </c>
      <c r="AB364" s="5" t="s">
        <v>135</v>
      </c>
      <c r="AC364" s="5" t="s">
        <v>136</v>
      </c>
      <c r="AD364" s="5">
        <v>854804127503</v>
      </c>
      <c r="AE364" s="5" t="s">
        <v>242</v>
      </c>
      <c r="AF364" s="5" t="s">
        <v>243</v>
      </c>
      <c r="AG364" s="5">
        <v>174</v>
      </c>
      <c r="AH364" s="5" t="s">
        <v>139</v>
      </c>
      <c r="AI364" s="5">
        <v>181</v>
      </c>
      <c r="AJ364" s="5" t="s">
        <v>266</v>
      </c>
      <c r="AK364" s="5">
        <v>11026500</v>
      </c>
      <c r="AL364" s="5" t="s">
        <v>140</v>
      </c>
      <c r="AM364" s="5" t="s">
        <v>141</v>
      </c>
      <c r="AN364" s="6">
        <v>37.359602899999999</v>
      </c>
      <c r="AO364" s="5" t="s">
        <v>142</v>
      </c>
      <c r="AP364" s="5">
        <v>0</v>
      </c>
      <c r="AQ364" s="5">
        <v>122572</v>
      </c>
      <c r="AR364" s="3">
        <v>45447</v>
      </c>
      <c r="AS364" s="5">
        <v>180</v>
      </c>
      <c r="AT364" s="5" t="s">
        <v>3087</v>
      </c>
      <c r="AU364" s="5" t="s">
        <v>144</v>
      </c>
      <c r="AV364" s="5">
        <v>0</v>
      </c>
      <c r="AW364" s="5">
        <v>0</v>
      </c>
      <c r="AX364" s="5">
        <v>0</v>
      </c>
      <c r="AY364" s="5">
        <v>0</v>
      </c>
      <c r="AZ364" s="5">
        <v>0</v>
      </c>
      <c r="BA364" s="5">
        <v>0</v>
      </c>
      <c r="BB364" s="5">
        <v>0</v>
      </c>
      <c r="BC364" s="5">
        <v>0</v>
      </c>
      <c r="BD364" s="5">
        <v>0</v>
      </c>
      <c r="BE364" s="5" t="s">
        <v>145</v>
      </c>
      <c r="BF364" s="5" t="s">
        <v>145</v>
      </c>
      <c r="BG364" s="5">
        <v>0</v>
      </c>
      <c r="BH364" s="5">
        <v>7</v>
      </c>
      <c r="BI364" s="5" t="s">
        <v>123</v>
      </c>
      <c r="BJ364" s="3">
        <v>45435</v>
      </c>
      <c r="BK364" s="3">
        <v>45435</v>
      </c>
      <c r="BL364" s="6">
        <v>7.4</v>
      </c>
      <c r="BM364" s="5" t="s">
        <v>123</v>
      </c>
      <c r="BN364" s="3">
        <v>50925</v>
      </c>
      <c r="BO364" s="5" t="s">
        <v>146</v>
      </c>
      <c r="BP364" s="5">
        <v>0</v>
      </c>
      <c r="BQ364" s="5">
        <v>2</v>
      </c>
      <c r="BR364" s="3">
        <v>45408</v>
      </c>
      <c r="BS364" s="5">
        <v>7177493</v>
      </c>
      <c r="BT364" s="5" t="s">
        <v>3280</v>
      </c>
      <c r="BU364" s="7" t="s">
        <v>3281</v>
      </c>
      <c r="BV364" s="7">
        <v>242</v>
      </c>
      <c r="BW364" s="7">
        <v>100000</v>
      </c>
      <c r="BX364" s="7">
        <v>3543</v>
      </c>
      <c r="BY364" s="7">
        <v>1500</v>
      </c>
      <c r="BZ364" s="5">
        <v>2</v>
      </c>
      <c r="CA364" s="5">
        <v>48</v>
      </c>
      <c r="CB364" s="48">
        <f t="shared" si="39"/>
        <v>29514500</v>
      </c>
      <c r="CC364" s="48">
        <v>34951400</v>
      </c>
      <c r="CD364" s="48">
        <f t="shared" si="35"/>
        <v>26563050</v>
      </c>
      <c r="CE364" s="48">
        <f t="shared" si="36"/>
        <v>23611600</v>
      </c>
      <c r="CF364" s="48">
        <v>0</v>
      </c>
      <c r="CG364" s="49" t="s">
        <v>3282</v>
      </c>
      <c r="CH364" s="49"/>
      <c r="CI364" s="49" t="s">
        <v>3776</v>
      </c>
      <c r="CJ364" s="50" t="s">
        <v>3100</v>
      </c>
      <c r="CK364" s="50" t="s">
        <v>242</v>
      </c>
      <c r="CL364" s="50">
        <v>141401</v>
      </c>
      <c r="CM364" s="5">
        <v>0</v>
      </c>
      <c r="CN364" s="5" t="s">
        <v>165</v>
      </c>
      <c r="CO364" s="50" t="s">
        <v>152</v>
      </c>
      <c r="CP364" s="50" t="s">
        <v>152</v>
      </c>
      <c r="CQ364" s="51" t="s">
        <v>185</v>
      </c>
      <c r="CR364" s="51" t="s">
        <v>154</v>
      </c>
      <c r="CS364" s="51" t="s">
        <v>90</v>
      </c>
      <c r="CT364" s="51" t="s">
        <v>3101</v>
      </c>
      <c r="CU364" s="51" t="s">
        <v>156</v>
      </c>
      <c r="CV364" s="52">
        <v>80001681657781</v>
      </c>
    </row>
    <row r="365" spans="1:127" s="59" customFormat="1" ht="90" x14ac:dyDescent="0.25">
      <c r="A365" s="59">
        <v>364</v>
      </c>
      <c r="B365" s="60">
        <v>45627</v>
      </c>
      <c r="C365" s="61">
        <v>197601311716871</v>
      </c>
      <c r="D365" s="31">
        <v>197601311716871</v>
      </c>
      <c r="E365" s="31" t="s">
        <v>121</v>
      </c>
      <c r="F365" s="32" t="s">
        <v>178</v>
      </c>
      <c r="G365" s="30">
        <v>45434</v>
      </c>
      <c r="H365" s="33">
        <v>7.43333333333333</v>
      </c>
      <c r="I365" s="32" t="s">
        <v>123</v>
      </c>
      <c r="J365" s="62">
        <v>22069704</v>
      </c>
      <c r="K365" s="32" t="s">
        <v>124</v>
      </c>
      <c r="L365" s="32" t="s">
        <v>3102</v>
      </c>
      <c r="M365" s="32">
        <v>21816804</v>
      </c>
      <c r="N365" s="32" t="s">
        <v>126</v>
      </c>
      <c r="O365" s="32">
        <v>726</v>
      </c>
      <c r="P365" s="32" t="s">
        <v>127</v>
      </c>
      <c r="Q365" s="32">
        <v>7</v>
      </c>
      <c r="R365" s="32" t="s">
        <v>263</v>
      </c>
      <c r="S365" s="33">
        <v>10.75</v>
      </c>
      <c r="T365" s="32" t="s">
        <v>129</v>
      </c>
      <c r="U365" s="33">
        <v>10.75</v>
      </c>
      <c r="V365" s="32">
        <v>180</v>
      </c>
      <c r="W365" s="32" t="s">
        <v>130</v>
      </c>
      <c r="X365" s="32" t="s">
        <v>3103</v>
      </c>
      <c r="Y365" s="32" t="s">
        <v>132</v>
      </c>
      <c r="Z365" s="32" t="s">
        <v>133</v>
      </c>
      <c r="AA365" s="32" t="s">
        <v>1011</v>
      </c>
      <c r="AB365" s="32" t="s">
        <v>135</v>
      </c>
      <c r="AC365" s="32" t="s">
        <v>136</v>
      </c>
      <c r="AD365" s="32">
        <v>854803378375</v>
      </c>
      <c r="AE365" s="32" t="s">
        <v>242</v>
      </c>
      <c r="AF365" s="32" t="s">
        <v>243</v>
      </c>
      <c r="AG365" s="32">
        <v>175</v>
      </c>
      <c r="AH365" s="32" t="s">
        <v>139</v>
      </c>
      <c r="AI365" s="32">
        <v>182</v>
      </c>
      <c r="AJ365" s="32" t="s">
        <v>266</v>
      </c>
      <c r="AK365" s="32">
        <v>22069704</v>
      </c>
      <c r="AL365" s="32" t="s">
        <v>140</v>
      </c>
      <c r="AM365" s="32" t="s">
        <v>278</v>
      </c>
      <c r="AN365" s="33">
        <v>59.646268800000001</v>
      </c>
      <c r="AO365" s="32" t="s">
        <v>142</v>
      </c>
      <c r="AP365" s="32">
        <v>0</v>
      </c>
      <c r="AQ365" s="32">
        <v>247390</v>
      </c>
      <c r="AR365" s="30">
        <v>45447</v>
      </c>
      <c r="AS365" s="32">
        <v>180</v>
      </c>
      <c r="AT365" s="32" t="s">
        <v>3087</v>
      </c>
      <c r="AU365" s="32" t="s">
        <v>144</v>
      </c>
      <c r="AV365" s="32">
        <v>0</v>
      </c>
      <c r="AW365" s="32">
        <v>0</v>
      </c>
      <c r="AX365" s="32">
        <v>0</v>
      </c>
      <c r="AY365" s="32">
        <v>0</v>
      </c>
      <c r="AZ365" s="32">
        <v>0</v>
      </c>
      <c r="BA365" s="32">
        <v>0</v>
      </c>
      <c r="BB365" s="32">
        <v>0</v>
      </c>
      <c r="BC365" s="32">
        <v>0</v>
      </c>
      <c r="BD365" s="32">
        <v>0</v>
      </c>
      <c r="BE365" s="32" t="s">
        <v>145</v>
      </c>
      <c r="BF365" s="32" t="s">
        <v>145</v>
      </c>
      <c r="BG365" s="32">
        <v>0</v>
      </c>
      <c r="BH365" s="32">
        <v>7</v>
      </c>
      <c r="BI365" s="32" t="s">
        <v>123</v>
      </c>
      <c r="BJ365" s="30">
        <v>45425</v>
      </c>
      <c r="BK365" s="30">
        <v>45464</v>
      </c>
      <c r="BL365" s="33">
        <v>6.43333333333333</v>
      </c>
      <c r="BM365" s="32" t="s">
        <v>123</v>
      </c>
      <c r="BN365" s="30">
        <v>50955</v>
      </c>
      <c r="BO365" s="32" t="s">
        <v>315</v>
      </c>
      <c r="BP365" s="32">
        <v>0</v>
      </c>
      <c r="BQ365" s="32">
        <v>2</v>
      </c>
      <c r="BR365" s="34">
        <v>45410</v>
      </c>
      <c r="BS365" s="32">
        <v>7139077</v>
      </c>
      <c r="BT365" s="32" t="s">
        <v>3151</v>
      </c>
      <c r="BU365" s="35" t="s">
        <v>3283</v>
      </c>
      <c r="BV365" s="36">
        <v>1724</v>
      </c>
      <c r="BW365" s="36">
        <v>9145</v>
      </c>
      <c r="BX365" s="36">
        <v>1120.5999999999999</v>
      </c>
      <c r="BY365" s="36">
        <v>1100</v>
      </c>
      <c r="BZ365" s="32">
        <v>3</v>
      </c>
      <c r="CA365" s="32">
        <v>57</v>
      </c>
      <c r="CB365" s="63">
        <f t="shared" si="39"/>
        <v>16998640</v>
      </c>
      <c r="CC365" s="63">
        <v>20002340</v>
      </c>
      <c r="CD365" s="63">
        <f t="shared" si="35"/>
        <v>15298776</v>
      </c>
      <c r="CE365" s="63">
        <f t="shared" si="36"/>
        <v>13598912</v>
      </c>
      <c r="CF365" s="63">
        <v>0</v>
      </c>
      <c r="CG365" s="64" t="s">
        <v>3284</v>
      </c>
      <c r="CH365" s="64"/>
      <c r="CI365" s="64" t="s">
        <v>3775</v>
      </c>
      <c r="CJ365" s="65" t="s">
        <v>1047</v>
      </c>
      <c r="CK365" s="65" t="s">
        <v>242</v>
      </c>
      <c r="CL365" s="65">
        <v>144040</v>
      </c>
      <c r="CM365" s="32">
        <v>0</v>
      </c>
      <c r="CN365" s="32" t="s">
        <v>151</v>
      </c>
      <c r="CO365" s="65" t="s">
        <v>152</v>
      </c>
      <c r="CP365" s="65" t="s">
        <v>152</v>
      </c>
      <c r="CQ365" s="66" t="s">
        <v>185</v>
      </c>
      <c r="CR365" s="66" t="s">
        <v>154</v>
      </c>
      <c r="CS365" s="66" t="s">
        <v>90</v>
      </c>
      <c r="CT365" s="66" t="s">
        <v>3104</v>
      </c>
      <c r="CU365" s="66" t="s">
        <v>156</v>
      </c>
      <c r="CV365" s="67" t="s">
        <v>3105</v>
      </c>
      <c r="CW365" s="29"/>
      <c r="CX365" s="29"/>
      <c r="CY365" s="29"/>
      <c r="CZ365" s="29"/>
      <c r="DA365" s="29"/>
      <c r="DB365" s="29"/>
      <c r="DC365" s="29"/>
      <c r="DD365" s="29"/>
      <c r="DE365" s="29"/>
      <c r="DF365" s="29"/>
      <c r="DG365" s="29"/>
      <c r="DH365" s="29"/>
      <c r="DI365" s="29"/>
      <c r="DJ365" s="29"/>
      <c r="DK365" s="29"/>
      <c r="DL365" s="29"/>
      <c r="DM365" s="29"/>
      <c r="DN365" s="29"/>
      <c r="DO365" s="29"/>
      <c r="DP365" s="29"/>
      <c r="DQ365" s="29"/>
      <c r="DR365" s="29"/>
      <c r="DS365" s="29"/>
      <c r="DT365" s="29"/>
      <c r="DU365" s="29"/>
      <c r="DV365" s="29"/>
      <c r="DW365" s="29"/>
    </row>
    <row r="366" spans="1:127" s="59" customFormat="1" ht="60" x14ac:dyDescent="0.25">
      <c r="A366" s="59">
        <v>365</v>
      </c>
      <c r="B366" s="60">
        <v>45627</v>
      </c>
      <c r="C366" s="61">
        <v>197601311716871</v>
      </c>
      <c r="D366" s="31">
        <v>197601311716871</v>
      </c>
      <c r="E366" s="31" t="s">
        <v>121</v>
      </c>
      <c r="F366" s="32" t="s">
        <v>178</v>
      </c>
      <c r="G366" s="30">
        <v>45434</v>
      </c>
      <c r="H366" s="33">
        <v>7.43333333333333</v>
      </c>
      <c r="I366" s="32" t="s">
        <v>123</v>
      </c>
      <c r="J366" s="62">
        <v>22069704</v>
      </c>
      <c r="K366" s="32" t="s">
        <v>124</v>
      </c>
      <c r="L366" s="32" t="s">
        <v>3102</v>
      </c>
      <c r="M366" s="32">
        <v>21816804</v>
      </c>
      <c r="N366" s="32" t="s">
        <v>126</v>
      </c>
      <c r="O366" s="32">
        <v>726</v>
      </c>
      <c r="P366" s="32" t="s">
        <v>127</v>
      </c>
      <c r="Q366" s="32">
        <v>7</v>
      </c>
      <c r="R366" s="32" t="s">
        <v>263</v>
      </c>
      <c r="S366" s="33">
        <v>10.75</v>
      </c>
      <c r="T366" s="32" t="s">
        <v>129</v>
      </c>
      <c r="U366" s="33">
        <v>10.75</v>
      </c>
      <c r="V366" s="32">
        <v>180</v>
      </c>
      <c r="W366" s="32" t="s">
        <v>130</v>
      </c>
      <c r="X366" s="32" t="s">
        <v>3103</v>
      </c>
      <c r="Y366" s="32"/>
      <c r="Z366" s="32"/>
      <c r="AA366" s="32"/>
      <c r="AB366" s="32"/>
      <c r="AC366" s="32"/>
      <c r="AD366" s="32"/>
      <c r="AE366" s="32"/>
      <c r="AF366" s="32"/>
      <c r="AG366" s="32"/>
      <c r="AH366" s="32"/>
      <c r="AI366" s="32"/>
      <c r="AJ366" s="32"/>
      <c r="AK366" s="32"/>
      <c r="AL366" s="32"/>
      <c r="AM366" s="32"/>
      <c r="AN366" s="33"/>
      <c r="AO366" s="32"/>
      <c r="AP366" s="32"/>
      <c r="AQ366" s="32"/>
      <c r="AR366" s="30"/>
      <c r="AS366" s="32"/>
      <c r="AT366" s="32"/>
      <c r="AU366" s="32"/>
      <c r="AV366" s="32"/>
      <c r="AW366" s="32"/>
      <c r="AX366" s="32"/>
      <c r="AY366" s="32"/>
      <c r="AZ366" s="32"/>
      <c r="BA366" s="32"/>
      <c r="BB366" s="32"/>
      <c r="BC366" s="32"/>
      <c r="BD366" s="32"/>
      <c r="BE366" s="32"/>
      <c r="BF366" s="32"/>
      <c r="BG366" s="32"/>
      <c r="BH366" s="32"/>
      <c r="BI366" s="32"/>
      <c r="BJ366" s="30"/>
      <c r="BK366" s="30"/>
      <c r="BL366" s="33"/>
      <c r="BM366" s="32"/>
      <c r="BN366" s="30"/>
      <c r="BO366" s="32"/>
      <c r="BP366" s="32"/>
      <c r="BQ366" s="32">
        <v>2</v>
      </c>
      <c r="BR366" s="30"/>
      <c r="BS366" s="32">
        <v>7139077</v>
      </c>
      <c r="BT366" s="32" t="s">
        <v>3151</v>
      </c>
      <c r="BU366" s="35" t="s">
        <v>3285</v>
      </c>
      <c r="BV366" s="36">
        <v>1781</v>
      </c>
      <c r="BW366" s="36">
        <v>9385</v>
      </c>
      <c r="BX366" s="36">
        <v>2435.3000000000002</v>
      </c>
      <c r="BY366" s="36">
        <v>1350</v>
      </c>
      <c r="BZ366" s="32">
        <v>12</v>
      </c>
      <c r="CA366" s="32">
        <v>48</v>
      </c>
      <c r="CB366" s="63">
        <f t="shared" si="39"/>
        <v>20002340</v>
      </c>
      <c r="CC366" s="63">
        <v>20002340</v>
      </c>
      <c r="CD366" s="63">
        <f t="shared" si="35"/>
        <v>18002106</v>
      </c>
      <c r="CE366" s="63">
        <f t="shared" si="36"/>
        <v>16001872</v>
      </c>
      <c r="CF366" s="63">
        <v>0</v>
      </c>
      <c r="CG366" s="64" t="s">
        <v>3284</v>
      </c>
      <c r="CH366" s="64"/>
      <c r="CI366" s="64" t="s">
        <v>3775</v>
      </c>
      <c r="CJ366" s="65" t="s">
        <v>1047</v>
      </c>
      <c r="CK366" s="65" t="s">
        <v>242</v>
      </c>
      <c r="CL366" s="65">
        <v>144040</v>
      </c>
      <c r="CM366" s="32">
        <v>0</v>
      </c>
      <c r="CN366" s="32" t="s">
        <v>151</v>
      </c>
      <c r="CO366" s="65" t="s">
        <v>152</v>
      </c>
      <c r="CP366" s="65" t="s">
        <v>152</v>
      </c>
      <c r="CQ366" s="66" t="s">
        <v>185</v>
      </c>
      <c r="CR366" s="66" t="s">
        <v>154</v>
      </c>
      <c r="CS366" s="66" t="s">
        <v>90</v>
      </c>
      <c r="CT366" s="66" t="s">
        <v>3104</v>
      </c>
      <c r="CU366" s="66" t="s">
        <v>156</v>
      </c>
      <c r="CV366" s="67" t="s">
        <v>3105</v>
      </c>
      <c r="CW366" s="29"/>
      <c r="CX366" s="29"/>
      <c r="CY366" s="29"/>
      <c r="CZ366" s="29"/>
      <c r="DA366" s="29"/>
      <c r="DB366" s="29"/>
      <c r="DC366" s="29"/>
      <c r="DD366" s="29"/>
      <c r="DE366" s="29"/>
      <c r="DF366" s="29"/>
      <c r="DG366" s="29"/>
      <c r="DH366" s="29"/>
      <c r="DI366" s="29"/>
      <c r="DJ366" s="29"/>
      <c r="DK366" s="29"/>
      <c r="DL366" s="29"/>
      <c r="DM366" s="29"/>
      <c r="DN366" s="29"/>
      <c r="DO366" s="29"/>
      <c r="DP366" s="29"/>
      <c r="DQ366" s="29"/>
      <c r="DR366" s="29"/>
      <c r="DS366" s="29"/>
      <c r="DT366" s="29"/>
      <c r="DU366" s="29"/>
      <c r="DV366" s="29"/>
      <c r="DW366" s="29"/>
    </row>
    <row r="367" spans="1:127" ht="105" x14ac:dyDescent="0.25">
      <c r="A367" s="44">
        <v>366</v>
      </c>
      <c r="B367" s="45">
        <v>45627</v>
      </c>
      <c r="C367" s="46">
        <v>197601311648513</v>
      </c>
      <c r="D367" s="4">
        <v>197601311648513</v>
      </c>
      <c r="E367" s="4" t="s">
        <v>121</v>
      </c>
      <c r="F367" s="5" t="s">
        <v>122</v>
      </c>
      <c r="G367" s="3">
        <v>45357</v>
      </c>
      <c r="H367" s="6">
        <v>10</v>
      </c>
      <c r="I367" s="5" t="s">
        <v>123</v>
      </c>
      <c r="J367" s="47">
        <v>6040127</v>
      </c>
      <c r="K367" s="5" t="s">
        <v>124</v>
      </c>
      <c r="L367" s="5" t="s">
        <v>3106</v>
      </c>
      <c r="M367" s="5">
        <v>5918304</v>
      </c>
      <c r="N367" s="5" t="s">
        <v>126</v>
      </c>
      <c r="O367" s="5">
        <v>828</v>
      </c>
      <c r="P367" s="5" t="s">
        <v>127</v>
      </c>
      <c r="Q367" s="5">
        <v>10</v>
      </c>
      <c r="R367" s="5" t="s">
        <v>263</v>
      </c>
      <c r="S367" s="6">
        <v>11.2</v>
      </c>
      <c r="T367" s="5" t="s">
        <v>129</v>
      </c>
      <c r="U367" s="6">
        <v>11.2</v>
      </c>
      <c r="V367" s="5">
        <v>181</v>
      </c>
      <c r="W367" s="5" t="s">
        <v>130</v>
      </c>
      <c r="X367" s="5" t="s">
        <v>3107</v>
      </c>
      <c r="Y367" s="5" t="s">
        <v>132</v>
      </c>
      <c r="Z367" s="5" t="s">
        <v>133</v>
      </c>
      <c r="AA367" s="5" t="s">
        <v>235</v>
      </c>
      <c r="AB367" s="5" t="s">
        <v>135</v>
      </c>
      <c r="AC367" s="5" t="s">
        <v>136</v>
      </c>
      <c r="AD367" s="5">
        <v>854803690857</v>
      </c>
      <c r="AE367" s="5" t="s">
        <v>242</v>
      </c>
      <c r="AF367" s="5" t="s">
        <v>243</v>
      </c>
      <c r="AG367" s="5">
        <v>171</v>
      </c>
      <c r="AH367" s="5" t="s">
        <v>139</v>
      </c>
      <c r="AI367" s="5">
        <v>181</v>
      </c>
      <c r="AJ367" s="5" t="s">
        <v>266</v>
      </c>
      <c r="AK367" s="5">
        <v>6040127</v>
      </c>
      <c r="AL367" s="5" t="s">
        <v>140</v>
      </c>
      <c r="AM367" s="5" t="s">
        <v>141</v>
      </c>
      <c r="AN367" s="6">
        <v>46.943870599999997</v>
      </c>
      <c r="AO367" s="5" t="s">
        <v>142</v>
      </c>
      <c r="AP367" s="5">
        <v>0</v>
      </c>
      <c r="AQ367" s="5">
        <v>69413</v>
      </c>
      <c r="AR367" s="3">
        <v>45355</v>
      </c>
      <c r="AS367" s="5">
        <v>180</v>
      </c>
      <c r="AT367" s="5" t="s">
        <v>3087</v>
      </c>
      <c r="AU367" s="5" t="s">
        <v>144</v>
      </c>
      <c r="AV367" s="5">
        <v>0</v>
      </c>
      <c r="AW367" s="5">
        <v>0</v>
      </c>
      <c r="AX367" s="5">
        <v>0</v>
      </c>
      <c r="AY367" s="5">
        <v>0</v>
      </c>
      <c r="AZ367" s="5">
        <v>0</v>
      </c>
      <c r="BA367" s="5">
        <v>0</v>
      </c>
      <c r="BB367" s="5">
        <v>0</v>
      </c>
      <c r="BC367" s="5">
        <v>0</v>
      </c>
      <c r="BD367" s="5">
        <v>0</v>
      </c>
      <c r="BE367" s="5" t="s">
        <v>145</v>
      </c>
      <c r="BF367" s="5" t="s">
        <v>145</v>
      </c>
      <c r="BG367" s="5">
        <v>0</v>
      </c>
      <c r="BH367" s="5">
        <v>10</v>
      </c>
      <c r="BI367" s="5" t="s">
        <v>123</v>
      </c>
      <c r="BJ367" s="3">
        <v>45351</v>
      </c>
      <c r="BK367" s="3">
        <v>45351</v>
      </c>
      <c r="BL367" s="6">
        <v>10.199999999999999</v>
      </c>
      <c r="BM367" s="5" t="s">
        <v>123</v>
      </c>
      <c r="BN367" s="3">
        <v>50833</v>
      </c>
      <c r="BO367" s="5" t="s">
        <v>146</v>
      </c>
      <c r="BP367" s="5">
        <v>0</v>
      </c>
      <c r="BQ367" s="5">
        <v>2</v>
      </c>
      <c r="BR367" s="3">
        <v>45316</v>
      </c>
      <c r="BS367" s="5">
        <v>6810392</v>
      </c>
      <c r="BT367" s="5" t="s">
        <v>3274</v>
      </c>
      <c r="BU367" s="7" t="s">
        <v>3286</v>
      </c>
      <c r="BV367" s="7">
        <v>803.56</v>
      </c>
      <c r="BW367" s="7">
        <v>7500</v>
      </c>
      <c r="BX367" s="7">
        <v>7200</v>
      </c>
      <c r="BY367" s="7">
        <v>950</v>
      </c>
      <c r="BZ367" s="5">
        <v>3</v>
      </c>
      <c r="CA367" s="5">
        <v>47</v>
      </c>
      <c r="CB367" s="48">
        <f t="shared" si="39"/>
        <v>12866700</v>
      </c>
      <c r="CC367" s="48">
        <v>12866700</v>
      </c>
      <c r="CD367" s="48">
        <f t="shared" si="35"/>
        <v>11580030</v>
      </c>
      <c r="CE367" s="48">
        <f t="shared" si="36"/>
        <v>10293360</v>
      </c>
      <c r="CF367" s="48">
        <v>0</v>
      </c>
      <c r="CG367" s="49" t="s">
        <v>3287</v>
      </c>
      <c r="CH367" s="49"/>
      <c r="CI367" s="49" t="s">
        <v>3775</v>
      </c>
      <c r="CJ367" s="50" t="s">
        <v>2144</v>
      </c>
      <c r="CK367" s="50" t="s">
        <v>242</v>
      </c>
      <c r="CL367" s="50">
        <v>141007</v>
      </c>
      <c r="CM367" s="5">
        <v>0</v>
      </c>
      <c r="CN367" s="5" t="s">
        <v>195</v>
      </c>
      <c r="CO367" s="50" t="s">
        <v>152</v>
      </c>
      <c r="CP367" s="50" t="s">
        <v>152</v>
      </c>
      <c r="CQ367" s="51" t="s">
        <v>153</v>
      </c>
      <c r="CR367" s="51" t="s">
        <v>154</v>
      </c>
      <c r="CS367" s="51" t="s">
        <v>90</v>
      </c>
      <c r="CT367" s="51" t="s">
        <v>3108</v>
      </c>
      <c r="CU367" s="51" t="s">
        <v>187</v>
      </c>
      <c r="CV367" s="52" t="s">
        <v>3109</v>
      </c>
    </row>
    <row r="368" spans="1:127" s="68" customFormat="1" ht="165" hidden="1" x14ac:dyDescent="0.25">
      <c r="A368" s="68">
        <v>367</v>
      </c>
      <c r="B368" s="54">
        <v>45627</v>
      </c>
      <c r="C368" s="55">
        <v>192401311378367</v>
      </c>
      <c r="D368" s="4">
        <v>192401311378367</v>
      </c>
      <c r="E368" s="4" t="s">
        <v>121</v>
      </c>
      <c r="F368" s="5" t="s">
        <v>122</v>
      </c>
      <c r="G368" s="3">
        <v>45101</v>
      </c>
      <c r="H368" s="6">
        <v>18.533333333333299</v>
      </c>
      <c r="I368" s="5" t="s">
        <v>123</v>
      </c>
      <c r="J368" s="56">
        <v>24756586</v>
      </c>
      <c r="K368" s="5" t="s">
        <v>124</v>
      </c>
      <c r="L368" s="5" t="s">
        <v>3110</v>
      </c>
      <c r="M368" s="5">
        <v>23781488</v>
      </c>
      <c r="N368" s="5" t="s">
        <v>126</v>
      </c>
      <c r="O368" s="5">
        <v>738</v>
      </c>
      <c r="P368" s="5" t="s">
        <v>127</v>
      </c>
      <c r="Q368" s="5">
        <v>18</v>
      </c>
      <c r="R368" s="5" t="s">
        <v>263</v>
      </c>
      <c r="S368" s="6">
        <v>10.9</v>
      </c>
      <c r="T368" s="5" t="s">
        <v>129</v>
      </c>
      <c r="U368" s="6">
        <v>10.5</v>
      </c>
      <c r="V368" s="5">
        <v>181</v>
      </c>
      <c r="W368" s="5" t="s">
        <v>130</v>
      </c>
      <c r="X368" s="5" t="s">
        <v>3111</v>
      </c>
      <c r="Y368" s="5" t="s">
        <v>132</v>
      </c>
      <c r="Z368" s="5" t="s">
        <v>133</v>
      </c>
      <c r="AA368" s="5" t="s">
        <v>2713</v>
      </c>
      <c r="AB368" s="5" t="s">
        <v>135</v>
      </c>
      <c r="AC368" s="5" t="s">
        <v>136</v>
      </c>
      <c r="AD368" s="5">
        <v>803689137</v>
      </c>
      <c r="AE368" s="5" t="s">
        <v>1012</v>
      </c>
      <c r="AF368" s="5" t="s">
        <v>977</v>
      </c>
      <c r="AG368" s="5">
        <v>173</v>
      </c>
      <c r="AH368" s="5" t="s">
        <v>139</v>
      </c>
      <c r="AI368" s="5">
        <v>191</v>
      </c>
      <c r="AJ368" s="5" t="s">
        <v>266</v>
      </c>
      <c r="AK368" s="5">
        <v>24756586</v>
      </c>
      <c r="AL368" s="5" t="s">
        <v>140</v>
      </c>
      <c r="AM368" s="5" t="s">
        <v>141</v>
      </c>
      <c r="AN368" s="6">
        <v>59.361194099999999</v>
      </c>
      <c r="AO368" s="5" t="s">
        <v>142</v>
      </c>
      <c r="AP368" s="5">
        <v>0</v>
      </c>
      <c r="AQ368" s="5">
        <v>273660</v>
      </c>
      <c r="AR368" s="3">
        <v>45111</v>
      </c>
      <c r="AS368" s="5">
        <v>180</v>
      </c>
      <c r="AT368" s="5" t="s">
        <v>3112</v>
      </c>
      <c r="AU368" s="5" t="s">
        <v>144</v>
      </c>
      <c r="AV368" s="5">
        <v>0</v>
      </c>
      <c r="AW368" s="5">
        <v>0</v>
      </c>
      <c r="AX368" s="5">
        <v>0</v>
      </c>
      <c r="AY368" s="5">
        <v>0</v>
      </c>
      <c r="AZ368" s="5">
        <v>0</v>
      </c>
      <c r="BA368" s="5">
        <v>0</v>
      </c>
      <c r="BB368" s="5">
        <v>0</v>
      </c>
      <c r="BC368" s="5">
        <v>0</v>
      </c>
      <c r="BD368" s="5">
        <v>0</v>
      </c>
      <c r="BE368" s="5" t="s">
        <v>145</v>
      </c>
      <c r="BF368" s="5" t="s">
        <v>145</v>
      </c>
      <c r="BG368" s="5">
        <v>0</v>
      </c>
      <c r="BH368" s="5">
        <v>18</v>
      </c>
      <c r="BI368" s="5" t="s">
        <v>123</v>
      </c>
      <c r="BJ368" s="3">
        <v>45085</v>
      </c>
      <c r="BK368" s="3">
        <v>45085</v>
      </c>
      <c r="BL368" s="6">
        <v>19.066666666666698</v>
      </c>
      <c r="BM368" s="5" t="s">
        <v>123</v>
      </c>
      <c r="BN368" s="3">
        <v>50894</v>
      </c>
      <c r="BO368" s="5" t="s">
        <v>146</v>
      </c>
      <c r="BP368" s="5">
        <v>0</v>
      </c>
      <c r="BQ368" s="5">
        <v>2</v>
      </c>
      <c r="BR368" s="3">
        <v>45066</v>
      </c>
      <c r="BS368" s="5" t="s">
        <v>3288</v>
      </c>
      <c r="BT368" s="5" t="s">
        <v>3203</v>
      </c>
      <c r="BU368" s="18" t="s">
        <v>3289</v>
      </c>
      <c r="BV368" s="18">
        <v>96</v>
      </c>
      <c r="BW368" s="18">
        <v>40000</v>
      </c>
      <c r="BX368" s="18">
        <f>641.75*4</f>
        <v>2567</v>
      </c>
      <c r="BY368" s="18">
        <v>1325</v>
      </c>
      <c r="BZ368" s="5">
        <v>5</v>
      </c>
      <c r="CA368" s="5">
        <v>55</v>
      </c>
      <c r="CB368" s="57">
        <f t="shared" si="39"/>
        <v>7241275</v>
      </c>
      <c r="CC368" s="57">
        <v>24012000</v>
      </c>
      <c r="CD368" s="57">
        <f t="shared" si="35"/>
        <v>6517148</v>
      </c>
      <c r="CE368" s="57">
        <f t="shared" si="36"/>
        <v>5793020</v>
      </c>
      <c r="CF368" s="57">
        <v>25000</v>
      </c>
      <c r="CG368" s="58" t="s">
        <v>3290</v>
      </c>
      <c r="CH368" s="58"/>
      <c r="CI368" s="58" t="s">
        <v>3776</v>
      </c>
      <c r="CJ368" s="69" t="s">
        <v>2959</v>
      </c>
      <c r="CK368" s="69" t="s">
        <v>1012</v>
      </c>
      <c r="CL368" s="69">
        <v>520001</v>
      </c>
      <c r="CM368" s="5">
        <v>0</v>
      </c>
      <c r="CN368" s="5" t="s">
        <v>491</v>
      </c>
      <c r="CO368" s="69" t="s">
        <v>829</v>
      </c>
      <c r="CP368" s="69" t="s">
        <v>1812</v>
      </c>
      <c r="CQ368" s="70" t="s">
        <v>153</v>
      </c>
      <c r="CR368" s="70" t="s">
        <v>154</v>
      </c>
      <c r="CS368" s="70" t="s">
        <v>90</v>
      </c>
      <c r="CT368" s="70" t="s">
        <v>3113</v>
      </c>
      <c r="CU368" s="70" t="s">
        <v>156</v>
      </c>
      <c r="CV368" s="71" t="s">
        <v>3114</v>
      </c>
      <c r="CW368"/>
      <c r="CX368"/>
      <c r="CY368"/>
      <c r="CZ368"/>
      <c r="DA368"/>
      <c r="DB368"/>
      <c r="DC368"/>
      <c r="DD368"/>
      <c r="DE368"/>
      <c r="DF368"/>
      <c r="DG368"/>
      <c r="DH368"/>
      <c r="DI368"/>
      <c r="DJ368"/>
      <c r="DK368"/>
      <c r="DL368"/>
      <c r="DM368"/>
      <c r="DN368"/>
      <c r="DO368"/>
      <c r="DP368"/>
      <c r="DQ368"/>
      <c r="DR368"/>
      <c r="DS368"/>
      <c r="DT368"/>
      <c r="DU368"/>
      <c r="DV368"/>
      <c r="DW368"/>
    </row>
    <row r="369" spans="1:100" ht="120" x14ac:dyDescent="0.25">
      <c r="A369" s="44">
        <v>368</v>
      </c>
      <c r="B369" s="45">
        <v>45627</v>
      </c>
      <c r="C369" s="46">
        <v>197601311419482</v>
      </c>
      <c r="D369" s="4">
        <v>197601311419482</v>
      </c>
      <c r="E369" s="4" t="s">
        <v>121</v>
      </c>
      <c r="F369" s="5" t="s">
        <v>178</v>
      </c>
      <c r="G369" s="3">
        <v>45145</v>
      </c>
      <c r="H369" s="6">
        <v>17.066666666666698</v>
      </c>
      <c r="I369" s="5" t="s">
        <v>123</v>
      </c>
      <c r="J369" s="47">
        <v>11849341</v>
      </c>
      <c r="K369" s="5" t="s">
        <v>124</v>
      </c>
      <c r="L369" s="5" t="s">
        <v>3115</v>
      </c>
      <c r="M369" s="5">
        <v>11388847</v>
      </c>
      <c r="N369" s="5" t="s">
        <v>126</v>
      </c>
      <c r="O369" s="5">
        <v>771</v>
      </c>
      <c r="P369" s="5" t="s">
        <v>127</v>
      </c>
      <c r="Q369" s="5">
        <v>17</v>
      </c>
      <c r="R369" s="5" t="s">
        <v>263</v>
      </c>
      <c r="S369" s="6">
        <v>10.9</v>
      </c>
      <c r="T369" s="5" t="s">
        <v>129</v>
      </c>
      <c r="U369" s="6">
        <v>10.5</v>
      </c>
      <c r="V369" s="5">
        <v>6</v>
      </c>
      <c r="W369" s="5" t="s">
        <v>130</v>
      </c>
      <c r="X369" s="5" t="s">
        <v>3116</v>
      </c>
      <c r="Y369" s="5" t="s">
        <v>132</v>
      </c>
      <c r="Z369" s="5" t="s">
        <v>133</v>
      </c>
      <c r="AA369" s="5" t="s">
        <v>708</v>
      </c>
      <c r="AB369" s="5" t="s">
        <v>135</v>
      </c>
      <c r="AC369" s="5" t="s">
        <v>136</v>
      </c>
      <c r="AD369" s="5">
        <v>808507317</v>
      </c>
      <c r="AE369" s="5" t="s">
        <v>242</v>
      </c>
      <c r="AF369" s="5" t="s">
        <v>243</v>
      </c>
      <c r="AG369" s="5">
        <v>173</v>
      </c>
      <c r="AH369" s="5" t="s">
        <v>139</v>
      </c>
      <c r="AI369" s="5">
        <v>190</v>
      </c>
      <c r="AJ369" s="5" t="s">
        <v>266</v>
      </c>
      <c r="AK369" s="5">
        <v>11849341</v>
      </c>
      <c r="AL369" s="5" t="s">
        <v>140</v>
      </c>
      <c r="AM369" s="5" t="s">
        <v>278</v>
      </c>
      <c r="AN369" s="6">
        <v>60.024016000000003</v>
      </c>
      <c r="AO369" s="5" t="s">
        <v>142</v>
      </c>
      <c r="AP369" s="5">
        <v>0</v>
      </c>
      <c r="AQ369" s="5">
        <v>130983</v>
      </c>
      <c r="AR369" s="3">
        <v>45142</v>
      </c>
      <c r="AS369" s="5">
        <v>180</v>
      </c>
      <c r="AT369" s="5" t="s">
        <v>3117</v>
      </c>
      <c r="AU369" s="5" t="s">
        <v>144</v>
      </c>
      <c r="AV369" s="5">
        <v>0</v>
      </c>
      <c r="AW369" s="5">
        <v>0</v>
      </c>
      <c r="AX369" s="5">
        <v>0</v>
      </c>
      <c r="AY369" s="5">
        <v>0</v>
      </c>
      <c r="AZ369" s="5">
        <v>0</v>
      </c>
      <c r="BA369" s="5">
        <v>0</v>
      </c>
      <c r="BB369" s="5">
        <v>0</v>
      </c>
      <c r="BC369" s="5">
        <v>0</v>
      </c>
      <c r="BD369" s="5">
        <v>0</v>
      </c>
      <c r="BE369" s="5" t="s">
        <v>145</v>
      </c>
      <c r="BF369" s="5" t="s">
        <v>145</v>
      </c>
      <c r="BG369" s="5">
        <v>0</v>
      </c>
      <c r="BH369" s="5">
        <v>17</v>
      </c>
      <c r="BI369" s="5" t="s">
        <v>123</v>
      </c>
      <c r="BJ369" s="3">
        <v>45135</v>
      </c>
      <c r="BK369" s="3">
        <v>45135</v>
      </c>
      <c r="BL369" s="6">
        <v>17.399999999999999</v>
      </c>
      <c r="BM369" s="5" t="s">
        <v>123</v>
      </c>
      <c r="BN369" s="3">
        <v>50894</v>
      </c>
      <c r="BO369" s="5" t="s">
        <v>315</v>
      </c>
      <c r="BP369" s="5">
        <v>0</v>
      </c>
      <c r="BQ369" s="5">
        <v>2</v>
      </c>
      <c r="BR369" s="3">
        <v>45120</v>
      </c>
      <c r="BS369" s="5" t="s">
        <v>3291</v>
      </c>
      <c r="BT369" s="5" t="s">
        <v>3292</v>
      </c>
      <c r="BU369" s="7" t="s">
        <v>3293</v>
      </c>
      <c r="BV369" s="7">
        <v>106.94</v>
      </c>
      <c r="BW369" s="7">
        <v>163000</v>
      </c>
      <c r="BX369" s="7">
        <v>1444</v>
      </c>
      <c r="BY369" s="7">
        <v>1600</v>
      </c>
      <c r="BZ369" s="5" t="s">
        <v>3294</v>
      </c>
      <c r="CA369" s="5" t="s">
        <v>3295</v>
      </c>
      <c r="CB369" s="48">
        <f t="shared" si="39"/>
        <v>19741620</v>
      </c>
      <c r="CC369" s="48">
        <v>20150700</v>
      </c>
      <c r="CD369" s="48">
        <f t="shared" si="35"/>
        <v>17767458</v>
      </c>
      <c r="CE369" s="48">
        <f t="shared" si="36"/>
        <v>15793296</v>
      </c>
      <c r="CF369" s="48">
        <v>12000</v>
      </c>
      <c r="CG369" s="49" t="s">
        <v>3296</v>
      </c>
      <c r="CH369" s="49"/>
      <c r="CI369" s="49" t="s">
        <v>3775</v>
      </c>
      <c r="CJ369" s="50" t="s">
        <v>2144</v>
      </c>
      <c r="CK369" s="50" t="s">
        <v>242</v>
      </c>
      <c r="CL369" s="50">
        <v>141007</v>
      </c>
      <c r="CM369" s="5">
        <v>0</v>
      </c>
      <c r="CN369" s="5" t="s">
        <v>195</v>
      </c>
      <c r="CO369" s="50" t="s">
        <v>152</v>
      </c>
      <c r="CP369" s="50" t="s">
        <v>152</v>
      </c>
      <c r="CQ369" s="51" t="s">
        <v>153</v>
      </c>
      <c r="CR369" s="51" t="s">
        <v>154</v>
      </c>
      <c r="CS369" s="51" t="s">
        <v>90</v>
      </c>
      <c r="CT369" s="51" t="s">
        <v>3118</v>
      </c>
      <c r="CU369" s="51" t="s">
        <v>156</v>
      </c>
      <c r="CV369" s="52" t="s">
        <v>3119</v>
      </c>
    </row>
    <row r="370" spans="1:100" ht="105" x14ac:dyDescent="0.25">
      <c r="A370" s="44">
        <v>369</v>
      </c>
      <c r="B370" s="45">
        <v>45627</v>
      </c>
      <c r="C370" s="46">
        <v>197601311406403</v>
      </c>
      <c r="D370" s="4">
        <v>197601311406403</v>
      </c>
      <c r="E370" s="4" t="s">
        <v>121</v>
      </c>
      <c r="F370" s="5" t="s">
        <v>122</v>
      </c>
      <c r="G370" s="3">
        <v>45131</v>
      </c>
      <c r="H370" s="6">
        <v>17.533333333333299</v>
      </c>
      <c r="I370" s="5" t="s">
        <v>123</v>
      </c>
      <c r="J370" s="47">
        <v>10159205</v>
      </c>
      <c r="K370" s="5" t="s">
        <v>124</v>
      </c>
      <c r="L370" s="5" t="s">
        <v>3120</v>
      </c>
      <c r="M370" s="5">
        <v>9835423</v>
      </c>
      <c r="N370" s="5" t="s">
        <v>126</v>
      </c>
      <c r="O370" s="5">
        <v>761</v>
      </c>
      <c r="P370" s="5" t="s">
        <v>127</v>
      </c>
      <c r="Q370" s="5">
        <v>17</v>
      </c>
      <c r="R370" s="5" t="s">
        <v>128</v>
      </c>
      <c r="S370" s="6">
        <v>12.4</v>
      </c>
      <c r="T370" s="5" t="s">
        <v>129</v>
      </c>
      <c r="U370" s="6">
        <v>12</v>
      </c>
      <c r="V370" s="5">
        <v>181</v>
      </c>
      <c r="W370" s="5" t="s">
        <v>130</v>
      </c>
      <c r="X370" s="5" t="s">
        <v>3121</v>
      </c>
      <c r="Y370" s="5" t="s">
        <v>132</v>
      </c>
      <c r="Z370" s="5" t="s">
        <v>133</v>
      </c>
      <c r="AA370" s="5" t="s">
        <v>708</v>
      </c>
      <c r="AB370" s="5" t="s">
        <v>135</v>
      </c>
      <c r="AC370" s="5" t="s">
        <v>136</v>
      </c>
      <c r="AD370" s="5">
        <v>804488336</v>
      </c>
      <c r="AE370" s="5" t="s">
        <v>242</v>
      </c>
      <c r="AF370" s="5" t="s">
        <v>243</v>
      </c>
      <c r="AG370" s="5">
        <v>175</v>
      </c>
      <c r="AH370" s="5" t="s">
        <v>139</v>
      </c>
      <c r="AI370" s="5">
        <v>192</v>
      </c>
      <c r="AJ370" s="5" t="s">
        <v>128</v>
      </c>
      <c r="AK370" s="5">
        <v>10159205</v>
      </c>
      <c r="AL370" s="5" t="s">
        <v>140</v>
      </c>
      <c r="AM370" s="5" t="s">
        <v>278</v>
      </c>
      <c r="AN370" s="6">
        <v>64.095930600000003</v>
      </c>
      <c r="AO370" s="5" t="s">
        <v>142</v>
      </c>
      <c r="AP370" s="5">
        <v>0</v>
      </c>
      <c r="AQ370" s="5">
        <v>121928</v>
      </c>
      <c r="AR370" s="3">
        <v>45142</v>
      </c>
      <c r="AS370" s="5">
        <v>180</v>
      </c>
      <c r="AT370" s="5" t="s">
        <v>3117</v>
      </c>
      <c r="AU370" s="5" t="s">
        <v>144</v>
      </c>
      <c r="AV370" s="5">
        <v>0</v>
      </c>
      <c r="AW370" s="5">
        <v>0</v>
      </c>
      <c r="AX370" s="5">
        <v>0</v>
      </c>
      <c r="AY370" s="5">
        <v>0</v>
      </c>
      <c r="AZ370" s="5">
        <v>0</v>
      </c>
      <c r="BA370" s="5">
        <v>0</v>
      </c>
      <c r="BB370" s="5">
        <v>0</v>
      </c>
      <c r="BC370" s="5">
        <v>0</v>
      </c>
      <c r="BD370" s="5">
        <v>0</v>
      </c>
      <c r="BE370" s="5" t="s">
        <v>145</v>
      </c>
      <c r="BF370" s="5" t="s">
        <v>145</v>
      </c>
      <c r="BG370" s="5">
        <v>0</v>
      </c>
      <c r="BH370" s="5">
        <v>17</v>
      </c>
      <c r="BI370" s="5" t="s">
        <v>123</v>
      </c>
      <c r="BJ370" s="3">
        <v>45120</v>
      </c>
      <c r="BK370" s="3">
        <v>45120</v>
      </c>
      <c r="BL370" s="6">
        <v>17.899999999999999</v>
      </c>
      <c r="BM370" s="5" t="s">
        <v>123</v>
      </c>
      <c r="BN370" s="3">
        <v>50955</v>
      </c>
      <c r="BO370" s="5" t="s">
        <v>315</v>
      </c>
      <c r="BP370" s="5">
        <v>63000000</v>
      </c>
      <c r="BQ370" s="5">
        <v>2</v>
      </c>
      <c r="BR370" s="3">
        <v>45096</v>
      </c>
      <c r="BS370" s="5">
        <v>66</v>
      </c>
      <c r="BT370" s="5" t="s">
        <v>3280</v>
      </c>
      <c r="BU370" s="7" t="s">
        <v>3297</v>
      </c>
      <c r="BV370" s="7">
        <v>150</v>
      </c>
      <c r="BW370" s="7">
        <v>90000</v>
      </c>
      <c r="BX370" s="7">
        <v>1834</v>
      </c>
      <c r="BY370" s="7">
        <v>1300</v>
      </c>
      <c r="BZ370" s="5">
        <v>25</v>
      </c>
      <c r="CA370" s="5">
        <v>25</v>
      </c>
      <c r="CB370" s="48">
        <f t="shared" si="39"/>
        <v>15884200</v>
      </c>
      <c r="CC370" s="48">
        <v>15884200</v>
      </c>
      <c r="CD370" s="48">
        <f t="shared" si="35"/>
        <v>14295780</v>
      </c>
      <c r="CE370" s="48">
        <f t="shared" si="36"/>
        <v>12707360</v>
      </c>
      <c r="CF370" s="48">
        <v>20000</v>
      </c>
      <c r="CG370" s="49" t="s">
        <v>3298</v>
      </c>
      <c r="CH370" s="49"/>
      <c r="CI370" s="49" t="s">
        <v>3775</v>
      </c>
      <c r="CJ370" s="50" t="s">
        <v>2232</v>
      </c>
      <c r="CK370" s="50" t="s">
        <v>242</v>
      </c>
      <c r="CL370" s="50">
        <v>148022</v>
      </c>
      <c r="CM370" s="5">
        <v>0</v>
      </c>
      <c r="CN370" s="5" t="s">
        <v>195</v>
      </c>
      <c r="CO370" s="50" t="s">
        <v>152</v>
      </c>
      <c r="CP370" s="50" t="s">
        <v>152</v>
      </c>
      <c r="CQ370" s="51" t="s">
        <v>153</v>
      </c>
      <c r="CR370" s="51" t="s">
        <v>154</v>
      </c>
      <c r="CS370" s="51" t="s">
        <v>90</v>
      </c>
      <c r="CT370" s="51" t="s">
        <v>3122</v>
      </c>
      <c r="CU370" s="51" t="s">
        <v>156</v>
      </c>
      <c r="CV370" s="52" t="s">
        <v>3123</v>
      </c>
    </row>
    <row r="371" spans="1:100" ht="195" x14ac:dyDescent="0.25">
      <c r="A371" s="44">
        <v>370</v>
      </c>
      <c r="B371" s="45">
        <v>45627</v>
      </c>
      <c r="C371" s="46">
        <v>196701311764451</v>
      </c>
      <c r="D371" s="4">
        <v>196701311764451</v>
      </c>
      <c r="E371" s="4" t="s">
        <v>121</v>
      </c>
      <c r="F371" s="5" t="s">
        <v>122</v>
      </c>
      <c r="G371" s="3">
        <v>45480</v>
      </c>
      <c r="H371" s="6">
        <v>5.9</v>
      </c>
      <c r="I371" s="5" t="s">
        <v>123</v>
      </c>
      <c r="J371" s="47">
        <v>5115236</v>
      </c>
      <c r="K371" s="5" t="s">
        <v>124</v>
      </c>
      <c r="L371" s="5" t="s">
        <v>3124</v>
      </c>
      <c r="M371" s="5">
        <v>5057943</v>
      </c>
      <c r="N371" s="5" t="s">
        <v>126</v>
      </c>
      <c r="O371" s="5">
        <v>729</v>
      </c>
      <c r="P371" s="5" t="s">
        <v>127</v>
      </c>
      <c r="Q371" s="5">
        <v>6</v>
      </c>
      <c r="R371" s="5" t="s">
        <v>263</v>
      </c>
      <c r="S371" s="6">
        <v>11</v>
      </c>
      <c r="T371" s="5" t="s">
        <v>129</v>
      </c>
      <c r="U371" s="6">
        <v>11</v>
      </c>
      <c r="V371" s="5">
        <v>181</v>
      </c>
      <c r="W371" s="5" t="s">
        <v>130</v>
      </c>
      <c r="X371" s="5" t="s">
        <v>3125</v>
      </c>
      <c r="Y371" s="5" t="s">
        <v>132</v>
      </c>
      <c r="Z371" s="5" t="s">
        <v>133</v>
      </c>
      <c r="AA371" s="5" t="s">
        <v>313</v>
      </c>
      <c r="AB371" s="5" t="s">
        <v>135</v>
      </c>
      <c r="AC371" s="5" t="s">
        <v>136</v>
      </c>
      <c r="AD371" s="5">
        <v>854804530469</v>
      </c>
      <c r="AE371" s="5" t="s">
        <v>1750</v>
      </c>
      <c r="AF371" s="5" t="s">
        <v>977</v>
      </c>
      <c r="AG371" s="5">
        <v>175</v>
      </c>
      <c r="AH371" s="5" t="s">
        <v>139</v>
      </c>
      <c r="AI371" s="5">
        <v>181</v>
      </c>
      <c r="AJ371" s="5" t="s">
        <v>266</v>
      </c>
      <c r="AK371" s="5">
        <v>5115236</v>
      </c>
      <c r="AL371" s="5" t="s">
        <v>140</v>
      </c>
      <c r="AM371" s="5" t="s">
        <v>278</v>
      </c>
      <c r="AN371" s="6">
        <v>26.179888200000001</v>
      </c>
      <c r="AO371" s="5" t="s">
        <v>142</v>
      </c>
      <c r="AP371" s="5">
        <v>0</v>
      </c>
      <c r="AQ371" s="5">
        <v>58140</v>
      </c>
      <c r="AR371" s="3">
        <v>45477</v>
      </c>
      <c r="AS371" s="5">
        <v>180</v>
      </c>
      <c r="AT371" s="5" t="s">
        <v>3126</v>
      </c>
      <c r="AU371" s="5" t="s">
        <v>144</v>
      </c>
      <c r="AV371" s="5">
        <v>0</v>
      </c>
      <c r="AW371" s="5">
        <v>0</v>
      </c>
      <c r="AX371" s="5">
        <v>0</v>
      </c>
      <c r="AY371" s="5">
        <v>0</v>
      </c>
      <c r="AZ371" s="5">
        <v>0</v>
      </c>
      <c r="BA371" s="5">
        <v>0</v>
      </c>
      <c r="BB371" s="5">
        <v>0</v>
      </c>
      <c r="BC371" s="5">
        <v>0</v>
      </c>
      <c r="BD371" s="5">
        <v>0</v>
      </c>
      <c r="BE371" s="5" t="s">
        <v>145</v>
      </c>
      <c r="BF371" s="5" t="s">
        <v>145</v>
      </c>
      <c r="BG371" s="5">
        <v>0</v>
      </c>
      <c r="BH371" s="5">
        <v>6</v>
      </c>
      <c r="BI371" s="5" t="s">
        <v>123</v>
      </c>
      <c r="BJ371" s="3">
        <v>45473</v>
      </c>
      <c r="BK371" s="3">
        <v>45473</v>
      </c>
      <c r="BL371" s="6">
        <v>6.1333333333333302</v>
      </c>
      <c r="BM371" s="5" t="s">
        <v>123</v>
      </c>
      <c r="BN371" s="3">
        <v>50955</v>
      </c>
      <c r="BO371" s="5" t="s">
        <v>315</v>
      </c>
      <c r="BP371" s="5">
        <v>0</v>
      </c>
      <c r="BQ371" s="5">
        <v>2</v>
      </c>
      <c r="BR371" s="3">
        <v>45465</v>
      </c>
      <c r="BS371" s="5" t="s">
        <v>3299</v>
      </c>
      <c r="BT371" s="5" t="s">
        <v>3249</v>
      </c>
      <c r="BU371" s="7" t="s">
        <v>3300</v>
      </c>
      <c r="BV371" s="7">
        <v>2800</v>
      </c>
      <c r="BW371" s="7">
        <v>6200</v>
      </c>
      <c r="BX371" s="7">
        <v>1676</v>
      </c>
      <c r="BY371" s="7">
        <v>1300</v>
      </c>
      <c r="BZ371" s="5">
        <v>25</v>
      </c>
      <c r="CA371" s="5">
        <v>35</v>
      </c>
      <c r="CB371" s="48">
        <f t="shared" si="39"/>
        <v>19538800</v>
      </c>
      <c r="CC371" s="48">
        <v>19594050</v>
      </c>
      <c r="CD371" s="48">
        <f t="shared" si="35"/>
        <v>17584920</v>
      </c>
      <c r="CE371" s="48">
        <f t="shared" si="36"/>
        <v>15631040</v>
      </c>
      <c r="CF371" s="48">
        <v>0</v>
      </c>
      <c r="CG371" s="49" t="s">
        <v>3301</v>
      </c>
      <c r="CH371" s="49"/>
      <c r="CI371" s="49" t="s">
        <v>3775</v>
      </c>
      <c r="CJ371" s="50" t="s">
        <v>1752</v>
      </c>
      <c r="CK371" s="50" t="s">
        <v>1750</v>
      </c>
      <c r="CL371" s="50">
        <v>248001</v>
      </c>
      <c r="CM371" s="5">
        <v>0</v>
      </c>
      <c r="CN371" s="5" t="s">
        <v>165</v>
      </c>
      <c r="CO371" s="50" t="s">
        <v>166</v>
      </c>
      <c r="CP371" s="50" t="s">
        <v>167</v>
      </c>
      <c r="CQ371" s="51" t="s">
        <v>153</v>
      </c>
      <c r="CR371" s="51" t="s">
        <v>154</v>
      </c>
      <c r="CS371" s="51" t="s">
        <v>90</v>
      </c>
      <c r="CT371" s="51" t="s">
        <v>3127</v>
      </c>
      <c r="CU371" s="51" t="s">
        <v>156</v>
      </c>
      <c r="CV371" s="52" t="s">
        <v>3128</v>
      </c>
    </row>
    <row r="372" spans="1:100" ht="105" x14ac:dyDescent="0.25">
      <c r="A372" s="44">
        <v>371</v>
      </c>
      <c r="B372" s="45">
        <v>45627</v>
      </c>
      <c r="C372" s="46">
        <v>192621111152694</v>
      </c>
      <c r="D372" s="4">
        <v>192621111152694</v>
      </c>
      <c r="E372" s="4" t="s">
        <v>121</v>
      </c>
      <c r="F372" s="5" t="s">
        <v>232</v>
      </c>
      <c r="G372" s="3">
        <v>44773</v>
      </c>
      <c r="H372" s="6">
        <v>29.466666666666701</v>
      </c>
      <c r="I372" s="5" t="s">
        <v>123</v>
      </c>
      <c r="J372" s="47">
        <v>1600000</v>
      </c>
      <c r="K372" s="5" t="s">
        <v>124</v>
      </c>
      <c r="L372" s="5" t="s">
        <v>3129</v>
      </c>
      <c r="M372" s="5">
        <v>1087578.875</v>
      </c>
      <c r="N372" s="5" t="s">
        <v>126</v>
      </c>
      <c r="O372" s="5">
        <v>753</v>
      </c>
      <c r="P372" s="5" t="s">
        <v>127</v>
      </c>
      <c r="Q372" s="5">
        <v>29</v>
      </c>
      <c r="R372" s="5" t="s">
        <v>128</v>
      </c>
      <c r="S372" s="6">
        <v>15.9</v>
      </c>
      <c r="T372" s="5" t="s">
        <v>129</v>
      </c>
      <c r="U372" s="6">
        <v>14.5</v>
      </c>
      <c r="V372" s="5">
        <v>121</v>
      </c>
      <c r="W372" s="5" t="s">
        <v>130</v>
      </c>
      <c r="X372" s="5" t="s">
        <v>3130</v>
      </c>
      <c r="Y372" s="5" t="s">
        <v>132</v>
      </c>
      <c r="Z372" s="5" t="s">
        <v>133</v>
      </c>
      <c r="AA372" s="5" t="s">
        <v>2462</v>
      </c>
      <c r="AB372" s="5" t="s">
        <v>135</v>
      </c>
      <c r="AC372" s="5" t="s">
        <v>136</v>
      </c>
      <c r="AD372" s="5">
        <v>805137539</v>
      </c>
      <c r="AE372" s="5" t="s">
        <v>326</v>
      </c>
      <c r="AF372" s="5" t="s">
        <v>243</v>
      </c>
      <c r="AG372" s="5">
        <v>64</v>
      </c>
      <c r="AH372" s="5" t="s">
        <v>139</v>
      </c>
      <c r="AI372" s="5">
        <v>93</v>
      </c>
      <c r="AJ372" s="5" t="s">
        <v>128</v>
      </c>
      <c r="AK372" s="5">
        <v>1600000</v>
      </c>
      <c r="AL372" s="5" t="s">
        <v>140</v>
      </c>
      <c r="AM372" s="5" t="s">
        <v>161</v>
      </c>
      <c r="AN372" s="6">
        <v>40</v>
      </c>
      <c r="AO372" s="5" t="s">
        <v>142</v>
      </c>
      <c r="AP372" s="5">
        <v>0</v>
      </c>
      <c r="AQ372" s="5">
        <v>25326</v>
      </c>
      <c r="AR372" s="3">
        <v>44777</v>
      </c>
      <c r="AS372" s="5">
        <v>120</v>
      </c>
      <c r="AT372" s="5" t="s">
        <v>3131</v>
      </c>
      <c r="AU372" s="5" t="s">
        <v>144</v>
      </c>
      <c r="AV372" s="5">
        <v>0</v>
      </c>
      <c r="AW372" s="5">
        <v>0</v>
      </c>
      <c r="AX372" s="5">
        <v>0</v>
      </c>
      <c r="AY372" s="5">
        <v>0</v>
      </c>
      <c r="AZ372" s="5">
        <v>0</v>
      </c>
      <c r="BA372" s="5">
        <v>0</v>
      </c>
      <c r="BB372" s="5">
        <v>0</v>
      </c>
      <c r="BC372" s="5">
        <v>0</v>
      </c>
      <c r="BD372" s="5">
        <v>0</v>
      </c>
      <c r="BE372" s="5" t="s">
        <v>145</v>
      </c>
      <c r="BF372" s="5" t="s">
        <v>145</v>
      </c>
      <c r="BG372" s="5">
        <v>0</v>
      </c>
      <c r="BH372" s="5">
        <v>29</v>
      </c>
      <c r="BI372" s="5" t="s">
        <v>123</v>
      </c>
      <c r="BJ372" s="3">
        <v>44773</v>
      </c>
      <c r="BK372" s="3">
        <v>44773</v>
      </c>
      <c r="BL372" s="6">
        <v>29.466666666666701</v>
      </c>
      <c r="BM372" s="5" t="s">
        <v>123</v>
      </c>
      <c r="BN372" s="3">
        <v>47577</v>
      </c>
      <c r="BO372" s="5" t="s">
        <v>162</v>
      </c>
      <c r="BP372" s="5">
        <v>0</v>
      </c>
      <c r="BQ372" s="5">
        <v>1</v>
      </c>
      <c r="BR372" s="3">
        <v>44762</v>
      </c>
      <c r="BS372" s="5">
        <v>5050250</v>
      </c>
      <c r="BT372" s="5" t="s">
        <v>330</v>
      </c>
      <c r="BU372" s="7" t="s">
        <v>3302</v>
      </c>
      <c r="BV372" s="7">
        <v>0</v>
      </c>
      <c r="BW372" s="7">
        <v>0</v>
      </c>
      <c r="BX372" s="7">
        <v>216</v>
      </c>
      <c r="BY372" s="7">
        <v>12500</v>
      </c>
      <c r="BZ372" s="5">
        <v>10</v>
      </c>
      <c r="CA372" s="5">
        <v>60</v>
      </c>
      <c r="CB372" s="48">
        <f t="shared" si="39"/>
        <v>2700000</v>
      </c>
      <c r="CC372" s="48">
        <v>2700000</v>
      </c>
      <c r="CD372" s="48">
        <f t="shared" si="35"/>
        <v>2430000</v>
      </c>
      <c r="CE372" s="48">
        <f t="shared" si="36"/>
        <v>2160000</v>
      </c>
      <c r="CF372" s="48">
        <v>3181</v>
      </c>
      <c r="CG372" s="49" t="s">
        <v>3303</v>
      </c>
      <c r="CH372" s="49"/>
      <c r="CI372" s="49" t="s">
        <v>3775</v>
      </c>
      <c r="CJ372" s="50" t="s">
        <v>3132</v>
      </c>
      <c r="CK372" s="50" t="s">
        <v>326</v>
      </c>
      <c r="CL372" s="50">
        <v>580024</v>
      </c>
      <c r="CM372" s="5">
        <v>0</v>
      </c>
      <c r="CN372" s="5" t="s">
        <v>843</v>
      </c>
      <c r="CO372" s="50" t="s">
        <v>152</v>
      </c>
      <c r="CP372" s="50" t="s">
        <v>152</v>
      </c>
      <c r="CQ372" s="51" t="s">
        <v>153</v>
      </c>
      <c r="CR372" s="51" t="s">
        <v>154</v>
      </c>
      <c r="CS372" s="51" t="s">
        <v>90</v>
      </c>
      <c r="CT372" s="51" t="s">
        <v>3133</v>
      </c>
      <c r="CU372" s="51" t="s">
        <v>156</v>
      </c>
      <c r="CV372" s="52" t="s">
        <v>3134</v>
      </c>
    </row>
    <row r="373" spans="1:100" ht="120" x14ac:dyDescent="0.25">
      <c r="A373" s="44">
        <v>372</v>
      </c>
      <c r="B373" s="45">
        <v>45627</v>
      </c>
      <c r="C373" s="46">
        <v>192620911736521</v>
      </c>
      <c r="D373" s="4">
        <v>192620911736521</v>
      </c>
      <c r="E373" s="4" t="s">
        <v>121</v>
      </c>
      <c r="F373" s="5" t="s">
        <v>122</v>
      </c>
      <c r="G373" s="3">
        <v>45448</v>
      </c>
      <c r="H373" s="6">
        <v>6.9666666666666703</v>
      </c>
      <c r="I373" s="5" t="s">
        <v>123</v>
      </c>
      <c r="J373" s="47">
        <v>1834221</v>
      </c>
      <c r="K373" s="5" t="s">
        <v>124</v>
      </c>
      <c r="L373" s="5" t="s">
        <v>3135</v>
      </c>
      <c r="M373" s="5">
        <v>1789967</v>
      </c>
      <c r="N373" s="5" t="s">
        <v>126</v>
      </c>
      <c r="O373" s="5">
        <v>746</v>
      </c>
      <c r="P373" s="5" t="s">
        <v>127</v>
      </c>
      <c r="Q373" s="5">
        <v>7</v>
      </c>
      <c r="R373" s="5" t="s">
        <v>128</v>
      </c>
      <c r="S373" s="6">
        <v>13.8</v>
      </c>
      <c r="T373" s="5" t="s">
        <v>129</v>
      </c>
      <c r="U373" s="6">
        <v>13.8</v>
      </c>
      <c r="V373" s="5">
        <v>121</v>
      </c>
      <c r="W373" s="5" t="s">
        <v>130</v>
      </c>
      <c r="X373" s="5" t="s">
        <v>3136</v>
      </c>
      <c r="Y373" s="5" t="s">
        <v>132</v>
      </c>
      <c r="Z373" s="5" t="s">
        <v>133</v>
      </c>
      <c r="AA373" s="5" t="s">
        <v>191</v>
      </c>
      <c r="AB373" s="5" t="s">
        <v>135</v>
      </c>
      <c r="AC373" s="5" t="s">
        <v>136</v>
      </c>
      <c r="AD373" s="5">
        <v>854804330619</v>
      </c>
      <c r="AE373" s="5" t="s">
        <v>326</v>
      </c>
      <c r="AF373" s="5" t="s">
        <v>243</v>
      </c>
      <c r="AG373" s="5">
        <v>114</v>
      </c>
      <c r="AH373" s="5" t="s">
        <v>139</v>
      </c>
      <c r="AI373" s="5">
        <v>121</v>
      </c>
      <c r="AJ373" s="5" t="s">
        <v>128</v>
      </c>
      <c r="AK373" s="5">
        <v>1834221</v>
      </c>
      <c r="AL373" s="5" t="s">
        <v>140</v>
      </c>
      <c r="AM373" s="5" t="s">
        <v>161</v>
      </c>
      <c r="AN373" s="6">
        <v>38.048062600000002</v>
      </c>
      <c r="AO373" s="5" t="s">
        <v>142</v>
      </c>
      <c r="AP373" s="5">
        <v>0</v>
      </c>
      <c r="AQ373" s="5">
        <v>28260</v>
      </c>
      <c r="AR373" s="3">
        <v>45447</v>
      </c>
      <c r="AS373" s="5">
        <v>120</v>
      </c>
      <c r="AT373" s="5" t="s">
        <v>3137</v>
      </c>
      <c r="AU373" s="5" t="s">
        <v>144</v>
      </c>
      <c r="AV373" s="5">
        <v>0</v>
      </c>
      <c r="AW373" s="5">
        <v>0</v>
      </c>
      <c r="AX373" s="5">
        <v>0</v>
      </c>
      <c r="AY373" s="5">
        <v>0</v>
      </c>
      <c r="AZ373" s="5">
        <v>0</v>
      </c>
      <c r="BA373" s="5">
        <v>0</v>
      </c>
      <c r="BB373" s="5">
        <v>0</v>
      </c>
      <c r="BC373" s="5">
        <v>0</v>
      </c>
      <c r="BD373" s="5">
        <v>0</v>
      </c>
      <c r="BE373" s="5" t="s">
        <v>145</v>
      </c>
      <c r="BF373" s="5" t="s">
        <v>145</v>
      </c>
      <c r="BG373" s="5">
        <v>0</v>
      </c>
      <c r="BH373" s="5">
        <v>7</v>
      </c>
      <c r="BI373" s="5" t="s">
        <v>123</v>
      </c>
      <c r="BJ373" s="3">
        <v>45443</v>
      </c>
      <c r="BK373" s="3">
        <v>45443</v>
      </c>
      <c r="BL373" s="6">
        <v>7.1333333333333302</v>
      </c>
      <c r="BM373" s="5" t="s">
        <v>123</v>
      </c>
      <c r="BN373" s="3">
        <v>49099</v>
      </c>
      <c r="BO373" s="5" t="s">
        <v>162</v>
      </c>
      <c r="BP373" s="5">
        <v>0</v>
      </c>
      <c r="BQ373" s="5">
        <v>1</v>
      </c>
      <c r="BR373" s="3">
        <v>45434</v>
      </c>
      <c r="BS373" s="5" t="s">
        <v>3304</v>
      </c>
      <c r="BT373" s="5" t="s">
        <v>487</v>
      </c>
      <c r="BU373" s="7" t="s">
        <v>3305</v>
      </c>
      <c r="BV373" s="7">
        <v>1157</v>
      </c>
      <c r="BW373" s="7">
        <v>3000</v>
      </c>
      <c r="BX373" s="7">
        <v>794</v>
      </c>
      <c r="BY373" s="7">
        <v>1700</v>
      </c>
      <c r="BZ373" s="5">
        <v>5</v>
      </c>
      <c r="CA373" s="5">
        <v>55</v>
      </c>
      <c r="CB373" s="48">
        <f t="shared" si="39"/>
        <v>4820800</v>
      </c>
      <c r="CC373" s="48">
        <v>4820800</v>
      </c>
      <c r="CD373" s="48">
        <f t="shared" si="35"/>
        <v>4338720</v>
      </c>
      <c r="CE373" s="48">
        <f t="shared" si="36"/>
        <v>3856640</v>
      </c>
      <c r="CF373" s="48"/>
      <c r="CG373" s="49" t="s">
        <v>3306</v>
      </c>
      <c r="CH373" s="49"/>
      <c r="CI373" s="49" t="s">
        <v>3775</v>
      </c>
      <c r="CJ373" s="50" t="s">
        <v>3132</v>
      </c>
      <c r="CK373" s="50" t="s">
        <v>326</v>
      </c>
      <c r="CL373" s="50">
        <v>580024</v>
      </c>
      <c r="CM373" s="5">
        <v>0</v>
      </c>
      <c r="CN373" s="5" t="s">
        <v>165</v>
      </c>
      <c r="CO373" s="50" t="s">
        <v>166</v>
      </c>
      <c r="CP373" s="50" t="s">
        <v>335</v>
      </c>
      <c r="CQ373" s="51" t="s">
        <v>153</v>
      </c>
      <c r="CR373" s="51" t="s">
        <v>154</v>
      </c>
      <c r="CS373" s="51" t="s">
        <v>90</v>
      </c>
      <c r="CT373" s="51" t="s">
        <v>3138</v>
      </c>
      <c r="CU373" s="51" t="s">
        <v>156</v>
      </c>
      <c r="CV373" s="52" t="s">
        <v>3139</v>
      </c>
    </row>
    <row r="374" spans="1:100" ht="105" x14ac:dyDescent="0.25">
      <c r="A374" s="44">
        <v>373</v>
      </c>
      <c r="B374" s="45">
        <v>45627</v>
      </c>
      <c r="C374" s="46">
        <v>192520911765701</v>
      </c>
      <c r="D374" s="4">
        <v>192520911765701</v>
      </c>
      <c r="E374" s="4" t="s">
        <v>121</v>
      </c>
      <c r="F374" s="5" t="s">
        <v>122</v>
      </c>
      <c r="G374" s="3">
        <v>45480</v>
      </c>
      <c r="H374" s="6">
        <v>5.9</v>
      </c>
      <c r="I374" s="5" t="s">
        <v>123</v>
      </c>
      <c r="J374" s="47">
        <v>1267001</v>
      </c>
      <c r="K374" s="5" t="s">
        <v>124</v>
      </c>
      <c r="L374" s="5" t="s">
        <v>3140</v>
      </c>
      <c r="M374" s="5">
        <v>1230006</v>
      </c>
      <c r="N374" s="5" t="s">
        <v>126</v>
      </c>
      <c r="O374" s="5">
        <v>775</v>
      </c>
      <c r="P374" s="5" t="s">
        <v>127</v>
      </c>
      <c r="Q374" s="5">
        <v>6</v>
      </c>
      <c r="R374" s="5" t="s">
        <v>263</v>
      </c>
      <c r="S374" s="6">
        <v>14</v>
      </c>
      <c r="T374" s="5" t="s">
        <v>129</v>
      </c>
      <c r="U374" s="6">
        <v>14</v>
      </c>
      <c r="V374" s="5">
        <v>97</v>
      </c>
      <c r="W374" s="5" t="s">
        <v>130</v>
      </c>
      <c r="X374" s="5" t="s">
        <v>3141</v>
      </c>
      <c r="Y374" s="5" t="s">
        <v>132</v>
      </c>
      <c r="Z374" s="5" t="s">
        <v>133</v>
      </c>
      <c r="AA374" s="5" t="s">
        <v>1757</v>
      </c>
      <c r="AB374" s="5" t="s">
        <v>135</v>
      </c>
      <c r="AC374" s="5" t="s">
        <v>136</v>
      </c>
      <c r="AD374" s="5">
        <v>854804591020</v>
      </c>
      <c r="AE374" s="5" t="s">
        <v>1012</v>
      </c>
      <c r="AF374" s="5" t="s">
        <v>243</v>
      </c>
      <c r="AG374" s="5">
        <v>91</v>
      </c>
      <c r="AH374" s="5" t="s">
        <v>139</v>
      </c>
      <c r="AI374" s="5">
        <v>97</v>
      </c>
      <c r="AJ374" s="5" t="s">
        <v>266</v>
      </c>
      <c r="AK374" s="5">
        <v>1267001</v>
      </c>
      <c r="AL374" s="5" t="s">
        <v>1368</v>
      </c>
      <c r="AM374" s="5" t="s">
        <v>161</v>
      </c>
      <c r="AN374" s="6">
        <v>51.984220100000002</v>
      </c>
      <c r="AO374" s="5" t="s">
        <v>142</v>
      </c>
      <c r="AP374" s="5">
        <v>0</v>
      </c>
      <c r="AQ374" s="5">
        <v>22010</v>
      </c>
      <c r="AR374" s="3">
        <v>45477</v>
      </c>
      <c r="AS374" s="5">
        <v>96</v>
      </c>
      <c r="AT374" s="5" t="s">
        <v>3142</v>
      </c>
      <c r="AU374" s="5" t="s">
        <v>144</v>
      </c>
      <c r="AV374" s="5">
        <v>0</v>
      </c>
      <c r="AW374" s="5">
        <v>0</v>
      </c>
      <c r="AX374" s="5">
        <v>0</v>
      </c>
      <c r="AY374" s="5">
        <v>0</v>
      </c>
      <c r="AZ374" s="5">
        <v>0</v>
      </c>
      <c r="BA374" s="5">
        <v>0</v>
      </c>
      <c r="BB374" s="5">
        <v>0</v>
      </c>
      <c r="BC374" s="5">
        <v>0</v>
      </c>
      <c r="BD374" s="5">
        <v>0</v>
      </c>
      <c r="BE374" s="5" t="s">
        <v>145</v>
      </c>
      <c r="BF374" s="5" t="s">
        <v>145</v>
      </c>
      <c r="BG374" s="5">
        <v>0</v>
      </c>
      <c r="BH374" s="5">
        <v>6</v>
      </c>
      <c r="BI374" s="5" t="s">
        <v>123</v>
      </c>
      <c r="BJ374" s="3">
        <v>45473</v>
      </c>
      <c r="BK374" s="3">
        <v>45473</v>
      </c>
      <c r="BL374" s="6">
        <v>6.1333333333333302</v>
      </c>
      <c r="BM374" s="5" t="s">
        <v>123</v>
      </c>
      <c r="BN374" s="3">
        <v>48399</v>
      </c>
      <c r="BO374" s="5" t="s">
        <v>162</v>
      </c>
      <c r="BP374" s="5">
        <v>0</v>
      </c>
      <c r="BQ374" s="5">
        <v>1</v>
      </c>
      <c r="BR374" s="3">
        <v>45471</v>
      </c>
      <c r="BS374" s="5" t="s">
        <v>3307</v>
      </c>
      <c r="BT374" s="5" t="s">
        <v>3203</v>
      </c>
      <c r="BU374" s="7" t="s">
        <v>3308</v>
      </c>
      <c r="BV374" s="7">
        <v>77.87</v>
      </c>
      <c r="BW374" s="7">
        <v>24000</v>
      </c>
      <c r="BX374" s="7">
        <v>812</v>
      </c>
      <c r="BY374" s="7">
        <v>700</v>
      </c>
      <c r="BZ374" s="5">
        <v>31</v>
      </c>
      <c r="CA374" s="5">
        <v>29</v>
      </c>
      <c r="CB374" s="48">
        <f t="shared" si="39"/>
        <v>2437280</v>
      </c>
      <c r="CC374" s="48">
        <v>2437280</v>
      </c>
      <c r="CD374" s="48">
        <f t="shared" si="35"/>
        <v>2193552</v>
      </c>
      <c r="CE374" s="48">
        <f t="shared" si="36"/>
        <v>1949824</v>
      </c>
      <c r="CF374" s="48"/>
      <c r="CG374" s="49" t="s">
        <v>3309</v>
      </c>
      <c r="CH374" s="49"/>
      <c r="CI374" s="49" t="s">
        <v>3775</v>
      </c>
      <c r="CJ374" s="50" t="s">
        <v>3143</v>
      </c>
      <c r="CK374" s="50" t="s">
        <v>1012</v>
      </c>
      <c r="CL374" s="50">
        <v>522020</v>
      </c>
      <c r="CM374" s="5">
        <v>0</v>
      </c>
      <c r="CN374" s="5" t="s">
        <v>1142</v>
      </c>
      <c r="CO374" s="50" t="s">
        <v>355</v>
      </c>
      <c r="CP374" s="50" t="s">
        <v>355</v>
      </c>
      <c r="CQ374" s="51" t="s">
        <v>153</v>
      </c>
      <c r="CR374" s="51" t="s">
        <v>154</v>
      </c>
      <c r="CS374" s="51" t="s">
        <v>90</v>
      </c>
      <c r="CT374" s="51" t="s">
        <v>3144</v>
      </c>
      <c r="CU374" s="51" t="s">
        <v>156</v>
      </c>
      <c r="CV374" s="52" t="s">
        <v>3145</v>
      </c>
    </row>
    <row r="375" spans="1:100" customFormat="1" ht="75" x14ac:dyDescent="0.25">
      <c r="A375">
        <v>374</v>
      </c>
      <c r="B375" s="3">
        <v>45627</v>
      </c>
      <c r="C375" s="4">
        <v>192620911649400</v>
      </c>
      <c r="D375" s="4">
        <v>192620911649400</v>
      </c>
      <c r="E375" s="4" t="s">
        <v>121</v>
      </c>
      <c r="F375" s="5" t="s">
        <v>122</v>
      </c>
      <c r="G375" s="3">
        <v>45357</v>
      </c>
      <c r="H375" s="6">
        <v>10</v>
      </c>
      <c r="I375" s="5" t="s">
        <v>123</v>
      </c>
      <c r="J375" s="5">
        <v>2194514</v>
      </c>
      <c r="K375" s="5" t="s">
        <v>124</v>
      </c>
      <c r="L375" s="5" t="s">
        <v>3146</v>
      </c>
      <c r="M375" s="5">
        <v>2117965</v>
      </c>
      <c r="N375" s="5" t="s">
        <v>126</v>
      </c>
      <c r="O375" s="5">
        <v>664</v>
      </c>
      <c r="P375" s="5" t="s">
        <v>127</v>
      </c>
      <c r="Q375" s="5">
        <v>10</v>
      </c>
      <c r="R375" s="5" t="s">
        <v>128</v>
      </c>
      <c r="S375" s="6">
        <v>14.75</v>
      </c>
      <c r="T375" s="5" t="s">
        <v>129</v>
      </c>
      <c r="U375" s="6">
        <v>14.75</v>
      </c>
      <c r="V375" s="5">
        <v>121</v>
      </c>
      <c r="W375" s="5" t="s">
        <v>130</v>
      </c>
      <c r="X375" s="5" t="s">
        <v>3147</v>
      </c>
      <c r="Y375" s="5" t="s">
        <v>132</v>
      </c>
      <c r="Z375" s="5" t="s">
        <v>133</v>
      </c>
      <c r="AA375" s="5" t="s">
        <v>251</v>
      </c>
      <c r="AB375" s="5" t="s">
        <v>135</v>
      </c>
      <c r="AC375" s="5" t="s">
        <v>136</v>
      </c>
      <c r="AD375" s="5">
        <v>854803675956</v>
      </c>
      <c r="AE375" s="5" t="s">
        <v>326</v>
      </c>
      <c r="AF375" s="5" t="s">
        <v>243</v>
      </c>
      <c r="AG375" s="5">
        <v>111</v>
      </c>
      <c r="AH375" s="5" t="s">
        <v>139</v>
      </c>
      <c r="AI375" s="5">
        <v>121</v>
      </c>
      <c r="AJ375" s="5" t="s">
        <v>128</v>
      </c>
      <c r="AK375" s="5">
        <v>2194514</v>
      </c>
      <c r="AL375" s="5" t="s">
        <v>140</v>
      </c>
      <c r="AM375" s="5" t="s">
        <v>161</v>
      </c>
      <c r="AN375" s="6">
        <v>57.540647900000003</v>
      </c>
      <c r="AO375" s="5" t="s">
        <v>142</v>
      </c>
      <c r="AP375" s="5">
        <v>0</v>
      </c>
      <c r="AQ375" s="5">
        <v>35070</v>
      </c>
      <c r="AR375" s="3">
        <v>45355</v>
      </c>
      <c r="AS375" s="5">
        <v>120</v>
      </c>
      <c r="AT375" s="5" t="s">
        <v>3137</v>
      </c>
      <c r="AU375" s="5" t="s">
        <v>144</v>
      </c>
      <c r="AV375" s="5">
        <v>0</v>
      </c>
      <c r="AW375" s="5">
        <v>0</v>
      </c>
      <c r="AX375" s="5">
        <v>0</v>
      </c>
      <c r="AY375" s="5">
        <v>0</v>
      </c>
      <c r="AZ375" s="5">
        <v>0</v>
      </c>
      <c r="BA375" s="5">
        <v>0</v>
      </c>
      <c r="BB375" s="5">
        <v>0</v>
      </c>
      <c r="BC375" s="5">
        <v>0</v>
      </c>
      <c r="BD375" s="5">
        <v>0</v>
      </c>
      <c r="BE375" s="5" t="s">
        <v>145</v>
      </c>
      <c r="BF375" s="5" t="s">
        <v>145</v>
      </c>
      <c r="BG375" s="5">
        <v>0</v>
      </c>
      <c r="BH375" s="5">
        <v>10</v>
      </c>
      <c r="BI375" s="5" t="s">
        <v>123</v>
      </c>
      <c r="BJ375" s="3">
        <v>45351</v>
      </c>
      <c r="BK375" s="3">
        <v>45351</v>
      </c>
      <c r="BL375" s="6">
        <v>10.199999999999999</v>
      </c>
      <c r="BM375" s="5" t="s">
        <v>123</v>
      </c>
      <c r="BN375" s="3">
        <v>49007</v>
      </c>
      <c r="BO375" s="5" t="s">
        <v>162</v>
      </c>
      <c r="BP375" s="5">
        <v>0</v>
      </c>
      <c r="BQ375" s="5">
        <v>1</v>
      </c>
      <c r="BR375" s="3">
        <v>45348</v>
      </c>
      <c r="BS375" s="5" t="s">
        <v>422</v>
      </c>
      <c r="BT375" s="5" t="s">
        <v>341</v>
      </c>
      <c r="BU375" s="7" t="s">
        <v>3310</v>
      </c>
      <c r="BV375" s="7">
        <v>2176</v>
      </c>
      <c r="BW375" s="7">
        <v>700</v>
      </c>
      <c r="BX375" s="7">
        <v>1632</v>
      </c>
      <c r="BY375" s="7">
        <v>1403.585</v>
      </c>
      <c r="BZ375" s="5">
        <v>2</v>
      </c>
      <c r="CA375" s="5">
        <v>58</v>
      </c>
      <c r="CB375" s="6">
        <f t="shared" si="39"/>
        <v>3813850.72</v>
      </c>
      <c r="CC375" s="6">
        <v>3813850</v>
      </c>
      <c r="CD375" s="6">
        <f t="shared" si="35"/>
        <v>3432466</v>
      </c>
      <c r="CE375" s="6">
        <f t="shared" si="36"/>
        <v>3051081</v>
      </c>
      <c r="CF375" s="6"/>
      <c r="CG375" s="8"/>
      <c r="CH375" s="8">
        <f t="shared" ref="CH375:CH377" si="42">J375/CB375</f>
        <v>0.57540637038882314</v>
      </c>
      <c r="CI375" s="8" t="s">
        <v>3775</v>
      </c>
      <c r="CJ375" s="5" t="s">
        <v>3148</v>
      </c>
      <c r="CK375" s="5" t="s">
        <v>326</v>
      </c>
      <c r="CL375" s="5">
        <v>581118</v>
      </c>
      <c r="CM375" s="5">
        <v>0</v>
      </c>
      <c r="CN375" s="5" t="s">
        <v>195</v>
      </c>
      <c r="CO375" s="5" t="s">
        <v>166</v>
      </c>
      <c r="CP375" s="5" t="s">
        <v>408</v>
      </c>
      <c r="CQ375" s="9" t="s">
        <v>153</v>
      </c>
      <c r="CR375" s="9" t="s">
        <v>154</v>
      </c>
      <c r="CS375" s="9" t="s">
        <v>90</v>
      </c>
      <c r="CT375" s="9" t="s">
        <v>3149</v>
      </c>
      <c r="CU375" s="9" t="s">
        <v>187</v>
      </c>
      <c r="CV375" s="10" t="s">
        <v>3150</v>
      </c>
    </row>
    <row r="376" spans="1:100" customFormat="1" ht="30" x14ac:dyDescent="0.25">
      <c r="A376">
        <v>375</v>
      </c>
      <c r="B376" s="3">
        <v>45627</v>
      </c>
      <c r="C376" s="4">
        <v>213820911709550</v>
      </c>
      <c r="D376" s="4">
        <v>213820911709550</v>
      </c>
      <c r="E376" s="4" t="s">
        <v>121</v>
      </c>
      <c r="F376" s="5" t="s">
        <v>122</v>
      </c>
      <c r="G376" s="3">
        <v>45416</v>
      </c>
      <c r="H376" s="6">
        <v>8.0333333333333297</v>
      </c>
      <c r="I376" s="5" t="s">
        <v>123</v>
      </c>
      <c r="J376" s="5">
        <v>2960372</v>
      </c>
      <c r="K376" s="5" t="s">
        <v>124</v>
      </c>
      <c r="L376" s="5" t="s">
        <v>2025</v>
      </c>
      <c r="M376" s="5">
        <v>2924941</v>
      </c>
      <c r="N376" s="5" t="s">
        <v>126</v>
      </c>
      <c r="O376" s="5">
        <v>769</v>
      </c>
      <c r="P376" s="5" t="s">
        <v>127</v>
      </c>
      <c r="Q376" s="5">
        <v>8</v>
      </c>
      <c r="R376" s="5" t="s">
        <v>128</v>
      </c>
      <c r="S376" s="6">
        <v>14</v>
      </c>
      <c r="T376" s="5" t="s">
        <v>129</v>
      </c>
      <c r="U376" s="6">
        <v>14</v>
      </c>
      <c r="V376" s="5">
        <v>181</v>
      </c>
      <c r="W376" s="5" t="s">
        <v>130</v>
      </c>
      <c r="X376" s="5" t="s">
        <v>2026</v>
      </c>
      <c r="Y376" s="5" t="s">
        <v>132</v>
      </c>
      <c r="Z376" s="5" t="s">
        <v>133</v>
      </c>
      <c r="AA376" s="5" t="s">
        <v>804</v>
      </c>
      <c r="AB376" s="5" t="s">
        <v>135</v>
      </c>
      <c r="AC376" s="5" t="s">
        <v>136</v>
      </c>
      <c r="AD376" s="5">
        <v>802758595</v>
      </c>
      <c r="AE376" s="5" t="s">
        <v>637</v>
      </c>
      <c r="AF376" s="5" t="s">
        <v>253</v>
      </c>
      <c r="AG376" s="5">
        <v>173</v>
      </c>
      <c r="AH376" s="5" t="s">
        <v>139</v>
      </c>
      <c r="AI376" s="5">
        <v>181</v>
      </c>
      <c r="AJ376" s="5" t="s">
        <v>128</v>
      </c>
      <c r="AK376" s="5">
        <v>2960372</v>
      </c>
      <c r="AL376" s="5" t="s">
        <v>140</v>
      </c>
      <c r="AM376" s="5" t="s">
        <v>141</v>
      </c>
      <c r="AN376" s="6">
        <v>64.729330899999994</v>
      </c>
      <c r="AO376" s="5" t="s">
        <v>142</v>
      </c>
      <c r="AP376" s="5">
        <v>0</v>
      </c>
      <c r="AQ376" s="5">
        <v>39425</v>
      </c>
      <c r="AR376" s="3">
        <v>45416</v>
      </c>
      <c r="AS376" s="5">
        <v>180</v>
      </c>
      <c r="AT376" s="5" t="s">
        <v>2010</v>
      </c>
      <c r="AU376" s="5" t="s">
        <v>144</v>
      </c>
      <c r="AV376" s="5">
        <v>0</v>
      </c>
      <c r="AW376" s="5">
        <v>0</v>
      </c>
      <c r="AX376" s="5">
        <v>0</v>
      </c>
      <c r="AY376" s="5">
        <v>0</v>
      </c>
      <c r="AZ376" s="5">
        <v>0</v>
      </c>
      <c r="BA376" s="5">
        <v>0</v>
      </c>
      <c r="BB376" s="5">
        <v>0</v>
      </c>
      <c r="BC376" s="5">
        <v>0</v>
      </c>
      <c r="BD376" s="5">
        <v>0</v>
      </c>
      <c r="BE376" s="5" t="s">
        <v>145</v>
      </c>
      <c r="BF376" s="5" t="s">
        <v>145</v>
      </c>
      <c r="BG376" s="5">
        <v>0</v>
      </c>
      <c r="BH376" s="5">
        <v>8</v>
      </c>
      <c r="BI376" s="5" t="s">
        <v>123</v>
      </c>
      <c r="BJ376" s="3">
        <v>45412</v>
      </c>
      <c r="BK376" s="3">
        <v>45412</v>
      </c>
      <c r="BL376" s="6">
        <v>8.1666666666666696</v>
      </c>
      <c r="BM376" s="5" t="s">
        <v>123</v>
      </c>
      <c r="BN376" s="3">
        <v>50894</v>
      </c>
      <c r="BO376" s="5" t="s">
        <v>146</v>
      </c>
      <c r="BP376" s="5">
        <v>12000000</v>
      </c>
      <c r="BQ376" s="7">
        <v>1</v>
      </c>
      <c r="BR376" s="24">
        <v>45405</v>
      </c>
      <c r="BS376" s="7" t="s">
        <v>3311</v>
      </c>
      <c r="BT376" s="7" t="s">
        <v>3312</v>
      </c>
      <c r="BU376" s="7" t="s">
        <v>3313</v>
      </c>
      <c r="BV376" s="7">
        <v>2032.65</v>
      </c>
      <c r="BW376" s="7">
        <v>2250</v>
      </c>
      <c r="BX376" s="7">
        <v>1027.5</v>
      </c>
      <c r="BY376" s="7">
        <v>1000</v>
      </c>
      <c r="BZ376" s="7">
        <v>32</v>
      </c>
      <c r="CA376" s="7">
        <v>18</v>
      </c>
      <c r="CB376" s="8">
        <f t="shared" si="39"/>
        <v>5600962.5</v>
      </c>
      <c r="CC376" s="8">
        <v>5600963</v>
      </c>
      <c r="CD376" s="8">
        <f t="shared" ref="CD376:CD440" si="43">ROUND(CB376*0.9,0)</f>
        <v>5040866</v>
      </c>
      <c r="CE376" s="8">
        <f t="shared" ref="CE376:CE440" si="44">ROUND(CB376*0.8,0)</f>
        <v>4480770</v>
      </c>
      <c r="CF376" s="8" t="s">
        <v>145</v>
      </c>
      <c r="CG376" s="8"/>
      <c r="CH376" s="8">
        <f t="shared" si="42"/>
        <v>0.52854701312497632</v>
      </c>
      <c r="CI376" s="8" t="s">
        <v>3775</v>
      </c>
      <c r="CJ376" s="5" t="s">
        <v>2015</v>
      </c>
      <c r="CK376" s="5" t="s">
        <v>637</v>
      </c>
      <c r="CL376" s="5">
        <v>302026</v>
      </c>
      <c r="CM376" s="5">
        <v>0</v>
      </c>
      <c r="CN376" s="5" t="s">
        <v>151</v>
      </c>
      <c r="CO376" s="5" t="s">
        <v>166</v>
      </c>
      <c r="CP376" s="5" t="s">
        <v>335</v>
      </c>
      <c r="CQ376" s="9" t="s">
        <v>185</v>
      </c>
      <c r="CR376" s="9" t="s">
        <v>154</v>
      </c>
      <c r="CS376" s="9" t="s">
        <v>90</v>
      </c>
      <c r="CT376" s="9" t="s">
        <v>2027</v>
      </c>
      <c r="CU376" s="9" t="s">
        <v>187</v>
      </c>
      <c r="CV376" s="10" t="s">
        <v>2028</v>
      </c>
    </row>
    <row r="377" spans="1:100" customFormat="1" ht="60" x14ac:dyDescent="0.25">
      <c r="A377">
        <v>376</v>
      </c>
      <c r="B377" s="3">
        <v>45627</v>
      </c>
      <c r="C377" s="4">
        <v>213820911709039</v>
      </c>
      <c r="D377" s="4">
        <v>213820911709039</v>
      </c>
      <c r="E377" s="4" t="s">
        <v>121</v>
      </c>
      <c r="F377" s="5" t="s">
        <v>122</v>
      </c>
      <c r="G377" s="3">
        <v>45416</v>
      </c>
      <c r="H377" s="6">
        <v>8.0333333333333297</v>
      </c>
      <c r="I377" s="5" t="s">
        <v>123</v>
      </c>
      <c r="J377" s="5">
        <v>2514973</v>
      </c>
      <c r="K377" s="5" t="s">
        <v>124</v>
      </c>
      <c r="L377" s="5" t="s">
        <v>2029</v>
      </c>
      <c r="M377" s="5">
        <v>2480302</v>
      </c>
      <c r="N377" s="5" t="s">
        <v>126</v>
      </c>
      <c r="O377" s="5">
        <v>745</v>
      </c>
      <c r="P377" s="5" t="s">
        <v>127</v>
      </c>
      <c r="Q377" s="5">
        <v>8</v>
      </c>
      <c r="R377" s="5" t="s">
        <v>128</v>
      </c>
      <c r="S377" s="6">
        <v>12.5</v>
      </c>
      <c r="T377" s="5" t="s">
        <v>129</v>
      </c>
      <c r="U377" s="6">
        <v>12.5</v>
      </c>
      <c r="V377" s="5">
        <v>181</v>
      </c>
      <c r="W377" s="5" t="s">
        <v>130</v>
      </c>
      <c r="X377" s="5" t="s">
        <v>2030</v>
      </c>
      <c r="Y377" s="5" t="s">
        <v>132</v>
      </c>
      <c r="Z377" s="5" t="s">
        <v>133</v>
      </c>
      <c r="AA377" s="5" t="s">
        <v>1053</v>
      </c>
      <c r="AB377" s="5" t="s">
        <v>135</v>
      </c>
      <c r="AC377" s="5" t="s">
        <v>136</v>
      </c>
      <c r="AD377" s="5">
        <v>854804106843</v>
      </c>
      <c r="AE377" s="5" t="s">
        <v>637</v>
      </c>
      <c r="AF377" s="5" t="s">
        <v>253</v>
      </c>
      <c r="AG377" s="5">
        <v>173</v>
      </c>
      <c r="AH377" s="5" t="s">
        <v>139</v>
      </c>
      <c r="AI377" s="5">
        <v>181</v>
      </c>
      <c r="AJ377" s="5" t="s">
        <v>128</v>
      </c>
      <c r="AK377" s="5">
        <v>2514973</v>
      </c>
      <c r="AL377" s="5" t="s">
        <v>140</v>
      </c>
      <c r="AM377" s="5" t="s">
        <v>141</v>
      </c>
      <c r="AN377" s="6">
        <v>11.292337699999999</v>
      </c>
      <c r="AO377" s="5" t="s">
        <v>142</v>
      </c>
      <c r="AP377" s="5">
        <v>0</v>
      </c>
      <c r="AQ377" s="5">
        <v>30998</v>
      </c>
      <c r="AR377" s="3">
        <v>45416</v>
      </c>
      <c r="AS377" s="5">
        <v>180</v>
      </c>
      <c r="AT377" s="5" t="s">
        <v>2010</v>
      </c>
      <c r="AU377" s="5" t="s">
        <v>144</v>
      </c>
      <c r="AV377" s="5">
        <v>0</v>
      </c>
      <c r="AW377" s="5">
        <v>0</v>
      </c>
      <c r="AX377" s="5">
        <v>0</v>
      </c>
      <c r="AY377" s="5">
        <v>0</v>
      </c>
      <c r="AZ377" s="5">
        <v>0</v>
      </c>
      <c r="BA377" s="5">
        <v>0</v>
      </c>
      <c r="BB377" s="5">
        <v>0</v>
      </c>
      <c r="BC377" s="5">
        <v>0</v>
      </c>
      <c r="BD377" s="5">
        <v>0</v>
      </c>
      <c r="BE377" s="5" t="s">
        <v>145</v>
      </c>
      <c r="BF377" s="5" t="s">
        <v>145</v>
      </c>
      <c r="BG377" s="5">
        <v>0</v>
      </c>
      <c r="BH377" s="5">
        <v>8</v>
      </c>
      <c r="BI377" s="5" t="s">
        <v>123</v>
      </c>
      <c r="BJ377" s="3">
        <v>45412</v>
      </c>
      <c r="BK377" s="3">
        <v>45412</v>
      </c>
      <c r="BL377" s="6">
        <v>8.1666666666666696</v>
      </c>
      <c r="BM377" s="5" t="s">
        <v>123</v>
      </c>
      <c r="BN377" s="3">
        <v>50894</v>
      </c>
      <c r="BO377" s="5" t="s">
        <v>146</v>
      </c>
      <c r="BP377" s="5">
        <v>1080000</v>
      </c>
      <c r="BQ377" s="7">
        <v>1</v>
      </c>
      <c r="BR377" s="24">
        <v>45406</v>
      </c>
      <c r="BS377" s="7" t="s">
        <v>3314</v>
      </c>
      <c r="BT377" s="7" t="s">
        <v>3315</v>
      </c>
      <c r="BU377" s="7" t="s">
        <v>3316</v>
      </c>
      <c r="BV377" s="7">
        <v>1040</v>
      </c>
      <c r="BW377" s="7">
        <v>20000</v>
      </c>
      <c r="BX377" s="7">
        <v>981</v>
      </c>
      <c r="BY377" s="7">
        <v>100</v>
      </c>
      <c r="BZ377" s="7">
        <v>12</v>
      </c>
      <c r="CA377" s="7">
        <v>48</v>
      </c>
      <c r="CB377" s="8">
        <f t="shared" si="39"/>
        <v>20898100</v>
      </c>
      <c r="CC377" s="8">
        <v>22271500</v>
      </c>
      <c r="CD377" s="8">
        <f t="shared" si="43"/>
        <v>18808290</v>
      </c>
      <c r="CE377" s="8">
        <f t="shared" si="44"/>
        <v>16718480</v>
      </c>
      <c r="CF377" s="8" t="s">
        <v>3317</v>
      </c>
      <c r="CG377" s="8"/>
      <c r="CH377" s="8">
        <f t="shared" si="42"/>
        <v>0.12034457677970725</v>
      </c>
      <c r="CI377" s="8" t="s">
        <v>3775</v>
      </c>
      <c r="CJ377" s="5" t="s">
        <v>2015</v>
      </c>
      <c r="CK377" s="5" t="s">
        <v>637</v>
      </c>
      <c r="CL377" s="5">
        <v>302020</v>
      </c>
      <c r="CM377" s="5">
        <v>0</v>
      </c>
      <c r="CN377" s="5" t="s">
        <v>165</v>
      </c>
      <c r="CO377" s="5" t="s">
        <v>299</v>
      </c>
      <c r="CP377" s="5" t="s">
        <v>299</v>
      </c>
      <c r="CQ377" s="9" t="s">
        <v>153</v>
      </c>
      <c r="CR377" s="9" t="s">
        <v>154</v>
      </c>
      <c r="CS377" s="9" t="s">
        <v>90</v>
      </c>
      <c r="CT377" s="9" t="s">
        <v>2031</v>
      </c>
      <c r="CU377" s="9" t="s">
        <v>187</v>
      </c>
      <c r="CV377" s="10" t="s">
        <v>2032</v>
      </c>
    </row>
    <row r="378" spans="1:100" ht="75" x14ac:dyDescent="0.25">
      <c r="A378" s="44">
        <v>377</v>
      </c>
      <c r="B378" s="45">
        <v>45627</v>
      </c>
      <c r="C378" s="46">
        <v>213820911708653</v>
      </c>
      <c r="D378" s="4">
        <v>213820911708653</v>
      </c>
      <c r="E378" s="4" t="s">
        <v>121</v>
      </c>
      <c r="F378" s="5" t="s">
        <v>122</v>
      </c>
      <c r="G378" s="3">
        <v>45416</v>
      </c>
      <c r="H378" s="6">
        <v>8.0333333333333297</v>
      </c>
      <c r="I378" s="5" t="s">
        <v>123</v>
      </c>
      <c r="J378" s="47">
        <v>2829900</v>
      </c>
      <c r="K378" s="5" t="s">
        <v>124</v>
      </c>
      <c r="L378" s="5" t="s">
        <v>2033</v>
      </c>
      <c r="M378" s="5">
        <v>2792664</v>
      </c>
      <c r="N378" s="5" t="s">
        <v>126</v>
      </c>
      <c r="O378" s="5">
        <v>735</v>
      </c>
      <c r="P378" s="5" t="s">
        <v>127</v>
      </c>
      <c r="Q378" s="5">
        <v>8</v>
      </c>
      <c r="R378" s="5" t="s">
        <v>128</v>
      </c>
      <c r="S378" s="6">
        <v>13</v>
      </c>
      <c r="T378" s="5" t="s">
        <v>129</v>
      </c>
      <c r="U378" s="6">
        <v>13</v>
      </c>
      <c r="V378" s="5">
        <v>181</v>
      </c>
      <c r="W378" s="5" t="s">
        <v>130</v>
      </c>
      <c r="X378" s="5" t="s">
        <v>2034</v>
      </c>
      <c r="Y378" s="5" t="s">
        <v>132</v>
      </c>
      <c r="Z378" s="5" t="s">
        <v>133</v>
      </c>
      <c r="AA378" s="5" t="s">
        <v>578</v>
      </c>
      <c r="AB378" s="5" t="s">
        <v>135</v>
      </c>
      <c r="AC378" s="5" t="s">
        <v>136</v>
      </c>
      <c r="AD378" s="5">
        <v>854804179778</v>
      </c>
      <c r="AE378" s="5" t="s">
        <v>637</v>
      </c>
      <c r="AF378" s="5" t="s">
        <v>253</v>
      </c>
      <c r="AG378" s="5">
        <v>173</v>
      </c>
      <c r="AH378" s="5" t="s">
        <v>139</v>
      </c>
      <c r="AI378" s="5">
        <v>181</v>
      </c>
      <c r="AJ378" s="5" t="s">
        <v>128</v>
      </c>
      <c r="AK378" s="5">
        <v>2829900</v>
      </c>
      <c r="AL378" s="5" t="s">
        <v>140</v>
      </c>
      <c r="AM378" s="5" t="s">
        <v>161</v>
      </c>
      <c r="AN378" s="6">
        <v>60.169991500000002</v>
      </c>
      <c r="AO378" s="5" t="s">
        <v>142</v>
      </c>
      <c r="AP378" s="5">
        <v>0</v>
      </c>
      <c r="AQ378" s="5">
        <v>35806</v>
      </c>
      <c r="AR378" s="3">
        <v>45416</v>
      </c>
      <c r="AS378" s="5">
        <v>180</v>
      </c>
      <c r="AT378" s="5" t="s">
        <v>2010</v>
      </c>
      <c r="AU378" s="5" t="s">
        <v>144</v>
      </c>
      <c r="AV378" s="5">
        <v>0</v>
      </c>
      <c r="AW378" s="5">
        <v>0</v>
      </c>
      <c r="AX378" s="5">
        <v>0</v>
      </c>
      <c r="AY378" s="5">
        <v>0</v>
      </c>
      <c r="AZ378" s="5">
        <v>0</v>
      </c>
      <c r="BA378" s="5">
        <v>0</v>
      </c>
      <c r="BB378" s="5">
        <v>0</v>
      </c>
      <c r="BC378" s="5">
        <v>0</v>
      </c>
      <c r="BD378" s="5">
        <v>0</v>
      </c>
      <c r="BE378" s="5" t="s">
        <v>145</v>
      </c>
      <c r="BF378" s="5" t="s">
        <v>145</v>
      </c>
      <c r="BG378" s="5">
        <v>0</v>
      </c>
      <c r="BH378" s="5">
        <v>8</v>
      </c>
      <c r="BI378" s="5" t="s">
        <v>123</v>
      </c>
      <c r="BJ378" s="3">
        <v>45412</v>
      </c>
      <c r="BK378" s="3">
        <v>45412</v>
      </c>
      <c r="BL378" s="6">
        <v>8.1666666666666696</v>
      </c>
      <c r="BM378" s="5" t="s">
        <v>123</v>
      </c>
      <c r="BN378" s="3">
        <v>50894</v>
      </c>
      <c r="BO378" s="5" t="s">
        <v>162</v>
      </c>
      <c r="BP378" s="5">
        <v>1260000</v>
      </c>
      <c r="BQ378" s="7">
        <v>1</v>
      </c>
      <c r="BR378" s="24">
        <v>45393</v>
      </c>
      <c r="BS378" s="7" t="s">
        <v>3318</v>
      </c>
      <c r="BT378" s="7" t="s">
        <v>3319</v>
      </c>
      <c r="BU378" s="7" t="s">
        <v>3320</v>
      </c>
      <c r="BV378" s="7">
        <v>3762.54</v>
      </c>
      <c r="BW378" s="7">
        <v>1250</v>
      </c>
      <c r="BX378" s="7">
        <v>700</v>
      </c>
      <c r="BY378" s="7"/>
      <c r="BZ378" s="7">
        <v>18</v>
      </c>
      <c r="CA378" s="7">
        <v>32</v>
      </c>
      <c r="CB378" s="49">
        <f t="shared" si="39"/>
        <v>4703175</v>
      </c>
      <c r="CC378" s="49">
        <v>4703175</v>
      </c>
      <c r="CD378" s="49">
        <f t="shared" si="43"/>
        <v>4232858</v>
      </c>
      <c r="CE378" s="49">
        <f t="shared" si="44"/>
        <v>3762540</v>
      </c>
      <c r="CF378" s="49"/>
      <c r="CG378" s="49" t="s">
        <v>3321</v>
      </c>
      <c r="CH378" s="49"/>
      <c r="CI378" s="49" t="s">
        <v>3775</v>
      </c>
      <c r="CJ378" s="50" t="s">
        <v>2035</v>
      </c>
      <c r="CK378" s="50" t="s">
        <v>637</v>
      </c>
      <c r="CL378" s="50">
        <v>303007</v>
      </c>
      <c r="CM378" s="5">
        <v>0</v>
      </c>
      <c r="CN378" s="5" t="s">
        <v>165</v>
      </c>
      <c r="CO378" s="50" t="s">
        <v>166</v>
      </c>
      <c r="CP378" s="50" t="s">
        <v>167</v>
      </c>
      <c r="CQ378" s="51" t="s">
        <v>153</v>
      </c>
      <c r="CR378" s="51" t="s">
        <v>154</v>
      </c>
      <c r="CS378" s="51" t="s">
        <v>90</v>
      </c>
      <c r="CT378" s="51" t="s">
        <v>2036</v>
      </c>
      <c r="CU378" s="51" t="s">
        <v>187</v>
      </c>
      <c r="CV378" s="52" t="s">
        <v>2037</v>
      </c>
    </row>
    <row r="379" spans="1:100" customFormat="1" ht="60" x14ac:dyDescent="0.25">
      <c r="A379">
        <v>378</v>
      </c>
      <c r="B379" s="3">
        <v>45627</v>
      </c>
      <c r="C379" s="4">
        <v>213820911685750</v>
      </c>
      <c r="D379" s="4">
        <v>213820911685750</v>
      </c>
      <c r="E379" s="4" t="s">
        <v>121</v>
      </c>
      <c r="F379" s="5" t="s">
        <v>122</v>
      </c>
      <c r="G379" s="3">
        <v>45388</v>
      </c>
      <c r="H379" s="6">
        <v>8.9666666666666703</v>
      </c>
      <c r="I379" s="5" t="s">
        <v>123</v>
      </c>
      <c r="J379" s="5">
        <v>1017404</v>
      </c>
      <c r="K379" s="5" t="s">
        <v>124</v>
      </c>
      <c r="L379" s="5" t="s">
        <v>2038</v>
      </c>
      <c r="M379" s="5">
        <v>986052</v>
      </c>
      <c r="N379" s="5" t="s">
        <v>126</v>
      </c>
      <c r="O379" s="5">
        <v>784</v>
      </c>
      <c r="P379" s="5" t="s">
        <v>127</v>
      </c>
      <c r="Q379" s="5">
        <v>9</v>
      </c>
      <c r="R379" s="5" t="s">
        <v>128</v>
      </c>
      <c r="S379" s="6">
        <v>14.75</v>
      </c>
      <c r="T379" s="5" t="s">
        <v>129</v>
      </c>
      <c r="U379" s="6">
        <v>14.75</v>
      </c>
      <c r="V379" s="5">
        <v>121</v>
      </c>
      <c r="W379" s="5" t="s">
        <v>130</v>
      </c>
      <c r="X379" s="5" t="s">
        <v>2039</v>
      </c>
      <c r="Y379" s="5" t="s">
        <v>132</v>
      </c>
      <c r="Z379" s="5" t="s">
        <v>133</v>
      </c>
      <c r="AA379" s="5" t="s">
        <v>1672</v>
      </c>
      <c r="AB379" s="5" t="s">
        <v>135</v>
      </c>
      <c r="AC379" s="5" t="s">
        <v>136</v>
      </c>
      <c r="AD379" s="5">
        <v>854803969832</v>
      </c>
      <c r="AE379" s="5" t="s">
        <v>637</v>
      </c>
      <c r="AF379" s="5" t="s">
        <v>253</v>
      </c>
      <c r="AG379" s="5">
        <v>112</v>
      </c>
      <c r="AH379" s="5" t="s">
        <v>139</v>
      </c>
      <c r="AI379" s="5">
        <v>121</v>
      </c>
      <c r="AJ379" s="5" t="s">
        <v>128</v>
      </c>
      <c r="AK379" s="5">
        <v>1017404</v>
      </c>
      <c r="AL379" s="5" t="s">
        <v>140</v>
      </c>
      <c r="AM379" s="5" t="s">
        <v>141</v>
      </c>
      <c r="AN379" s="6">
        <v>52.662706900000003</v>
      </c>
      <c r="AO379" s="5" t="s">
        <v>142</v>
      </c>
      <c r="AP379" s="5">
        <v>0</v>
      </c>
      <c r="AQ379" s="5">
        <v>16259</v>
      </c>
      <c r="AR379" s="3">
        <v>45386</v>
      </c>
      <c r="AS379" s="5">
        <v>120</v>
      </c>
      <c r="AT379" s="5" t="s">
        <v>2010</v>
      </c>
      <c r="AU379" s="5" t="s">
        <v>144</v>
      </c>
      <c r="AV379" s="5">
        <v>0</v>
      </c>
      <c r="AW379" s="5">
        <v>0</v>
      </c>
      <c r="AX379" s="5">
        <v>0</v>
      </c>
      <c r="AY379" s="5">
        <v>0</v>
      </c>
      <c r="AZ379" s="5">
        <v>0</v>
      </c>
      <c r="BA379" s="5">
        <v>0</v>
      </c>
      <c r="BB379" s="5">
        <v>0</v>
      </c>
      <c r="BC379" s="5">
        <v>0</v>
      </c>
      <c r="BD379" s="5">
        <v>0</v>
      </c>
      <c r="BE379" s="5" t="s">
        <v>145</v>
      </c>
      <c r="BF379" s="5" t="s">
        <v>145</v>
      </c>
      <c r="BG379" s="5">
        <v>0</v>
      </c>
      <c r="BH379" s="5">
        <v>9</v>
      </c>
      <c r="BI379" s="5" t="s">
        <v>123</v>
      </c>
      <c r="BJ379" s="3">
        <v>45382</v>
      </c>
      <c r="BK379" s="3">
        <v>45382</v>
      </c>
      <c r="BL379" s="6">
        <v>9.1666666666666696</v>
      </c>
      <c r="BM379" s="5" t="s">
        <v>123</v>
      </c>
      <c r="BN379" s="3">
        <v>49038</v>
      </c>
      <c r="BO379" s="5" t="s">
        <v>146</v>
      </c>
      <c r="BP379" s="5">
        <v>1080000</v>
      </c>
      <c r="BQ379" s="7">
        <v>1</v>
      </c>
      <c r="BR379" s="24">
        <v>45358</v>
      </c>
      <c r="BS379" s="7" t="s">
        <v>3322</v>
      </c>
      <c r="BT379" s="7" t="s">
        <v>3323</v>
      </c>
      <c r="BU379" s="7" t="s">
        <v>3324</v>
      </c>
      <c r="BV379" s="7">
        <v>87.05</v>
      </c>
      <c r="BW379" s="7">
        <v>10500</v>
      </c>
      <c r="BX379" s="7">
        <v>783</v>
      </c>
      <c r="BY379" s="7">
        <v>1300</v>
      </c>
      <c r="BZ379" s="7">
        <v>3</v>
      </c>
      <c r="CA379" s="7">
        <v>57</v>
      </c>
      <c r="CB379" s="8">
        <f t="shared" si="39"/>
        <v>1931925</v>
      </c>
      <c r="CC379" s="8">
        <v>1931925</v>
      </c>
      <c r="CD379" s="8">
        <f t="shared" si="43"/>
        <v>1738733</v>
      </c>
      <c r="CE379" s="8">
        <f t="shared" si="44"/>
        <v>1545540</v>
      </c>
      <c r="CF379" s="8" t="s">
        <v>3325</v>
      </c>
      <c r="CG379" s="8"/>
      <c r="CH379" s="8">
        <f>J379/CB379</f>
        <v>0.5266270688561927</v>
      </c>
      <c r="CI379" s="8" t="s">
        <v>3775</v>
      </c>
      <c r="CJ379" s="5" t="s">
        <v>2015</v>
      </c>
      <c r="CK379" s="5" t="s">
        <v>637</v>
      </c>
      <c r="CL379" s="5">
        <v>302027</v>
      </c>
      <c r="CM379" s="5">
        <v>0</v>
      </c>
      <c r="CN379" s="5" t="s">
        <v>195</v>
      </c>
      <c r="CO379" s="5" t="s">
        <v>335</v>
      </c>
      <c r="CP379" s="5" t="s">
        <v>335</v>
      </c>
      <c r="CQ379" s="9" t="s">
        <v>185</v>
      </c>
      <c r="CR379" s="9" t="s">
        <v>154</v>
      </c>
      <c r="CS379" s="9" t="s">
        <v>90</v>
      </c>
      <c r="CT379" s="9" t="s">
        <v>2040</v>
      </c>
      <c r="CU379" s="9" t="s">
        <v>187</v>
      </c>
      <c r="CV379" s="10" t="s">
        <v>2041</v>
      </c>
    </row>
    <row r="380" spans="1:100" ht="45" x14ac:dyDescent="0.25">
      <c r="A380" s="44">
        <v>379</v>
      </c>
      <c r="B380" s="45">
        <v>45627</v>
      </c>
      <c r="C380" s="46">
        <v>213820911683093</v>
      </c>
      <c r="D380" s="4">
        <v>213820911683093</v>
      </c>
      <c r="E380" s="4" t="s">
        <v>121</v>
      </c>
      <c r="F380" s="5" t="s">
        <v>178</v>
      </c>
      <c r="G380" s="3">
        <v>45444</v>
      </c>
      <c r="H380" s="6">
        <v>7.1</v>
      </c>
      <c r="I380" s="5" t="s">
        <v>123</v>
      </c>
      <c r="J380" s="47">
        <v>994061</v>
      </c>
      <c r="K380" s="5" t="s">
        <v>124</v>
      </c>
      <c r="L380" s="5" t="s">
        <v>2042</v>
      </c>
      <c r="M380" s="5">
        <v>979543.375</v>
      </c>
      <c r="N380" s="5" t="s">
        <v>126</v>
      </c>
      <c r="O380" s="5">
        <v>758</v>
      </c>
      <c r="P380" s="5" t="s">
        <v>127</v>
      </c>
      <c r="Q380" s="5">
        <v>9</v>
      </c>
      <c r="R380" s="5" t="s">
        <v>128</v>
      </c>
      <c r="S380" s="6">
        <v>13</v>
      </c>
      <c r="T380" s="5" t="s">
        <v>129</v>
      </c>
      <c r="U380" s="6">
        <v>13</v>
      </c>
      <c r="V380" s="5">
        <v>180</v>
      </c>
      <c r="W380" s="5" t="s">
        <v>130</v>
      </c>
      <c r="X380" s="5" t="s">
        <v>2043</v>
      </c>
      <c r="Y380" s="5" t="s">
        <v>132</v>
      </c>
      <c r="Z380" s="5" t="s">
        <v>133</v>
      </c>
      <c r="AA380" s="5" t="s">
        <v>863</v>
      </c>
      <c r="AB380" s="5" t="s">
        <v>135</v>
      </c>
      <c r="AC380" s="5" t="s">
        <v>136</v>
      </c>
      <c r="AD380" s="5">
        <v>854803969861</v>
      </c>
      <c r="AE380" s="5" t="s">
        <v>637</v>
      </c>
      <c r="AF380" s="5" t="s">
        <v>253</v>
      </c>
      <c r="AG380" s="5">
        <v>175</v>
      </c>
      <c r="AH380" s="5" t="s">
        <v>139</v>
      </c>
      <c r="AI380" s="5">
        <v>184</v>
      </c>
      <c r="AJ380" s="5" t="s">
        <v>128</v>
      </c>
      <c r="AK380" s="5">
        <v>994061</v>
      </c>
      <c r="AL380" s="5" t="s">
        <v>140</v>
      </c>
      <c r="AM380" s="5" t="s">
        <v>161</v>
      </c>
      <c r="AN380" s="6">
        <v>61.750590099999997</v>
      </c>
      <c r="AO380" s="5" t="s">
        <v>142</v>
      </c>
      <c r="AP380" s="5">
        <v>0</v>
      </c>
      <c r="AQ380" s="5">
        <v>12533</v>
      </c>
      <c r="AR380" s="3">
        <v>45386</v>
      </c>
      <c r="AS380" s="5">
        <v>180</v>
      </c>
      <c r="AT380" s="5" t="s">
        <v>2010</v>
      </c>
      <c r="AU380" s="5" t="s">
        <v>144</v>
      </c>
      <c r="AV380" s="5">
        <v>0</v>
      </c>
      <c r="AW380" s="5">
        <v>0</v>
      </c>
      <c r="AX380" s="5">
        <v>0</v>
      </c>
      <c r="AY380" s="5">
        <v>0</v>
      </c>
      <c r="AZ380" s="5">
        <v>0</v>
      </c>
      <c r="BA380" s="5">
        <v>0</v>
      </c>
      <c r="BB380" s="5">
        <v>0</v>
      </c>
      <c r="BC380" s="5">
        <v>0</v>
      </c>
      <c r="BD380" s="5">
        <v>0</v>
      </c>
      <c r="BE380" s="5" t="s">
        <v>145</v>
      </c>
      <c r="BF380" s="5" t="s">
        <v>145</v>
      </c>
      <c r="BG380" s="5">
        <v>0</v>
      </c>
      <c r="BH380" s="5">
        <v>9</v>
      </c>
      <c r="BI380" s="5" t="s">
        <v>123</v>
      </c>
      <c r="BJ380" s="3">
        <v>45382</v>
      </c>
      <c r="BK380" s="3">
        <v>45435</v>
      </c>
      <c r="BL380" s="6">
        <v>7.4</v>
      </c>
      <c r="BM380" s="5" t="s">
        <v>123</v>
      </c>
      <c r="BN380" s="3">
        <v>50955</v>
      </c>
      <c r="BO380" s="5" t="s">
        <v>162</v>
      </c>
      <c r="BP380" s="5">
        <v>1080000</v>
      </c>
      <c r="BQ380" s="7">
        <v>1</v>
      </c>
      <c r="BR380" s="24">
        <v>45367</v>
      </c>
      <c r="BS380" s="7" t="s">
        <v>3326</v>
      </c>
      <c r="BT380" s="7" t="s">
        <v>3327</v>
      </c>
      <c r="BU380" s="7" t="s">
        <v>3328</v>
      </c>
      <c r="BV380" s="7">
        <v>600</v>
      </c>
      <c r="BW380" s="7">
        <v>1333</v>
      </c>
      <c r="BX380" s="7">
        <v>600</v>
      </c>
      <c r="BY380" s="7">
        <v>1350</v>
      </c>
      <c r="BZ380" s="7">
        <v>4</v>
      </c>
      <c r="CA380" s="7">
        <v>56</v>
      </c>
      <c r="CB380" s="49">
        <f t="shared" si="39"/>
        <v>1609800</v>
      </c>
      <c r="CC380" s="49">
        <v>1609800</v>
      </c>
      <c r="CD380" s="49">
        <f t="shared" si="43"/>
        <v>1448820</v>
      </c>
      <c r="CE380" s="49">
        <f t="shared" si="44"/>
        <v>1287840</v>
      </c>
      <c r="CF380" s="49" t="s">
        <v>3329</v>
      </c>
      <c r="CG380" s="49" t="s">
        <v>3330</v>
      </c>
      <c r="CH380" s="49"/>
      <c r="CI380" s="49" t="s">
        <v>3775</v>
      </c>
      <c r="CJ380" s="50" t="s">
        <v>2015</v>
      </c>
      <c r="CK380" s="50" t="s">
        <v>637</v>
      </c>
      <c r="CL380" s="50">
        <v>302029</v>
      </c>
      <c r="CM380" s="5">
        <v>0</v>
      </c>
      <c r="CN380" s="5" t="s">
        <v>195</v>
      </c>
      <c r="CO380" s="50" t="s">
        <v>335</v>
      </c>
      <c r="CP380" s="50" t="s">
        <v>335</v>
      </c>
      <c r="CQ380" s="51" t="s">
        <v>185</v>
      </c>
      <c r="CR380" s="51" t="s">
        <v>154</v>
      </c>
      <c r="CS380" s="51" t="s">
        <v>90</v>
      </c>
      <c r="CT380" s="51" t="s">
        <v>2044</v>
      </c>
      <c r="CU380" s="51" t="s">
        <v>187</v>
      </c>
      <c r="CV380" s="52" t="s">
        <v>2045</v>
      </c>
    </row>
    <row r="381" spans="1:100" ht="45" x14ac:dyDescent="0.25">
      <c r="A381" s="44">
        <v>380</v>
      </c>
      <c r="B381" s="45">
        <v>45627</v>
      </c>
      <c r="C381" s="46">
        <v>213820911680973</v>
      </c>
      <c r="D381" s="4">
        <v>213820911680973</v>
      </c>
      <c r="E381" s="4" t="s">
        <v>121</v>
      </c>
      <c r="F381" s="5" t="s">
        <v>122</v>
      </c>
      <c r="G381" s="3">
        <v>45385</v>
      </c>
      <c r="H381" s="6">
        <v>9.06666666666667</v>
      </c>
      <c r="I381" s="5" t="s">
        <v>123</v>
      </c>
      <c r="J381" s="47">
        <v>3600000</v>
      </c>
      <c r="K381" s="5" t="s">
        <v>124</v>
      </c>
      <c r="L381" s="5" t="s">
        <v>2046</v>
      </c>
      <c r="M381" s="5">
        <v>3540285</v>
      </c>
      <c r="N381" s="5" t="s">
        <v>126</v>
      </c>
      <c r="O381" s="5">
        <v>788</v>
      </c>
      <c r="P381" s="5" t="s">
        <v>127</v>
      </c>
      <c r="Q381" s="5">
        <v>9</v>
      </c>
      <c r="R381" s="5" t="s">
        <v>263</v>
      </c>
      <c r="S381" s="6">
        <v>12</v>
      </c>
      <c r="T381" s="5" t="s">
        <v>129</v>
      </c>
      <c r="U381" s="6">
        <v>12</v>
      </c>
      <c r="V381" s="5">
        <v>181</v>
      </c>
      <c r="W381" s="5" t="s">
        <v>130</v>
      </c>
      <c r="X381" s="5" t="s">
        <v>2047</v>
      </c>
      <c r="Y381" s="5" t="s">
        <v>132</v>
      </c>
      <c r="Z381" s="5" t="s">
        <v>133</v>
      </c>
      <c r="AA381" s="5" t="s">
        <v>376</v>
      </c>
      <c r="AB381" s="5" t="s">
        <v>135</v>
      </c>
      <c r="AC381" s="5" t="s">
        <v>136</v>
      </c>
      <c r="AD381" s="5">
        <v>2438653</v>
      </c>
      <c r="AE381" s="5" t="s">
        <v>637</v>
      </c>
      <c r="AF381" s="5" t="s">
        <v>253</v>
      </c>
      <c r="AG381" s="5">
        <v>172</v>
      </c>
      <c r="AH381" s="5" t="s">
        <v>139</v>
      </c>
      <c r="AI381" s="5">
        <v>181</v>
      </c>
      <c r="AJ381" s="5" t="s">
        <v>266</v>
      </c>
      <c r="AK381" s="5">
        <v>3600000</v>
      </c>
      <c r="AL381" s="5" t="s">
        <v>140</v>
      </c>
      <c r="AM381" s="5" t="s">
        <v>141</v>
      </c>
      <c r="AN381" s="6">
        <v>50</v>
      </c>
      <c r="AO381" s="5" t="s">
        <v>142</v>
      </c>
      <c r="AP381" s="5">
        <v>0</v>
      </c>
      <c r="AQ381" s="5">
        <v>43207</v>
      </c>
      <c r="AR381" s="3">
        <v>45386</v>
      </c>
      <c r="AS381" s="5">
        <v>180</v>
      </c>
      <c r="AT381" s="5" t="s">
        <v>2010</v>
      </c>
      <c r="AU381" s="5" t="s">
        <v>144</v>
      </c>
      <c r="AV381" s="5">
        <v>0</v>
      </c>
      <c r="AW381" s="5">
        <v>0</v>
      </c>
      <c r="AX381" s="5">
        <v>0</v>
      </c>
      <c r="AY381" s="5">
        <v>0</v>
      </c>
      <c r="AZ381" s="5">
        <v>0</v>
      </c>
      <c r="BA381" s="5">
        <v>0</v>
      </c>
      <c r="BB381" s="5">
        <v>0</v>
      </c>
      <c r="BC381" s="5">
        <v>0</v>
      </c>
      <c r="BD381" s="5">
        <v>0</v>
      </c>
      <c r="BE381" s="5" t="s">
        <v>145</v>
      </c>
      <c r="BF381" s="5" t="s">
        <v>145</v>
      </c>
      <c r="BG381" s="5">
        <v>0</v>
      </c>
      <c r="BH381" s="5">
        <v>9</v>
      </c>
      <c r="BI381" s="5" t="s">
        <v>123</v>
      </c>
      <c r="BJ381" s="3">
        <v>45381</v>
      </c>
      <c r="BK381" s="3">
        <v>45381</v>
      </c>
      <c r="BL381" s="6">
        <v>9.1999999999999993</v>
      </c>
      <c r="BM381" s="5" t="s">
        <v>123</v>
      </c>
      <c r="BN381" s="3">
        <v>50864</v>
      </c>
      <c r="BO381" s="5" t="s">
        <v>146</v>
      </c>
      <c r="BP381" s="5">
        <v>3999999.9996000002</v>
      </c>
      <c r="BQ381" s="7">
        <v>1</v>
      </c>
      <c r="BR381" s="24">
        <v>45360</v>
      </c>
      <c r="BS381" s="7" t="s">
        <v>3331</v>
      </c>
      <c r="BT381" s="7" t="s">
        <v>3312</v>
      </c>
      <c r="BU381" s="7" t="s">
        <v>3332</v>
      </c>
      <c r="BV381" s="7">
        <v>4800</v>
      </c>
      <c r="BW381" s="7">
        <v>1500</v>
      </c>
      <c r="BX381" s="7">
        <v>2826</v>
      </c>
      <c r="BY381" s="7">
        <v>250</v>
      </c>
      <c r="BZ381" s="7">
        <v>12</v>
      </c>
      <c r="CA381" s="7">
        <v>38</v>
      </c>
      <c r="CB381" s="49">
        <f t="shared" si="39"/>
        <v>7906500</v>
      </c>
      <c r="CC381" s="49">
        <v>7200000</v>
      </c>
      <c r="CD381" s="49">
        <f t="shared" si="43"/>
        <v>7115850</v>
      </c>
      <c r="CE381" s="49">
        <f t="shared" si="44"/>
        <v>6325200</v>
      </c>
      <c r="CF381" s="49"/>
      <c r="CG381" s="49" t="s">
        <v>3333</v>
      </c>
      <c r="CH381" s="49"/>
      <c r="CI381" s="49" t="s">
        <v>3775</v>
      </c>
      <c r="CJ381" s="50" t="s">
        <v>2015</v>
      </c>
      <c r="CK381" s="50" t="s">
        <v>637</v>
      </c>
      <c r="CL381" s="50">
        <v>302012</v>
      </c>
      <c r="CM381" s="5">
        <v>0</v>
      </c>
      <c r="CN381" s="5" t="s">
        <v>195</v>
      </c>
      <c r="CO381" s="50" t="s">
        <v>299</v>
      </c>
      <c r="CP381" s="50" t="s">
        <v>299</v>
      </c>
      <c r="CQ381" s="51" t="s">
        <v>153</v>
      </c>
      <c r="CR381" s="51" t="s">
        <v>154</v>
      </c>
      <c r="CS381" s="51" t="s">
        <v>90</v>
      </c>
      <c r="CT381" s="51" t="s">
        <v>2048</v>
      </c>
      <c r="CU381" s="51" t="s">
        <v>187</v>
      </c>
      <c r="CV381" s="52" t="s">
        <v>2049</v>
      </c>
    </row>
    <row r="382" spans="1:100" ht="45" x14ac:dyDescent="0.25">
      <c r="A382" s="44">
        <v>381</v>
      </c>
      <c r="B382" s="45">
        <v>45627</v>
      </c>
      <c r="C382" s="46">
        <v>213820911674056</v>
      </c>
      <c r="D382" s="4">
        <v>213820911674056</v>
      </c>
      <c r="E382" s="4" t="s">
        <v>121</v>
      </c>
      <c r="F382" s="5" t="s">
        <v>122</v>
      </c>
      <c r="G382" s="3">
        <v>45380</v>
      </c>
      <c r="H382" s="6">
        <v>9.2333333333333307</v>
      </c>
      <c r="I382" s="5" t="s">
        <v>123</v>
      </c>
      <c r="J382" s="47">
        <v>2024700</v>
      </c>
      <c r="K382" s="5" t="s">
        <v>124</v>
      </c>
      <c r="L382" s="5" t="s">
        <v>2050</v>
      </c>
      <c r="M382" s="5">
        <v>1995487</v>
      </c>
      <c r="N382" s="5" t="s">
        <v>126</v>
      </c>
      <c r="O382" s="5">
        <v>784</v>
      </c>
      <c r="P382" s="5" t="s">
        <v>127</v>
      </c>
      <c r="Q382" s="5">
        <v>9</v>
      </c>
      <c r="R382" s="5" t="s">
        <v>128</v>
      </c>
      <c r="S382" s="6">
        <v>13.5</v>
      </c>
      <c r="T382" s="5" t="s">
        <v>129</v>
      </c>
      <c r="U382" s="6">
        <v>13.5</v>
      </c>
      <c r="V382" s="5">
        <v>181</v>
      </c>
      <c r="W382" s="5" t="s">
        <v>130</v>
      </c>
      <c r="X382" s="5" t="s">
        <v>2051</v>
      </c>
      <c r="Y382" s="5" t="s">
        <v>132</v>
      </c>
      <c r="Z382" s="5" t="s">
        <v>133</v>
      </c>
      <c r="AA382" s="5" t="s">
        <v>1921</v>
      </c>
      <c r="AB382" s="5" t="s">
        <v>135</v>
      </c>
      <c r="AC382" s="5" t="s">
        <v>136</v>
      </c>
      <c r="AD382" s="5">
        <v>16013538</v>
      </c>
      <c r="AE382" s="5" t="s">
        <v>637</v>
      </c>
      <c r="AF382" s="5" t="s">
        <v>253</v>
      </c>
      <c r="AG382" s="5">
        <v>172</v>
      </c>
      <c r="AH382" s="5" t="s">
        <v>139</v>
      </c>
      <c r="AI382" s="5">
        <v>181</v>
      </c>
      <c r="AJ382" s="5" t="s">
        <v>128</v>
      </c>
      <c r="AK382" s="5">
        <v>2024700</v>
      </c>
      <c r="AL382" s="5" t="s">
        <v>140</v>
      </c>
      <c r="AM382" s="5" t="s">
        <v>161</v>
      </c>
      <c r="AN382" s="6">
        <v>50.611173600000001</v>
      </c>
      <c r="AO382" s="5" t="s">
        <v>142</v>
      </c>
      <c r="AP382" s="5">
        <v>0</v>
      </c>
      <c r="AQ382" s="5">
        <v>26288</v>
      </c>
      <c r="AR382" s="3">
        <v>45386</v>
      </c>
      <c r="AS382" s="5">
        <v>180</v>
      </c>
      <c r="AT382" s="5" t="s">
        <v>2010</v>
      </c>
      <c r="AU382" s="5" t="s">
        <v>144</v>
      </c>
      <c r="AV382" s="5">
        <v>0</v>
      </c>
      <c r="AW382" s="5">
        <v>0</v>
      </c>
      <c r="AX382" s="5">
        <v>0</v>
      </c>
      <c r="AY382" s="5">
        <v>0</v>
      </c>
      <c r="AZ382" s="5">
        <v>0</v>
      </c>
      <c r="BA382" s="5">
        <v>0</v>
      </c>
      <c r="BB382" s="5">
        <v>0</v>
      </c>
      <c r="BC382" s="5">
        <v>0</v>
      </c>
      <c r="BD382" s="5">
        <v>0</v>
      </c>
      <c r="BE382" s="5" t="s">
        <v>145</v>
      </c>
      <c r="BF382" s="5" t="s">
        <v>145</v>
      </c>
      <c r="BG382" s="5">
        <v>0</v>
      </c>
      <c r="BH382" s="5">
        <v>9</v>
      </c>
      <c r="BI382" s="5" t="s">
        <v>123</v>
      </c>
      <c r="BJ382" s="3">
        <v>45377</v>
      </c>
      <c r="BK382" s="3">
        <v>45377</v>
      </c>
      <c r="BL382" s="6">
        <v>9.3333333333333304</v>
      </c>
      <c r="BM382" s="5" t="s">
        <v>123</v>
      </c>
      <c r="BN382" s="3">
        <v>50864</v>
      </c>
      <c r="BO382" s="5" t="s">
        <v>162</v>
      </c>
      <c r="BP382" s="5">
        <v>1080000</v>
      </c>
      <c r="BQ382" s="7">
        <v>1</v>
      </c>
      <c r="BR382" s="24">
        <v>45370</v>
      </c>
      <c r="BS382" s="7" t="s">
        <v>3334</v>
      </c>
      <c r="BT382" s="7" t="s">
        <v>3327</v>
      </c>
      <c r="BU382" s="7" t="s">
        <v>3335</v>
      </c>
      <c r="BV382" s="7">
        <v>630</v>
      </c>
      <c r="BW382" s="7">
        <v>5000</v>
      </c>
      <c r="BX382" s="7">
        <v>630</v>
      </c>
      <c r="BY382" s="7">
        <v>1350</v>
      </c>
      <c r="BZ382" s="7">
        <v>10</v>
      </c>
      <c r="CA382" s="7">
        <v>50</v>
      </c>
      <c r="CB382" s="49">
        <f t="shared" si="39"/>
        <v>4000500</v>
      </c>
      <c r="CC382" s="49">
        <v>4000500</v>
      </c>
      <c r="CD382" s="49">
        <f t="shared" si="43"/>
        <v>3600450</v>
      </c>
      <c r="CE382" s="49">
        <f t="shared" si="44"/>
        <v>3200400</v>
      </c>
      <c r="CF382" s="49" t="s">
        <v>3336</v>
      </c>
      <c r="CG382" s="49" t="s">
        <v>3337</v>
      </c>
      <c r="CH382" s="49"/>
      <c r="CI382" s="49" t="s">
        <v>3775</v>
      </c>
      <c r="CJ382" s="50" t="s">
        <v>2015</v>
      </c>
      <c r="CK382" s="50" t="s">
        <v>637</v>
      </c>
      <c r="CL382" s="50">
        <v>302024</v>
      </c>
      <c r="CM382" s="5">
        <v>0</v>
      </c>
      <c r="CN382" s="5" t="s">
        <v>195</v>
      </c>
      <c r="CO382" s="50" t="s">
        <v>166</v>
      </c>
      <c r="CP382" s="50" t="s">
        <v>335</v>
      </c>
      <c r="CQ382" s="51" t="s">
        <v>153</v>
      </c>
      <c r="CR382" s="51" t="s">
        <v>154</v>
      </c>
      <c r="CS382" s="51" t="s">
        <v>90</v>
      </c>
      <c r="CT382" s="51" t="s">
        <v>2052</v>
      </c>
      <c r="CU382" s="51" t="s">
        <v>187</v>
      </c>
      <c r="CV382" s="52" t="s">
        <v>2053</v>
      </c>
    </row>
    <row r="383" spans="1:100" ht="45" x14ac:dyDescent="0.25">
      <c r="A383" s="44">
        <v>382</v>
      </c>
      <c r="B383" s="45">
        <v>45627</v>
      </c>
      <c r="C383" s="46">
        <v>213820911631376</v>
      </c>
      <c r="D383" s="4">
        <v>213820911631376</v>
      </c>
      <c r="E383" s="4" t="s">
        <v>121</v>
      </c>
      <c r="F383" s="5" t="s">
        <v>122</v>
      </c>
      <c r="G383" s="3">
        <v>45346</v>
      </c>
      <c r="H383" s="6">
        <v>10.366666666666699</v>
      </c>
      <c r="I383" s="5" t="s">
        <v>123</v>
      </c>
      <c r="J383" s="47">
        <v>1025377</v>
      </c>
      <c r="K383" s="5" t="s">
        <v>124</v>
      </c>
      <c r="L383" s="5" t="s">
        <v>2054</v>
      </c>
      <c r="M383" s="5">
        <v>1007839</v>
      </c>
      <c r="N383" s="5" t="s">
        <v>126</v>
      </c>
      <c r="O383" s="5">
        <v>767</v>
      </c>
      <c r="P383" s="5" t="s">
        <v>127</v>
      </c>
      <c r="Q383" s="5">
        <v>10</v>
      </c>
      <c r="R383" s="5" t="s">
        <v>128</v>
      </c>
      <c r="S383" s="6">
        <v>13</v>
      </c>
      <c r="T383" s="5" t="s">
        <v>129</v>
      </c>
      <c r="U383" s="6">
        <v>13</v>
      </c>
      <c r="V383" s="5">
        <v>181</v>
      </c>
      <c r="W383" s="5" t="s">
        <v>130</v>
      </c>
      <c r="X383" s="5" t="s">
        <v>2055</v>
      </c>
      <c r="Y383" s="5" t="s">
        <v>132</v>
      </c>
      <c r="Z383" s="5" t="s">
        <v>133</v>
      </c>
      <c r="AA383" s="5" t="s">
        <v>514</v>
      </c>
      <c r="AB383" s="5" t="s">
        <v>135</v>
      </c>
      <c r="AC383" s="5" t="s">
        <v>136</v>
      </c>
      <c r="AD383" s="5">
        <v>807416245</v>
      </c>
      <c r="AE383" s="5" t="s">
        <v>637</v>
      </c>
      <c r="AF383" s="5" t="s">
        <v>253</v>
      </c>
      <c r="AG383" s="5">
        <v>171</v>
      </c>
      <c r="AH383" s="5" t="s">
        <v>139</v>
      </c>
      <c r="AI383" s="5">
        <v>181</v>
      </c>
      <c r="AJ383" s="5" t="s">
        <v>128</v>
      </c>
      <c r="AK383" s="5">
        <v>1025377</v>
      </c>
      <c r="AL383" s="5" t="s">
        <v>140</v>
      </c>
      <c r="AM383" s="5" t="s">
        <v>141</v>
      </c>
      <c r="AN383" s="6">
        <v>9.3216090999999999</v>
      </c>
      <c r="AO383" s="5" t="s">
        <v>142</v>
      </c>
      <c r="AP383" s="5">
        <v>0</v>
      </c>
      <c r="AQ383" s="5">
        <v>12974</v>
      </c>
      <c r="AR383" s="3">
        <v>45355</v>
      </c>
      <c r="AS383" s="5">
        <v>180</v>
      </c>
      <c r="AT383" s="5" t="s">
        <v>2010</v>
      </c>
      <c r="AU383" s="5" t="s">
        <v>144</v>
      </c>
      <c r="AV383" s="5">
        <v>0</v>
      </c>
      <c r="AW383" s="5">
        <v>0</v>
      </c>
      <c r="AX383" s="5">
        <v>0</v>
      </c>
      <c r="AY383" s="5">
        <v>0</v>
      </c>
      <c r="AZ383" s="5">
        <v>0</v>
      </c>
      <c r="BA383" s="5">
        <v>0</v>
      </c>
      <c r="BB383" s="5">
        <v>0</v>
      </c>
      <c r="BC383" s="5">
        <v>0</v>
      </c>
      <c r="BD383" s="5">
        <v>0</v>
      </c>
      <c r="BE383" s="5" t="s">
        <v>145</v>
      </c>
      <c r="BF383" s="5" t="s">
        <v>145</v>
      </c>
      <c r="BG383" s="5">
        <v>0</v>
      </c>
      <c r="BH383" s="5">
        <v>10</v>
      </c>
      <c r="BI383" s="5" t="s">
        <v>123</v>
      </c>
      <c r="BJ383" s="3">
        <v>45341</v>
      </c>
      <c r="BK383" s="3">
        <v>45341</v>
      </c>
      <c r="BL383" s="6">
        <v>10.533333333333299</v>
      </c>
      <c r="BM383" s="5" t="s">
        <v>123</v>
      </c>
      <c r="BN383" s="3">
        <v>50833</v>
      </c>
      <c r="BO383" s="5" t="s">
        <v>146</v>
      </c>
      <c r="BP383" s="5">
        <v>1080000</v>
      </c>
      <c r="BQ383" s="7">
        <v>2</v>
      </c>
      <c r="BR383" s="24">
        <v>45318</v>
      </c>
      <c r="BS383" s="7" t="s">
        <v>3338</v>
      </c>
      <c r="BT383" s="7" t="s">
        <v>3339</v>
      </c>
      <c r="BU383" s="7" t="s">
        <v>3340</v>
      </c>
      <c r="BV383" s="7">
        <v>277.77</v>
      </c>
      <c r="BW383" s="7">
        <v>45000</v>
      </c>
      <c r="BX383" s="7">
        <v>3980</v>
      </c>
      <c r="BY383" s="7">
        <v>1400</v>
      </c>
      <c r="BZ383" s="25" t="s">
        <v>3341</v>
      </c>
      <c r="CA383" s="7">
        <v>50</v>
      </c>
      <c r="CB383" s="49">
        <f t="shared" si="39"/>
        <v>18071650</v>
      </c>
      <c r="CC383" s="49">
        <v>18071650</v>
      </c>
      <c r="CD383" s="49">
        <f t="shared" si="43"/>
        <v>16264485</v>
      </c>
      <c r="CE383" s="49">
        <f t="shared" si="44"/>
        <v>14457320</v>
      </c>
      <c r="CF383" s="49"/>
      <c r="CG383" s="49" t="s">
        <v>3342</v>
      </c>
      <c r="CH383" s="49"/>
      <c r="CI383" s="49" t="s">
        <v>3775</v>
      </c>
      <c r="CJ383" s="50" t="s">
        <v>2015</v>
      </c>
      <c r="CK383" s="50" t="s">
        <v>637</v>
      </c>
      <c r="CL383" s="50">
        <v>302020</v>
      </c>
      <c r="CM383" s="5">
        <v>0</v>
      </c>
      <c r="CN383" s="5" t="s">
        <v>195</v>
      </c>
      <c r="CO383" s="50" t="s">
        <v>335</v>
      </c>
      <c r="CP383" s="50" t="s">
        <v>335</v>
      </c>
      <c r="CQ383" s="51" t="s">
        <v>153</v>
      </c>
      <c r="CR383" s="51" t="s">
        <v>154</v>
      </c>
      <c r="CS383" s="51" t="s">
        <v>90</v>
      </c>
      <c r="CT383" s="51" t="s">
        <v>2056</v>
      </c>
      <c r="CU383" s="51" t="s">
        <v>187</v>
      </c>
      <c r="CV383" s="52" t="s">
        <v>2057</v>
      </c>
    </row>
    <row r="384" spans="1:100" ht="45" x14ac:dyDescent="0.25">
      <c r="A384" s="44">
        <v>383</v>
      </c>
      <c r="B384" s="45">
        <v>45627</v>
      </c>
      <c r="C384" s="46">
        <v>213820911615795</v>
      </c>
      <c r="D384" s="4">
        <v>213820911615795</v>
      </c>
      <c r="E384" s="4" t="s">
        <v>121</v>
      </c>
      <c r="F384" s="5" t="s">
        <v>122</v>
      </c>
      <c r="G384" s="3">
        <v>45328</v>
      </c>
      <c r="H384" s="6">
        <v>10.966666666666701</v>
      </c>
      <c r="I384" s="5" t="s">
        <v>123</v>
      </c>
      <c r="J384" s="47">
        <v>806084</v>
      </c>
      <c r="K384" s="5" t="s">
        <v>124</v>
      </c>
      <c r="L384" s="5" t="s">
        <v>2058</v>
      </c>
      <c r="M384" s="5">
        <v>743235</v>
      </c>
      <c r="N384" s="5" t="s">
        <v>126</v>
      </c>
      <c r="O384" s="5">
        <v>573</v>
      </c>
      <c r="P384" s="5" t="s">
        <v>127</v>
      </c>
      <c r="Q384" s="5">
        <v>11</v>
      </c>
      <c r="R384" s="5" t="s">
        <v>128</v>
      </c>
      <c r="S384" s="6">
        <v>12.75</v>
      </c>
      <c r="T384" s="5" t="s">
        <v>129</v>
      </c>
      <c r="U384" s="6">
        <v>12.75</v>
      </c>
      <c r="V384" s="5">
        <v>85</v>
      </c>
      <c r="W384" s="5" t="s">
        <v>130</v>
      </c>
      <c r="X384" s="5" t="s">
        <v>2059</v>
      </c>
      <c r="Y384" s="5" t="s">
        <v>132</v>
      </c>
      <c r="Z384" s="5" t="s">
        <v>133</v>
      </c>
      <c r="AA384" s="5" t="s">
        <v>514</v>
      </c>
      <c r="AB384" s="5" t="s">
        <v>135</v>
      </c>
      <c r="AC384" s="5" t="s">
        <v>136</v>
      </c>
      <c r="AD384" s="5">
        <v>854803501374</v>
      </c>
      <c r="AE384" s="5" t="s">
        <v>637</v>
      </c>
      <c r="AF384" s="5" t="s">
        <v>253</v>
      </c>
      <c r="AG384" s="5">
        <v>74</v>
      </c>
      <c r="AH384" s="5" t="s">
        <v>139</v>
      </c>
      <c r="AI384" s="5">
        <v>85</v>
      </c>
      <c r="AJ384" s="5" t="s">
        <v>266</v>
      </c>
      <c r="AK384" s="5">
        <v>806084</v>
      </c>
      <c r="AL384" s="5" t="s">
        <v>140</v>
      </c>
      <c r="AM384" s="5" t="s">
        <v>161</v>
      </c>
      <c r="AN384" s="6">
        <v>19.0563593</v>
      </c>
      <c r="AO384" s="5" t="s">
        <v>142</v>
      </c>
      <c r="AP384" s="5">
        <v>0</v>
      </c>
      <c r="AQ384" s="5">
        <v>14555</v>
      </c>
      <c r="AR384" s="3">
        <v>45326</v>
      </c>
      <c r="AS384" s="5">
        <v>84</v>
      </c>
      <c r="AT384" s="5" t="s">
        <v>2010</v>
      </c>
      <c r="AU384" s="5" t="s">
        <v>144</v>
      </c>
      <c r="AV384" s="5">
        <v>0</v>
      </c>
      <c r="AW384" s="5">
        <v>0</v>
      </c>
      <c r="AX384" s="5">
        <v>0</v>
      </c>
      <c r="AY384" s="5">
        <v>0</v>
      </c>
      <c r="AZ384" s="5">
        <v>0</v>
      </c>
      <c r="BA384" s="5">
        <v>0</v>
      </c>
      <c r="BB384" s="5">
        <v>0</v>
      </c>
      <c r="BC384" s="5">
        <v>0</v>
      </c>
      <c r="BD384" s="5">
        <v>0</v>
      </c>
      <c r="BE384" s="5" t="s">
        <v>145</v>
      </c>
      <c r="BF384" s="5" t="s">
        <v>145</v>
      </c>
      <c r="BG384" s="5">
        <v>0</v>
      </c>
      <c r="BH384" s="5">
        <v>11</v>
      </c>
      <c r="BI384" s="5" t="s">
        <v>123</v>
      </c>
      <c r="BJ384" s="3">
        <v>45322</v>
      </c>
      <c r="BK384" s="3">
        <v>45322</v>
      </c>
      <c r="BL384" s="6">
        <v>11.1666666666667</v>
      </c>
      <c r="BM384" s="5" t="s">
        <v>123</v>
      </c>
      <c r="BN384" s="3">
        <v>47883</v>
      </c>
      <c r="BO384" s="5" t="s">
        <v>162</v>
      </c>
      <c r="BP384" s="5">
        <v>648000</v>
      </c>
      <c r="BQ384" s="7">
        <v>1</v>
      </c>
      <c r="BR384" s="24">
        <v>45314</v>
      </c>
      <c r="BS384" s="7" t="s">
        <v>3343</v>
      </c>
      <c r="BT384" s="7" t="s">
        <v>3312</v>
      </c>
      <c r="BU384" s="7" t="s">
        <v>3344</v>
      </c>
      <c r="BV384" s="7">
        <v>900</v>
      </c>
      <c r="BW384" s="7">
        <v>3500</v>
      </c>
      <c r="BX384" s="7">
        <v>900</v>
      </c>
      <c r="BY384" s="7">
        <v>1200</v>
      </c>
      <c r="BZ384" s="7">
        <v>0</v>
      </c>
      <c r="CA384" s="7">
        <v>50</v>
      </c>
      <c r="CB384" s="49">
        <f t="shared" si="39"/>
        <v>4230000</v>
      </c>
      <c r="CC384" s="49">
        <v>4230000</v>
      </c>
      <c r="CD384" s="49">
        <f t="shared" si="43"/>
        <v>3807000</v>
      </c>
      <c r="CE384" s="49">
        <f t="shared" si="44"/>
        <v>3384000</v>
      </c>
      <c r="CF384" s="49"/>
      <c r="CG384" s="49" t="s">
        <v>3345</v>
      </c>
      <c r="CH384" s="49"/>
      <c r="CI384" s="49" t="s">
        <v>3775</v>
      </c>
      <c r="CJ384" s="50" t="s">
        <v>2015</v>
      </c>
      <c r="CK384" s="50" t="s">
        <v>637</v>
      </c>
      <c r="CL384" s="50">
        <v>302012</v>
      </c>
      <c r="CM384" s="5">
        <v>0</v>
      </c>
      <c r="CN384" s="5" t="s">
        <v>195</v>
      </c>
      <c r="CO384" s="50" t="s">
        <v>166</v>
      </c>
      <c r="CP384" s="50" t="s">
        <v>335</v>
      </c>
      <c r="CQ384" s="51" t="s">
        <v>153</v>
      </c>
      <c r="CR384" s="51" t="s">
        <v>154</v>
      </c>
      <c r="CS384" s="51" t="s">
        <v>90</v>
      </c>
      <c r="CT384" s="51" t="s">
        <v>2060</v>
      </c>
      <c r="CU384" s="51" t="s">
        <v>156</v>
      </c>
      <c r="CV384" s="52" t="s">
        <v>2061</v>
      </c>
    </row>
    <row r="385" spans="1:100" ht="45" x14ac:dyDescent="0.25">
      <c r="A385" s="44">
        <v>384</v>
      </c>
      <c r="B385" s="45">
        <v>45627</v>
      </c>
      <c r="C385" s="46">
        <v>213820911597145</v>
      </c>
      <c r="D385" s="4">
        <v>213820911597145</v>
      </c>
      <c r="E385" s="4" t="s">
        <v>121</v>
      </c>
      <c r="F385" s="5" t="s">
        <v>122</v>
      </c>
      <c r="G385" s="3">
        <v>45316</v>
      </c>
      <c r="H385" s="6">
        <v>11.366666666666699</v>
      </c>
      <c r="I385" s="5" t="s">
        <v>123</v>
      </c>
      <c r="J385" s="47">
        <v>1026628</v>
      </c>
      <c r="K385" s="5" t="s">
        <v>124</v>
      </c>
      <c r="L385" s="5" t="s">
        <v>2062</v>
      </c>
      <c r="M385" s="5">
        <v>1008753</v>
      </c>
      <c r="N385" s="5" t="s">
        <v>126</v>
      </c>
      <c r="O385" s="5">
        <v>-1</v>
      </c>
      <c r="P385" s="5" t="s">
        <v>127</v>
      </c>
      <c r="Q385" s="5">
        <v>11</v>
      </c>
      <c r="R385" s="5" t="s">
        <v>128</v>
      </c>
      <c r="S385" s="6">
        <v>14</v>
      </c>
      <c r="T385" s="5" t="s">
        <v>129</v>
      </c>
      <c r="U385" s="6">
        <v>14</v>
      </c>
      <c r="V385" s="5">
        <v>181</v>
      </c>
      <c r="W385" s="5" t="s">
        <v>130</v>
      </c>
      <c r="X385" s="5" t="s">
        <v>2063</v>
      </c>
      <c r="Y385" s="5" t="s">
        <v>132</v>
      </c>
      <c r="Z385" s="5" t="s">
        <v>133</v>
      </c>
      <c r="AA385" s="5" t="s">
        <v>804</v>
      </c>
      <c r="AB385" s="5" t="s">
        <v>135</v>
      </c>
      <c r="AC385" s="5" t="s">
        <v>136</v>
      </c>
      <c r="AD385" s="5">
        <v>854803370775</v>
      </c>
      <c r="AE385" s="5" t="s">
        <v>637</v>
      </c>
      <c r="AF385" s="5" t="s">
        <v>253</v>
      </c>
      <c r="AG385" s="5">
        <v>170</v>
      </c>
      <c r="AH385" s="5" t="s">
        <v>139</v>
      </c>
      <c r="AI385" s="5">
        <v>181</v>
      </c>
      <c r="AJ385" s="5" t="s">
        <v>128</v>
      </c>
      <c r="AK385" s="5">
        <v>1026628</v>
      </c>
      <c r="AL385" s="5" t="s">
        <v>140</v>
      </c>
      <c r="AM385" s="5" t="s">
        <v>161</v>
      </c>
      <c r="AN385" s="6">
        <v>17.190977700000001</v>
      </c>
      <c r="AO385" s="5" t="s">
        <v>142</v>
      </c>
      <c r="AP385" s="5">
        <v>0</v>
      </c>
      <c r="AQ385" s="5">
        <v>13673</v>
      </c>
      <c r="AR385" s="3">
        <v>45326</v>
      </c>
      <c r="AS385" s="5">
        <v>180</v>
      </c>
      <c r="AT385" s="5" t="s">
        <v>2010</v>
      </c>
      <c r="AU385" s="5" t="s">
        <v>144</v>
      </c>
      <c r="AV385" s="5">
        <v>0</v>
      </c>
      <c r="AW385" s="5">
        <v>0</v>
      </c>
      <c r="AX385" s="5">
        <v>0</v>
      </c>
      <c r="AY385" s="5">
        <v>0</v>
      </c>
      <c r="AZ385" s="5">
        <v>0</v>
      </c>
      <c r="BA385" s="5">
        <v>0</v>
      </c>
      <c r="BB385" s="5">
        <v>0</v>
      </c>
      <c r="BC385" s="5">
        <v>0</v>
      </c>
      <c r="BD385" s="5">
        <v>0</v>
      </c>
      <c r="BE385" s="5" t="s">
        <v>145</v>
      </c>
      <c r="BF385" s="5" t="s">
        <v>145</v>
      </c>
      <c r="BG385" s="5">
        <v>0</v>
      </c>
      <c r="BH385" s="5">
        <v>11</v>
      </c>
      <c r="BI385" s="5" t="s">
        <v>123</v>
      </c>
      <c r="BJ385" s="3">
        <v>45309</v>
      </c>
      <c r="BK385" s="3">
        <v>45309</v>
      </c>
      <c r="BL385" s="6">
        <v>11.6</v>
      </c>
      <c r="BM385" s="5" t="s">
        <v>123</v>
      </c>
      <c r="BN385" s="3">
        <v>50805</v>
      </c>
      <c r="BO385" s="5" t="s">
        <v>162</v>
      </c>
      <c r="BP385" s="5">
        <v>1008000</v>
      </c>
      <c r="BQ385" s="7">
        <v>1</v>
      </c>
      <c r="BR385" s="24">
        <v>45285</v>
      </c>
      <c r="BS385" s="7" t="s">
        <v>3346</v>
      </c>
      <c r="BT385" s="7" t="s">
        <v>3327</v>
      </c>
      <c r="BU385" s="7" t="s">
        <v>3347</v>
      </c>
      <c r="BV385" s="7">
        <v>116.66</v>
      </c>
      <c r="BW385" s="7">
        <v>35000</v>
      </c>
      <c r="BX385" s="7">
        <v>1574</v>
      </c>
      <c r="BY385" s="7">
        <v>1200</v>
      </c>
      <c r="BZ385" s="25" t="s">
        <v>3348</v>
      </c>
      <c r="CA385" s="7">
        <v>52</v>
      </c>
      <c r="CB385" s="49">
        <f t="shared" si="39"/>
        <v>5971900</v>
      </c>
      <c r="CC385" s="49">
        <v>5971900</v>
      </c>
      <c r="CD385" s="49">
        <f t="shared" si="43"/>
        <v>5374710</v>
      </c>
      <c r="CE385" s="49">
        <f t="shared" si="44"/>
        <v>4777520</v>
      </c>
      <c r="CF385" s="49"/>
      <c r="CG385" s="49" t="s">
        <v>3349</v>
      </c>
      <c r="CH385" s="49"/>
      <c r="CI385" s="49" t="s">
        <v>3775</v>
      </c>
      <c r="CJ385" s="50" t="s">
        <v>2015</v>
      </c>
      <c r="CK385" s="50" t="s">
        <v>637</v>
      </c>
      <c r="CL385" s="50">
        <v>302011</v>
      </c>
      <c r="CM385" s="5">
        <v>0</v>
      </c>
      <c r="CN385" s="5" t="s">
        <v>195</v>
      </c>
      <c r="CO385" s="50" t="s">
        <v>335</v>
      </c>
      <c r="CP385" s="50" t="s">
        <v>335</v>
      </c>
      <c r="CQ385" s="51" t="s">
        <v>153</v>
      </c>
      <c r="CR385" s="51" t="s">
        <v>154</v>
      </c>
      <c r="CS385" s="51" t="s">
        <v>90</v>
      </c>
      <c r="CT385" s="51" t="s">
        <v>2064</v>
      </c>
      <c r="CU385" s="51" t="s">
        <v>156</v>
      </c>
      <c r="CV385" s="52" t="s">
        <v>2065</v>
      </c>
    </row>
    <row r="386" spans="1:100" customFormat="1" ht="60" x14ac:dyDescent="0.25">
      <c r="A386">
        <v>385</v>
      </c>
      <c r="B386" s="3">
        <v>45627</v>
      </c>
      <c r="C386" s="4">
        <v>213820911589854</v>
      </c>
      <c r="D386" s="4">
        <v>213820911589854</v>
      </c>
      <c r="E386" s="4" t="s">
        <v>121</v>
      </c>
      <c r="F386" s="5" t="s">
        <v>122</v>
      </c>
      <c r="G386" s="3">
        <v>45311</v>
      </c>
      <c r="H386" s="6">
        <v>11.533333333333299</v>
      </c>
      <c r="I386" s="5" t="s">
        <v>123</v>
      </c>
      <c r="J386" s="5">
        <v>2529900</v>
      </c>
      <c r="K386" s="5" t="s">
        <v>124</v>
      </c>
      <c r="L386" s="5" t="s">
        <v>2066</v>
      </c>
      <c r="M386" s="5">
        <v>2481563</v>
      </c>
      <c r="N386" s="5" t="s">
        <v>126</v>
      </c>
      <c r="O386" s="5">
        <v>813</v>
      </c>
      <c r="P386" s="5" t="s">
        <v>127</v>
      </c>
      <c r="Q386" s="5">
        <v>11</v>
      </c>
      <c r="R386" s="5" t="s">
        <v>128</v>
      </c>
      <c r="S386" s="6">
        <v>13</v>
      </c>
      <c r="T386" s="5" t="s">
        <v>129</v>
      </c>
      <c r="U386" s="6">
        <v>13</v>
      </c>
      <c r="V386" s="5">
        <v>181</v>
      </c>
      <c r="W386" s="5" t="s">
        <v>130</v>
      </c>
      <c r="X386" s="5" t="s">
        <v>2067</v>
      </c>
      <c r="Y386" s="5" t="s">
        <v>132</v>
      </c>
      <c r="Z386" s="5" t="s">
        <v>133</v>
      </c>
      <c r="AA386" s="5" t="s">
        <v>1534</v>
      </c>
      <c r="AB386" s="5" t="s">
        <v>135</v>
      </c>
      <c r="AC386" s="5" t="s">
        <v>136</v>
      </c>
      <c r="AD386" s="5">
        <v>804430521</v>
      </c>
      <c r="AE386" s="5" t="s">
        <v>637</v>
      </c>
      <c r="AF386" s="5" t="s">
        <v>253</v>
      </c>
      <c r="AG386" s="5">
        <v>170</v>
      </c>
      <c r="AH386" s="5" t="s">
        <v>139</v>
      </c>
      <c r="AI386" s="5">
        <v>181</v>
      </c>
      <c r="AJ386" s="5" t="s">
        <v>128</v>
      </c>
      <c r="AK386" s="5">
        <v>2529900</v>
      </c>
      <c r="AL386" s="5" t="s">
        <v>140</v>
      </c>
      <c r="AM386" s="5" t="s">
        <v>141</v>
      </c>
      <c r="AN386" s="6">
        <v>60.235714299999998</v>
      </c>
      <c r="AO386" s="5" t="s">
        <v>142</v>
      </c>
      <c r="AP386" s="5">
        <v>0</v>
      </c>
      <c r="AQ386" s="5">
        <v>32010</v>
      </c>
      <c r="AR386" s="3">
        <v>45326</v>
      </c>
      <c r="AS386" s="5">
        <v>180</v>
      </c>
      <c r="AT386" s="5" t="s">
        <v>2010</v>
      </c>
      <c r="AU386" s="5" t="s">
        <v>144</v>
      </c>
      <c r="AV386" s="5">
        <v>0</v>
      </c>
      <c r="AW386" s="5">
        <v>0</v>
      </c>
      <c r="AX386" s="5">
        <v>0</v>
      </c>
      <c r="AY386" s="5">
        <v>0</v>
      </c>
      <c r="AZ386" s="5">
        <v>0</v>
      </c>
      <c r="BA386" s="5">
        <v>0</v>
      </c>
      <c r="BB386" s="5">
        <v>0</v>
      </c>
      <c r="BC386" s="5">
        <v>0</v>
      </c>
      <c r="BD386" s="5">
        <v>0</v>
      </c>
      <c r="BE386" s="5" t="s">
        <v>145</v>
      </c>
      <c r="BF386" s="5" t="s">
        <v>145</v>
      </c>
      <c r="BG386" s="5">
        <v>0</v>
      </c>
      <c r="BH386" s="5">
        <v>11</v>
      </c>
      <c r="BI386" s="5" t="s">
        <v>123</v>
      </c>
      <c r="BJ386" s="3">
        <v>45302</v>
      </c>
      <c r="BK386" s="3">
        <v>45302</v>
      </c>
      <c r="BL386" s="6">
        <v>11.8333333333333</v>
      </c>
      <c r="BM386" s="5" t="s">
        <v>123</v>
      </c>
      <c r="BN386" s="3">
        <v>50805</v>
      </c>
      <c r="BO386" s="5" t="s">
        <v>146</v>
      </c>
      <c r="BP386" s="5">
        <v>0</v>
      </c>
      <c r="BQ386" s="7">
        <v>1</v>
      </c>
      <c r="BR386" s="24">
        <v>45279</v>
      </c>
      <c r="BS386" s="7" t="s">
        <v>3350</v>
      </c>
      <c r="BT386" s="7" t="s">
        <v>3327</v>
      </c>
      <c r="BU386" s="7" t="s">
        <v>3351</v>
      </c>
      <c r="BV386" s="7">
        <v>200</v>
      </c>
      <c r="BW386" s="7">
        <v>21000</v>
      </c>
      <c r="BX386" s="7"/>
      <c r="BY386" s="7"/>
      <c r="BZ386" s="7" t="s">
        <v>3348</v>
      </c>
      <c r="CA386" s="7">
        <v>32</v>
      </c>
      <c r="CB386" s="8">
        <f t="shared" si="39"/>
        <v>4200000</v>
      </c>
      <c r="CC386" s="8">
        <v>4200000</v>
      </c>
      <c r="CD386" s="8">
        <f t="shared" si="43"/>
        <v>3780000</v>
      </c>
      <c r="CE386" s="8">
        <f t="shared" si="44"/>
        <v>3360000</v>
      </c>
      <c r="CF386" s="8" t="s">
        <v>3352</v>
      </c>
      <c r="CG386" s="8"/>
      <c r="CH386" s="8">
        <f>J386/CB386</f>
        <v>0.60235714285714281</v>
      </c>
      <c r="CI386" s="8" t="s">
        <v>3775</v>
      </c>
      <c r="CJ386" s="5" t="s">
        <v>2015</v>
      </c>
      <c r="CK386" s="5" t="s">
        <v>637</v>
      </c>
      <c r="CL386" s="5">
        <v>302013</v>
      </c>
      <c r="CM386" s="5">
        <v>0</v>
      </c>
      <c r="CN386" s="5" t="s">
        <v>195</v>
      </c>
      <c r="CO386" s="5" t="s">
        <v>335</v>
      </c>
      <c r="CP386" s="5" t="s">
        <v>299</v>
      </c>
      <c r="CQ386" s="9" t="s">
        <v>153</v>
      </c>
      <c r="CR386" s="9" t="s">
        <v>154</v>
      </c>
      <c r="CS386" s="9" t="s">
        <v>90</v>
      </c>
      <c r="CT386" s="9" t="s">
        <v>2068</v>
      </c>
      <c r="CU386" s="9" t="s">
        <v>156</v>
      </c>
      <c r="CV386" s="10" t="s">
        <v>2069</v>
      </c>
    </row>
    <row r="387" spans="1:100" ht="75" x14ac:dyDescent="0.25">
      <c r="A387" s="44">
        <v>386</v>
      </c>
      <c r="B387" s="45">
        <v>45627</v>
      </c>
      <c r="C387" s="46">
        <v>213820911516286</v>
      </c>
      <c r="D387" s="4">
        <v>213820911516286</v>
      </c>
      <c r="E387" s="4" t="s">
        <v>121</v>
      </c>
      <c r="F387" s="5" t="s">
        <v>122</v>
      </c>
      <c r="G387" s="3">
        <v>45238</v>
      </c>
      <c r="H387" s="6">
        <v>13.966666666666701</v>
      </c>
      <c r="I387" s="5" t="s">
        <v>123</v>
      </c>
      <c r="J387" s="47">
        <v>2548858</v>
      </c>
      <c r="K387" s="5" t="s">
        <v>124</v>
      </c>
      <c r="L387" s="5" t="s">
        <v>2070</v>
      </c>
      <c r="M387" s="5">
        <v>2410635</v>
      </c>
      <c r="N387" s="5" t="s">
        <v>126</v>
      </c>
      <c r="O387" s="5">
        <v>731</v>
      </c>
      <c r="P387" s="5" t="s">
        <v>127</v>
      </c>
      <c r="Q387" s="5">
        <v>14</v>
      </c>
      <c r="R387" s="5" t="s">
        <v>128</v>
      </c>
      <c r="S387" s="6">
        <v>13.4</v>
      </c>
      <c r="T387" s="5" t="s">
        <v>129</v>
      </c>
      <c r="U387" s="6">
        <v>13</v>
      </c>
      <c r="V387" s="5">
        <v>121</v>
      </c>
      <c r="W387" s="5" t="s">
        <v>130</v>
      </c>
      <c r="X387" s="5" t="s">
        <v>2071</v>
      </c>
      <c r="Y387" s="5" t="s">
        <v>132</v>
      </c>
      <c r="Z387" s="5" t="s">
        <v>133</v>
      </c>
      <c r="AA387" s="5" t="s">
        <v>708</v>
      </c>
      <c r="AB387" s="5" t="s">
        <v>135</v>
      </c>
      <c r="AC387" s="5" t="s">
        <v>136</v>
      </c>
      <c r="AD387" s="5">
        <v>854802101182</v>
      </c>
      <c r="AE387" s="5" t="s">
        <v>637</v>
      </c>
      <c r="AF387" s="5" t="s">
        <v>253</v>
      </c>
      <c r="AG387" s="5">
        <v>111</v>
      </c>
      <c r="AH387" s="5" t="s">
        <v>139</v>
      </c>
      <c r="AI387" s="5">
        <v>125</v>
      </c>
      <c r="AJ387" s="5" t="s">
        <v>128</v>
      </c>
      <c r="AK387" s="5">
        <v>2548858</v>
      </c>
      <c r="AL387" s="5" t="s">
        <v>140</v>
      </c>
      <c r="AM387" s="5" t="s">
        <v>141</v>
      </c>
      <c r="AN387" s="6">
        <v>35.026171499999997</v>
      </c>
      <c r="AO387" s="5" t="s">
        <v>142</v>
      </c>
      <c r="AP387" s="5">
        <v>0</v>
      </c>
      <c r="AQ387" s="5">
        <v>38058</v>
      </c>
      <c r="AR387" s="3">
        <v>45234</v>
      </c>
      <c r="AS387" s="5">
        <v>120</v>
      </c>
      <c r="AT387" s="5" t="s">
        <v>2010</v>
      </c>
      <c r="AU387" s="5" t="s">
        <v>144</v>
      </c>
      <c r="AV387" s="5">
        <v>0</v>
      </c>
      <c r="AW387" s="5">
        <v>0</v>
      </c>
      <c r="AX387" s="5">
        <v>0</v>
      </c>
      <c r="AY387" s="5">
        <v>0</v>
      </c>
      <c r="AZ387" s="5">
        <v>0</v>
      </c>
      <c r="BA387" s="5">
        <v>0</v>
      </c>
      <c r="BB387" s="5">
        <v>0</v>
      </c>
      <c r="BC387" s="5">
        <v>0</v>
      </c>
      <c r="BD387" s="5">
        <v>0</v>
      </c>
      <c r="BE387" s="5" t="s">
        <v>145</v>
      </c>
      <c r="BF387" s="5" t="s">
        <v>145</v>
      </c>
      <c r="BG387" s="5">
        <v>0</v>
      </c>
      <c r="BH387" s="5">
        <v>14</v>
      </c>
      <c r="BI387" s="5" t="s">
        <v>123</v>
      </c>
      <c r="BJ387" s="3">
        <v>45229</v>
      </c>
      <c r="BK387" s="3">
        <v>45229</v>
      </c>
      <c r="BL387" s="6">
        <v>14.266666666666699</v>
      </c>
      <c r="BM387" s="5" t="s">
        <v>123</v>
      </c>
      <c r="BN387" s="3">
        <v>49007</v>
      </c>
      <c r="BO387" s="5" t="s">
        <v>146</v>
      </c>
      <c r="BP387" s="5">
        <v>1008000</v>
      </c>
      <c r="BQ387" s="7">
        <v>1</v>
      </c>
      <c r="BR387" s="24">
        <v>45222</v>
      </c>
      <c r="BS387" s="7" t="s">
        <v>3353</v>
      </c>
      <c r="BT387" s="7" t="s">
        <v>3327</v>
      </c>
      <c r="BU387" s="7" t="s">
        <v>3354</v>
      </c>
      <c r="BV387" s="7">
        <v>746.43</v>
      </c>
      <c r="BW387" s="7">
        <v>7000</v>
      </c>
      <c r="BX387" s="7">
        <v>3420</v>
      </c>
      <c r="BY387" s="7">
        <v>600</v>
      </c>
      <c r="BZ387" s="7">
        <v>1</v>
      </c>
      <c r="CA387" s="7">
        <v>30</v>
      </c>
      <c r="CB387" s="49">
        <f t="shared" si="39"/>
        <v>7277010</v>
      </c>
      <c r="CC387" s="49">
        <v>7277010</v>
      </c>
      <c r="CD387" s="49">
        <f t="shared" si="43"/>
        <v>6549309</v>
      </c>
      <c r="CE387" s="49">
        <f t="shared" si="44"/>
        <v>5821608</v>
      </c>
      <c r="CF387" s="49" t="s">
        <v>3352</v>
      </c>
      <c r="CG387" s="49" t="s">
        <v>3355</v>
      </c>
      <c r="CH387" s="49"/>
      <c r="CI387" s="49" t="s">
        <v>3775</v>
      </c>
      <c r="CJ387" s="50" t="s">
        <v>2015</v>
      </c>
      <c r="CK387" s="50" t="s">
        <v>637</v>
      </c>
      <c r="CL387" s="50">
        <v>302027</v>
      </c>
      <c r="CM387" s="5">
        <v>0</v>
      </c>
      <c r="CN387" s="5" t="s">
        <v>195</v>
      </c>
      <c r="CO387" s="50" t="s">
        <v>1819</v>
      </c>
      <c r="CP387" s="50" t="s">
        <v>1819</v>
      </c>
      <c r="CQ387" s="51" t="s">
        <v>153</v>
      </c>
      <c r="CR387" s="51" t="s">
        <v>154</v>
      </c>
      <c r="CS387" s="51" t="s">
        <v>90</v>
      </c>
      <c r="CT387" s="51" t="s">
        <v>2072</v>
      </c>
      <c r="CU387" s="51" t="s">
        <v>156</v>
      </c>
      <c r="CV387" s="52" t="s">
        <v>2073</v>
      </c>
    </row>
    <row r="388" spans="1:100" ht="75" x14ac:dyDescent="0.25">
      <c r="A388" s="44">
        <v>387</v>
      </c>
      <c r="B388" s="45">
        <v>45627</v>
      </c>
      <c r="C388" s="46">
        <v>213820911458715</v>
      </c>
      <c r="D388" s="4">
        <v>213820911458715</v>
      </c>
      <c r="E388" s="4" t="s">
        <v>121</v>
      </c>
      <c r="F388" s="5" t="s">
        <v>122</v>
      </c>
      <c r="G388" s="3">
        <v>45184</v>
      </c>
      <c r="H388" s="6">
        <v>15.766666666666699</v>
      </c>
      <c r="I388" s="5" t="s">
        <v>123</v>
      </c>
      <c r="J388" s="47">
        <v>2128119</v>
      </c>
      <c r="K388" s="5" t="s">
        <v>124</v>
      </c>
      <c r="L388" s="5" t="s">
        <v>2074</v>
      </c>
      <c r="M388" s="5">
        <v>1806173</v>
      </c>
      <c r="N388" s="5" t="s">
        <v>126</v>
      </c>
      <c r="O388" s="5">
        <v>725</v>
      </c>
      <c r="P388" s="5" t="s">
        <v>127</v>
      </c>
      <c r="Q388" s="5">
        <v>16</v>
      </c>
      <c r="R388" s="5" t="s">
        <v>263</v>
      </c>
      <c r="S388" s="6">
        <v>12.4</v>
      </c>
      <c r="T388" s="5" t="s">
        <v>129</v>
      </c>
      <c r="U388" s="6">
        <v>12</v>
      </c>
      <c r="V388" s="5">
        <v>73</v>
      </c>
      <c r="W388" s="5" t="s">
        <v>130</v>
      </c>
      <c r="X388" s="5" t="s">
        <v>2075</v>
      </c>
      <c r="Y388" s="5" t="s">
        <v>132</v>
      </c>
      <c r="Z388" s="5" t="s">
        <v>133</v>
      </c>
      <c r="AA388" s="5" t="s">
        <v>514</v>
      </c>
      <c r="AB388" s="5" t="s">
        <v>135</v>
      </c>
      <c r="AC388" s="5" t="s">
        <v>136</v>
      </c>
      <c r="AD388" s="5">
        <v>854801382257</v>
      </c>
      <c r="AE388" s="5" t="s">
        <v>637</v>
      </c>
      <c r="AF388" s="5" t="s">
        <v>253</v>
      </c>
      <c r="AG388" s="5">
        <v>58</v>
      </c>
      <c r="AH388" s="5" t="s">
        <v>139</v>
      </c>
      <c r="AI388" s="5">
        <v>74</v>
      </c>
      <c r="AJ388" s="5" t="s">
        <v>266</v>
      </c>
      <c r="AK388" s="5">
        <v>2128119</v>
      </c>
      <c r="AL388" s="5" t="s">
        <v>140</v>
      </c>
      <c r="AM388" s="5" t="s">
        <v>161</v>
      </c>
      <c r="AN388" s="6">
        <v>35.468649999999997</v>
      </c>
      <c r="AO388" s="5" t="s">
        <v>142</v>
      </c>
      <c r="AP388" s="5">
        <v>0</v>
      </c>
      <c r="AQ388" s="5">
        <v>41606</v>
      </c>
      <c r="AR388" s="3">
        <v>45173</v>
      </c>
      <c r="AS388" s="5">
        <v>72</v>
      </c>
      <c r="AT388" s="5" t="s">
        <v>2010</v>
      </c>
      <c r="AU388" s="5" t="s">
        <v>144</v>
      </c>
      <c r="AV388" s="5">
        <v>0</v>
      </c>
      <c r="AW388" s="5">
        <v>0</v>
      </c>
      <c r="AX388" s="5">
        <v>0</v>
      </c>
      <c r="AY388" s="5">
        <v>0</v>
      </c>
      <c r="AZ388" s="5">
        <v>0</v>
      </c>
      <c r="BA388" s="5">
        <v>0</v>
      </c>
      <c r="BB388" s="5">
        <v>0</v>
      </c>
      <c r="BC388" s="5">
        <v>0</v>
      </c>
      <c r="BD388" s="5">
        <v>0</v>
      </c>
      <c r="BE388" s="5" t="s">
        <v>145</v>
      </c>
      <c r="BF388" s="5" t="s">
        <v>145</v>
      </c>
      <c r="BG388" s="5">
        <v>0</v>
      </c>
      <c r="BH388" s="5">
        <v>16</v>
      </c>
      <c r="BI388" s="5" t="s">
        <v>123</v>
      </c>
      <c r="BJ388" s="3">
        <v>45169</v>
      </c>
      <c r="BK388" s="3">
        <v>45169</v>
      </c>
      <c r="BL388" s="6">
        <v>16.266666666666701</v>
      </c>
      <c r="BM388" s="5" t="s">
        <v>123</v>
      </c>
      <c r="BN388" s="3">
        <v>47395</v>
      </c>
      <c r="BO388" s="5" t="s">
        <v>162</v>
      </c>
      <c r="BP388" s="5">
        <v>0</v>
      </c>
      <c r="BQ388" s="7">
        <v>1</v>
      </c>
      <c r="BR388" s="24">
        <v>45154</v>
      </c>
      <c r="BS388" s="7" t="s">
        <v>3356</v>
      </c>
      <c r="BT388" s="7" t="s">
        <v>3312</v>
      </c>
      <c r="BU388" s="7" t="s">
        <v>3357</v>
      </c>
      <c r="BV388" s="7"/>
      <c r="BW388" s="7"/>
      <c r="BX388" s="7">
        <v>300</v>
      </c>
      <c r="BY388" s="7">
        <v>20000</v>
      </c>
      <c r="BZ388" s="7">
        <v>15</v>
      </c>
      <c r="CA388" s="7">
        <v>35</v>
      </c>
      <c r="CB388" s="49">
        <f t="shared" si="39"/>
        <v>6000000</v>
      </c>
      <c r="CC388" s="49">
        <v>6000000</v>
      </c>
      <c r="CD388" s="49">
        <f t="shared" si="43"/>
        <v>5400000</v>
      </c>
      <c r="CE388" s="49">
        <f t="shared" si="44"/>
        <v>4800000</v>
      </c>
      <c r="CF388" s="49"/>
      <c r="CG388" s="49" t="s">
        <v>3358</v>
      </c>
      <c r="CH388" s="49"/>
      <c r="CI388" s="49" t="s">
        <v>3775</v>
      </c>
      <c r="CJ388" s="50" t="s">
        <v>2015</v>
      </c>
      <c r="CK388" s="50" t="s">
        <v>637</v>
      </c>
      <c r="CL388" s="50">
        <v>303802</v>
      </c>
      <c r="CM388" s="5">
        <v>0</v>
      </c>
      <c r="CN388" s="5" t="s">
        <v>195</v>
      </c>
      <c r="CO388" s="50" t="s">
        <v>299</v>
      </c>
      <c r="CP388" s="50" t="s">
        <v>299</v>
      </c>
      <c r="CQ388" s="51" t="s">
        <v>185</v>
      </c>
      <c r="CR388" s="51" t="s">
        <v>154</v>
      </c>
      <c r="CS388" s="51" t="s">
        <v>90</v>
      </c>
      <c r="CT388" s="51" t="s">
        <v>2076</v>
      </c>
      <c r="CU388" s="51" t="s">
        <v>156</v>
      </c>
      <c r="CV388" s="52" t="s">
        <v>2077</v>
      </c>
    </row>
    <row r="389" spans="1:100" ht="30" x14ac:dyDescent="0.25">
      <c r="A389" s="44">
        <v>388</v>
      </c>
      <c r="B389" s="45">
        <v>45627</v>
      </c>
      <c r="C389" s="46">
        <v>213820911458662</v>
      </c>
      <c r="D389" s="4">
        <v>213820911458662</v>
      </c>
      <c r="E389" s="4" t="s">
        <v>121</v>
      </c>
      <c r="F389" s="5" t="s">
        <v>178</v>
      </c>
      <c r="G389" s="3">
        <v>45217</v>
      </c>
      <c r="H389" s="6">
        <v>14.6666666666667</v>
      </c>
      <c r="I389" s="5" t="s">
        <v>123</v>
      </c>
      <c r="J389" s="47">
        <v>2104900</v>
      </c>
      <c r="K389" s="5" t="s">
        <v>124</v>
      </c>
      <c r="L389" s="5" t="s">
        <v>2078</v>
      </c>
      <c r="M389" s="5">
        <v>1974458</v>
      </c>
      <c r="N389" s="5" t="s">
        <v>126</v>
      </c>
      <c r="O389" s="5">
        <v>778</v>
      </c>
      <c r="P389" s="5" t="s">
        <v>127</v>
      </c>
      <c r="Q389" s="5">
        <v>16</v>
      </c>
      <c r="R389" s="5" t="s">
        <v>128</v>
      </c>
      <c r="S389" s="6">
        <v>13.9</v>
      </c>
      <c r="T389" s="5" t="s">
        <v>129</v>
      </c>
      <c r="U389" s="6">
        <v>13.5</v>
      </c>
      <c r="V389" s="5">
        <v>121</v>
      </c>
      <c r="W389" s="5" t="s">
        <v>130</v>
      </c>
      <c r="X389" s="5" t="s">
        <v>2079</v>
      </c>
      <c r="Y389" s="5" t="s">
        <v>132</v>
      </c>
      <c r="Z389" s="5" t="s">
        <v>133</v>
      </c>
      <c r="AA389" s="5" t="s">
        <v>181</v>
      </c>
      <c r="AB389" s="5" t="s">
        <v>135</v>
      </c>
      <c r="AC389" s="5" t="s">
        <v>136</v>
      </c>
      <c r="AD389" s="5">
        <v>854801340865</v>
      </c>
      <c r="AE389" s="5" t="s">
        <v>637</v>
      </c>
      <c r="AF389" s="5" t="s">
        <v>253</v>
      </c>
      <c r="AG389" s="5">
        <v>109</v>
      </c>
      <c r="AH389" s="5" t="s">
        <v>139</v>
      </c>
      <c r="AI389" s="5">
        <v>125</v>
      </c>
      <c r="AJ389" s="5" t="s">
        <v>128</v>
      </c>
      <c r="AK389" s="5">
        <v>2104900</v>
      </c>
      <c r="AL389" s="5" t="s">
        <v>140</v>
      </c>
      <c r="AM389" s="5" t="s">
        <v>709</v>
      </c>
      <c r="AN389" s="6">
        <v>15.477661100000001</v>
      </c>
      <c r="AO389" s="5" t="s">
        <v>142</v>
      </c>
      <c r="AP389" s="5">
        <v>0</v>
      </c>
      <c r="AQ389" s="5">
        <v>32053</v>
      </c>
      <c r="AR389" s="3">
        <v>45173</v>
      </c>
      <c r="AS389" s="5">
        <v>120</v>
      </c>
      <c r="AT389" s="5" t="s">
        <v>2010</v>
      </c>
      <c r="AU389" s="5" t="s">
        <v>144</v>
      </c>
      <c r="AV389" s="5">
        <v>0</v>
      </c>
      <c r="AW389" s="5">
        <v>0</v>
      </c>
      <c r="AX389" s="5">
        <v>0</v>
      </c>
      <c r="AY389" s="5">
        <v>0</v>
      </c>
      <c r="AZ389" s="5">
        <v>0</v>
      </c>
      <c r="BA389" s="5">
        <v>0</v>
      </c>
      <c r="BB389" s="5">
        <v>0</v>
      </c>
      <c r="BC389" s="5">
        <v>0</v>
      </c>
      <c r="BD389" s="5">
        <v>0</v>
      </c>
      <c r="BE389" s="5" t="s">
        <v>145</v>
      </c>
      <c r="BF389" s="5" t="s">
        <v>145</v>
      </c>
      <c r="BG389" s="5">
        <v>0</v>
      </c>
      <c r="BH389" s="5">
        <v>16</v>
      </c>
      <c r="BI389" s="5" t="s">
        <v>123</v>
      </c>
      <c r="BJ389" s="3">
        <v>45169</v>
      </c>
      <c r="BK389" s="3">
        <v>45169</v>
      </c>
      <c r="BL389" s="6">
        <v>16.266666666666701</v>
      </c>
      <c r="BM389" s="5" t="s">
        <v>123</v>
      </c>
      <c r="BN389" s="3">
        <v>48948</v>
      </c>
      <c r="BO389" s="5" t="s">
        <v>710</v>
      </c>
      <c r="BP389" s="5">
        <v>1008000</v>
      </c>
      <c r="BQ389" s="7">
        <v>1</v>
      </c>
      <c r="BR389" s="24">
        <v>45118</v>
      </c>
      <c r="BS389" s="7" t="s">
        <v>3359</v>
      </c>
      <c r="BT389" s="7" t="s">
        <v>3360</v>
      </c>
      <c r="BU389" s="7" t="s">
        <v>3361</v>
      </c>
      <c r="BV389" s="7">
        <v>166.66</v>
      </c>
      <c r="BW389" s="7">
        <v>60000</v>
      </c>
      <c r="BX389" s="7">
        <v>3000</v>
      </c>
      <c r="BY389" s="7">
        <v>1200</v>
      </c>
      <c r="BZ389" s="7" t="s">
        <v>3362</v>
      </c>
      <c r="CA389" s="7">
        <v>35</v>
      </c>
      <c r="CB389" s="49">
        <f t="shared" si="39"/>
        <v>13599600</v>
      </c>
      <c r="CC389" s="49">
        <v>13599600</v>
      </c>
      <c r="CD389" s="49">
        <f t="shared" si="43"/>
        <v>12239640</v>
      </c>
      <c r="CE389" s="49">
        <f t="shared" si="44"/>
        <v>10879680</v>
      </c>
      <c r="CF389" s="49" t="s">
        <v>3352</v>
      </c>
      <c r="CG389" s="49" t="s">
        <v>3363</v>
      </c>
      <c r="CH389" s="49"/>
      <c r="CI389" s="49" t="s">
        <v>3775</v>
      </c>
      <c r="CJ389" s="50" t="s">
        <v>2015</v>
      </c>
      <c r="CK389" s="50" t="s">
        <v>637</v>
      </c>
      <c r="CL389" s="50">
        <v>302001</v>
      </c>
      <c r="CM389" s="5">
        <v>0</v>
      </c>
      <c r="CN389" s="5" t="s">
        <v>195</v>
      </c>
      <c r="CO389" s="50" t="s">
        <v>335</v>
      </c>
      <c r="CP389" s="50" t="s">
        <v>335</v>
      </c>
      <c r="CQ389" s="51" t="s">
        <v>153</v>
      </c>
      <c r="CR389" s="51" t="s">
        <v>154</v>
      </c>
      <c r="CS389" s="51" t="s">
        <v>90</v>
      </c>
      <c r="CT389" s="51" t="s">
        <v>2080</v>
      </c>
      <c r="CU389" s="51" t="s">
        <v>156</v>
      </c>
      <c r="CV389" s="52" t="s">
        <v>2081</v>
      </c>
    </row>
    <row r="390" spans="1:100" ht="45" x14ac:dyDescent="0.25">
      <c r="A390" s="44">
        <v>389</v>
      </c>
      <c r="B390" s="45">
        <v>45627</v>
      </c>
      <c r="C390" s="46">
        <v>213820911457553</v>
      </c>
      <c r="D390" s="4">
        <v>213820911457553</v>
      </c>
      <c r="E390" s="4" t="s">
        <v>121</v>
      </c>
      <c r="F390" s="5" t="s">
        <v>122</v>
      </c>
      <c r="G390" s="3">
        <v>45184</v>
      </c>
      <c r="H390" s="6">
        <v>15.766666666666699</v>
      </c>
      <c r="I390" s="5" t="s">
        <v>123</v>
      </c>
      <c r="J390" s="47">
        <v>1153863</v>
      </c>
      <c r="K390" s="5" t="s">
        <v>124</v>
      </c>
      <c r="L390" s="5" t="s">
        <v>2082</v>
      </c>
      <c r="M390" s="5">
        <v>1082353</v>
      </c>
      <c r="N390" s="5" t="s">
        <v>126</v>
      </c>
      <c r="O390" s="5">
        <v>720</v>
      </c>
      <c r="P390" s="5" t="s">
        <v>127</v>
      </c>
      <c r="Q390" s="5">
        <v>16</v>
      </c>
      <c r="R390" s="5" t="s">
        <v>128</v>
      </c>
      <c r="S390" s="6">
        <v>13.9</v>
      </c>
      <c r="T390" s="5" t="s">
        <v>129</v>
      </c>
      <c r="U390" s="6">
        <v>13.5</v>
      </c>
      <c r="V390" s="5">
        <v>121</v>
      </c>
      <c r="W390" s="5" t="s">
        <v>130</v>
      </c>
      <c r="X390" s="5" t="s">
        <v>2083</v>
      </c>
      <c r="Y390" s="5" t="s">
        <v>132</v>
      </c>
      <c r="Z390" s="5" t="s">
        <v>133</v>
      </c>
      <c r="AA390" s="5" t="s">
        <v>134</v>
      </c>
      <c r="AB390" s="5" t="s">
        <v>135</v>
      </c>
      <c r="AC390" s="5" t="s">
        <v>136</v>
      </c>
      <c r="AD390" s="5">
        <v>854801316271</v>
      </c>
      <c r="AE390" s="5" t="s">
        <v>637</v>
      </c>
      <c r="AF390" s="5" t="s">
        <v>253</v>
      </c>
      <c r="AG390" s="5">
        <v>109</v>
      </c>
      <c r="AH390" s="5" t="s">
        <v>139</v>
      </c>
      <c r="AI390" s="5">
        <v>125</v>
      </c>
      <c r="AJ390" s="5" t="s">
        <v>128</v>
      </c>
      <c r="AK390" s="5">
        <v>1153863</v>
      </c>
      <c r="AL390" s="5" t="s">
        <v>140</v>
      </c>
      <c r="AM390" s="5" t="s">
        <v>161</v>
      </c>
      <c r="AN390" s="6">
        <v>43.218108800000003</v>
      </c>
      <c r="AO390" s="5" t="s">
        <v>142</v>
      </c>
      <c r="AP390" s="5">
        <v>0</v>
      </c>
      <c r="AQ390" s="5">
        <v>17571</v>
      </c>
      <c r="AR390" s="3">
        <v>45173</v>
      </c>
      <c r="AS390" s="5">
        <v>120</v>
      </c>
      <c r="AT390" s="5" t="s">
        <v>2010</v>
      </c>
      <c r="AU390" s="5" t="s">
        <v>144</v>
      </c>
      <c r="AV390" s="5">
        <v>0</v>
      </c>
      <c r="AW390" s="5">
        <v>0</v>
      </c>
      <c r="AX390" s="5">
        <v>0</v>
      </c>
      <c r="AY390" s="5">
        <v>0</v>
      </c>
      <c r="AZ390" s="5">
        <v>0</v>
      </c>
      <c r="BA390" s="5">
        <v>0</v>
      </c>
      <c r="BB390" s="5">
        <v>0</v>
      </c>
      <c r="BC390" s="5">
        <v>0</v>
      </c>
      <c r="BD390" s="5">
        <v>0</v>
      </c>
      <c r="BE390" s="5" t="s">
        <v>145</v>
      </c>
      <c r="BF390" s="5" t="s">
        <v>145</v>
      </c>
      <c r="BG390" s="5">
        <v>0</v>
      </c>
      <c r="BH390" s="5">
        <v>16</v>
      </c>
      <c r="BI390" s="5" t="s">
        <v>123</v>
      </c>
      <c r="BJ390" s="3">
        <v>45169</v>
      </c>
      <c r="BK390" s="3">
        <v>45169</v>
      </c>
      <c r="BL390" s="6">
        <v>16.266666666666701</v>
      </c>
      <c r="BM390" s="5" t="s">
        <v>123</v>
      </c>
      <c r="BN390" s="3">
        <v>48948</v>
      </c>
      <c r="BO390" s="5" t="s">
        <v>162</v>
      </c>
      <c r="BP390" s="5">
        <v>1008000</v>
      </c>
      <c r="BQ390" s="7">
        <v>1</v>
      </c>
      <c r="BR390" s="24">
        <v>45154</v>
      </c>
      <c r="BS390" s="7" t="s">
        <v>3364</v>
      </c>
      <c r="BT390" s="7" t="s">
        <v>3327</v>
      </c>
      <c r="BU390" s="7" t="s">
        <v>3365</v>
      </c>
      <c r="BV390" s="7">
        <v>90.18</v>
      </c>
      <c r="BW390" s="7">
        <v>17000</v>
      </c>
      <c r="BX390" s="7">
        <v>812</v>
      </c>
      <c r="BY390" s="7">
        <v>1400</v>
      </c>
      <c r="BZ390" s="7" t="s">
        <v>3366</v>
      </c>
      <c r="CA390" s="7">
        <v>48</v>
      </c>
      <c r="CB390" s="49">
        <f t="shared" si="39"/>
        <v>2669860</v>
      </c>
      <c r="CC390" s="49">
        <v>2669860</v>
      </c>
      <c r="CD390" s="49">
        <f t="shared" si="43"/>
        <v>2402874</v>
      </c>
      <c r="CE390" s="49">
        <f t="shared" si="44"/>
        <v>2135888</v>
      </c>
      <c r="CF390" s="49" t="s">
        <v>3352</v>
      </c>
      <c r="CG390" s="49" t="s">
        <v>3367</v>
      </c>
      <c r="CH390" s="49"/>
      <c r="CI390" s="49" t="s">
        <v>3775</v>
      </c>
      <c r="CJ390" s="50" t="s">
        <v>2015</v>
      </c>
      <c r="CK390" s="50" t="s">
        <v>637</v>
      </c>
      <c r="CL390" s="50">
        <v>302013</v>
      </c>
      <c r="CM390" s="5">
        <v>27</v>
      </c>
      <c r="CN390" s="5" t="s">
        <v>195</v>
      </c>
      <c r="CO390" s="50" t="s">
        <v>355</v>
      </c>
      <c r="CP390" s="50" t="s">
        <v>355</v>
      </c>
      <c r="CQ390" s="51" t="s">
        <v>2084</v>
      </c>
      <c r="CR390" s="51" t="s">
        <v>959</v>
      </c>
      <c r="CS390" s="51" t="s">
        <v>90</v>
      </c>
      <c r="CT390" s="51" t="s">
        <v>2085</v>
      </c>
      <c r="CU390" s="51" t="s">
        <v>156</v>
      </c>
      <c r="CV390" s="52" t="s">
        <v>2086</v>
      </c>
    </row>
    <row r="391" spans="1:100" customFormat="1" ht="45" x14ac:dyDescent="0.25">
      <c r="A391">
        <v>390</v>
      </c>
      <c r="B391" s="3">
        <v>45627</v>
      </c>
      <c r="C391" s="4">
        <v>213820911427224</v>
      </c>
      <c r="D391" s="4">
        <v>213820911427224</v>
      </c>
      <c r="E391" s="4" t="s">
        <v>121</v>
      </c>
      <c r="F391" s="5" t="s">
        <v>122</v>
      </c>
      <c r="G391" s="3">
        <v>45150</v>
      </c>
      <c r="H391" s="6">
        <v>16.899999999999999</v>
      </c>
      <c r="I391" s="5" t="s">
        <v>123</v>
      </c>
      <c r="J391" s="5">
        <v>1751898</v>
      </c>
      <c r="K391" s="5" t="s">
        <v>124</v>
      </c>
      <c r="L391" s="5" t="s">
        <v>2087</v>
      </c>
      <c r="M391" s="5">
        <v>1628432</v>
      </c>
      <c r="N391" s="5" t="s">
        <v>126</v>
      </c>
      <c r="O391" s="5">
        <v>774</v>
      </c>
      <c r="P391" s="5" t="s">
        <v>127</v>
      </c>
      <c r="Q391" s="5">
        <v>17</v>
      </c>
      <c r="R391" s="5" t="s">
        <v>263</v>
      </c>
      <c r="S391" s="6">
        <v>12.9</v>
      </c>
      <c r="T391" s="5" t="s">
        <v>129</v>
      </c>
      <c r="U391" s="6">
        <v>12.5</v>
      </c>
      <c r="V391" s="5">
        <v>120</v>
      </c>
      <c r="W391" s="5" t="s">
        <v>130</v>
      </c>
      <c r="X391" s="5" t="s">
        <v>2088</v>
      </c>
      <c r="Y391" s="5" t="s">
        <v>132</v>
      </c>
      <c r="Z391" s="5" t="s">
        <v>133</v>
      </c>
      <c r="AA391" s="5" t="s">
        <v>514</v>
      </c>
      <c r="AB391" s="5" t="s">
        <v>135</v>
      </c>
      <c r="AC391" s="5" t="s">
        <v>136</v>
      </c>
      <c r="AD391" s="5">
        <v>808692566</v>
      </c>
      <c r="AE391" s="5" t="s">
        <v>637</v>
      </c>
      <c r="AF391" s="5" t="s">
        <v>253</v>
      </c>
      <c r="AG391" s="5">
        <v>108</v>
      </c>
      <c r="AH391" s="5" t="s">
        <v>139</v>
      </c>
      <c r="AI391" s="5">
        <v>125</v>
      </c>
      <c r="AJ391" s="5" t="s">
        <v>266</v>
      </c>
      <c r="AK391" s="5">
        <v>1751898</v>
      </c>
      <c r="AL391" s="5" t="s">
        <v>140</v>
      </c>
      <c r="AM391" s="5" t="s">
        <v>161</v>
      </c>
      <c r="AN391" s="6">
        <v>55.191883300000001</v>
      </c>
      <c r="AO391" s="5" t="s">
        <v>142</v>
      </c>
      <c r="AP391" s="5">
        <v>0</v>
      </c>
      <c r="AQ391" s="5">
        <v>25644</v>
      </c>
      <c r="AR391" s="3">
        <v>45142</v>
      </c>
      <c r="AS391" s="5">
        <v>120</v>
      </c>
      <c r="AT391" s="5" t="s">
        <v>2010</v>
      </c>
      <c r="AU391" s="5" t="s">
        <v>144</v>
      </c>
      <c r="AV391" s="5">
        <v>0</v>
      </c>
      <c r="AW391" s="5">
        <v>0</v>
      </c>
      <c r="AX391" s="5">
        <v>0</v>
      </c>
      <c r="AY391" s="5">
        <v>0</v>
      </c>
      <c r="AZ391" s="5">
        <v>0</v>
      </c>
      <c r="BA391" s="5">
        <v>0</v>
      </c>
      <c r="BB391" s="5">
        <v>0</v>
      </c>
      <c r="BC391" s="5">
        <v>0</v>
      </c>
      <c r="BD391" s="5">
        <v>0</v>
      </c>
      <c r="BE391" s="5" t="s">
        <v>145</v>
      </c>
      <c r="BF391" s="5" t="s">
        <v>145</v>
      </c>
      <c r="BG391" s="5">
        <v>0</v>
      </c>
      <c r="BH391" s="5">
        <v>17</v>
      </c>
      <c r="BI391" s="5" t="s">
        <v>123</v>
      </c>
      <c r="BJ391" s="3">
        <v>45138</v>
      </c>
      <c r="BK391" s="3">
        <v>45138</v>
      </c>
      <c r="BL391" s="6">
        <v>17.3</v>
      </c>
      <c r="BM391" s="5" t="s">
        <v>123</v>
      </c>
      <c r="BN391" s="3">
        <v>48917</v>
      </c>
      <c r="BO391" s="5" t="s">
        <v>162</v>
      </c>
      <c r="BP391" s="5">
        <v>0</v>
      </c>
      <c r="BQ391" s="7">
        <v>1</v>
      </c>
      <c r="BR391" s="24">
        <v>45125</v>
      </c>
      <c r="BS391" s="7" t="s">
        <v>3368</v>
      </c>
      <c r="BT391" s="7" t="s">
        <v>3339</v>
      </c>
      <c r="BU391" s="7" t="s">
        <v>3369</v>
      </c>
      <c r="BV391" s="7">
        <v>27.77</v>
      </c>
      <c r="BW391" s="7">
        <v>103500</v>
      </c>
      <c r="BX391" s="7">
        <v>250</v>
      </c>
      <c r="BY391" s="7">
        <v>1200</v>
      </c>
      <c r="BZ391" s="7" t="s">
        <v>3370</v>
      </c>
      <c r="CA391" s="7">
        <v>45</v>
      </c>
      <c r="CB391" s="8">
        <f t="shared" si="39"/>
        <v>3174195</v>
      </c>
      <c r="CC391" s="8">
        <v>3174195</v>
      </c>
      <c r="CD391" s="8">
        <f t="shared" si="43"/>
        <v>2856776</v>
      </c>
      <c r="CE391" s="8">
        <f t="shared" si="44"/>
        <v>2539356</v>
      </c>
      <c r="CF391" s="8" t="s">
        <v>3371</v>
      </c>
      <c r="CG391" s="8"/>
      <c r="CH391" s="8">
        <f t="shared" ref="CH391:CH393" si="45">J391/CB391</f>
        <v>0.55191883296394839</v>
      </c>
      <c r="CI391" s="8" t="s">
        <v>3775</v>
      </c>
      <c r="CJ391" s="5" t="s">
        <v>2015</v>
      </c>
      <c r="CK391" s="5" t="s">
        <v>637</v>
      </c>
      <c r="CL391" s="5">
        <v>303103</v>
      </c>
      <c r="CM391" s="5">
        <v>0</v>
      </c>
      <c r="CN391" s="5" t="s">
        <v>195</v>
      </c>
      <c r="CO391" s="5" t="s">
        <v>299</v>
      </c>
      <c r="CP391" s="5" t="s">
        <v>299</v>
      </c>
      <c r="CQ391" s="9" t="s">
        <v>185</v>
      </c>
      <c r="CR391" s="9" t="s">
        <v>154</v>
      </c>
      <c r="CS391" s="9" t="s">
        <v>90</v>
      </c>
      <c r="CT391" s="9" t="s">
        <v>2089</v>
      </c>
      <c r="CU391" s="9" t="s">
        <v>156</v>
      </c>
      <c r="CV391" s="10" t="s">
        <v>2090</v>
      </c>
    </row>
    <row r="392" spans="1:100" customFormat="1" ht="45" x14ac:dyDescent="0.25">
      <c r="A392">
        <v>391</v>
      </c>
      <c r="B392" s="3">
        <v>45627</v>
      </c>
      <c r="C392" s="4">
        <v>213820911418869</v>
      </c>
      <c r="D392" s="4">
        <v>213820911418869</v>
      </c>
      <c r="E392" s="4" t="s">
        <v>121</v>
      </c>
      <c r="F392" s="5" t="s">
        <v>122</v>
      </c>
      <c r="G392" s="3">
        <v>45141</v>
      </c>
      <c r="H392" s="6">
        <v>17.2</v>
      </c>
      <c r="I392" s="5" t="s">
        <v>123</v>
      </c>
      <c r="J392" s="5">
        <v>2550206</v>
      </c>
      <c r="K392" s="5" t="s">
        <v>124</v>
      </c>
      <c r="L392" s="5" t="s">
        <v>2091</v>
      </c>
      <c r="M392" s="5">
        <v>2472777</v>
      </c>
      <c r="N392" s="5" t="s">
        <v>126</v>
      </c>
      <c r="O392" s="5">
        <v>716</v>
      </c>
      <c r="P392" s="5" t="s">
        <v>127</v>
      </c>
      <c r="Q392" s="5">
        <v>17</v>
      </c>
      <c r="R392" s="5" t="s">
        <v>128</v>
      </c>
      <c r="S392" s="6">
        <v>12.9</v>
      </c>
      <c r="T392" s="5" t="s">
        <v>129</v>
      </c>
      <c r="U392" s="6">
        <v>12.5</v>
      </c>
      <c r="V392" s="5">
        <v>181</v>
      </c>
      <c r="W392" s="5" t="s">
        <v>130</v>
      </c>
      <c r="X392" s="5" t="s">
        <v>2092</v>
      </c>
      <c r="Y392" s="5" t="s">
        <v>132</v>
      </c>
      <c r="Z392" s="5" t="s">
        <v>133</v>
      </c>
      <c r="AA392" s="5" t="s">
        <v>514</v>
      </c>
      <c r="AB392" s="5" t="s">
        <v>135</v>
      </c>
      <c r="AC392" s="5" t="s">
        <v>136</v>
      </c>
      <c r="AD392" s="5">
        <v>803583464</v>
      </c>
      <c r="AE392" s="5" t="s">
        <v>637</v>
      </c>
      <c r="AF392" s="5" t="s">
        <v>253</v>
      </c>
      <c r="AG392" s="5">
        <v>175</v>
      </c>
      <c r="AH392" s="5" t="s">
        <v>139</v>
      </c>
      <c r="AI392" s="5">
        <v>192</v>
      </c>
      <c r="AJ392" s="5" t="s">
        <v>128</v>
      </c>
      <c r="AK392" s="5">
        <v>2550206</v>
      </c>
      <c r="AL392" s="5" t="s">
        <v>140</v>
      </c>
      <c r="AM392" s="5" t="s">
        <v>161</v>
      </c>
      <c r="AN392" s="6">
        <v>10.200824000000001</v>
      </c>
      <c r="AO392" s="5" t="s">
        <v>142</v>
      </c>
      <c r="AP392" s="5">
        <v>0</v>
      </c>
      <c r="AQ392" s="5">
        <v>31432</v>
      </c>
      <c r="AR392" s="3">
        <v>45142</v>
      </c>
      <c r="AS392" s="5">
        <v>180</v>
      </c>
      <c r="AT392" s="5" t="s">
        <v>2010</v>
      </c>
      <c r="AU392" s="5" t="s">
        <v>144</v>
      </c>
      <c r="AV392" s="5">
        <v>0</v>
      </c>
      <c r="AW392" s="5">
        <v>0</v>
      </c>
      <c r="AX392" s="5">
        <v>0</v>
      </c>
      <c r="AY392" s="5">
        <v>0</v>
      </c>
      <c r="AZ392" s="5">
        <v>0</v>
      </c>
      <c r="BA392" s="5">
        <v>0</v>
      </c>
      <c r="BB392" s="5">
        <v>0</v>
      </c>
      <c r="BC392" s="5">
        <v>0</v>
      </c>
      <c r="BD392" s="5">
        <v>0</v>
      </c>
      <c r="BE392" s="5" t="s">
        <v>145</v>
      </c>
      <c r="BF392" s="5" t="s">
        <v>145</v>
      </c>
      <c r="BG392" s="5">
        <v>0</v>
      </c>
      <c r="BH392" s="5">
        <v>17</v>
      </c>
      <c r="BI392" s="5" t="s">
        <v>123</v>
      </c>
      <c r="BJ392" s="3">
        <v>45133</v>
      </c>
      <c r="BK392" s="3">
        <v>45133</v>
      </c>
      <c r="BL392" s="6">
        <v>17.466666666666701</v>
      </c>
      <c r="BM392" s="5" t="s">
        <v>123</v>
      </c>
      <c r="BN392" s="3">
        <v>50955</v>
      </c>
      <c r="BO392" s="5" t="s">
        <v>162</v>
      </c>
      <c r="BP392" s="5">
        <v>100800000</v>
      </c>
      <c r="BQ392" s="7">
        <v>1</v>
      </c>
      <c r="BR392" s="24">
        <v>45105</v>
      </c>
      <c r="BS392" s="7" t="s">
        <v>3372</v>
      </c>
      <c r="BT392" s="7" t="s">
        <v>3327</v>
      </c>
      <c r="BU392" s="7" t="s">
        <v>3373</v>
      </c>
      <c r="BV392" s="7">
        <v>500</v>
      </c>
      <c r="BW392" s="7">
        <v>160000</v>
      </c>
      <c r="BX392" s="7"/>
      <c r="BY392" s="7"/>
      <c r="BZ392" s="7" t="s">
        <v>3374</v>
      </c>
      <c r="CA392" s="7">
        <v>20</v>
      </c>
      <c r="CB392" s="8">
        <f t="shared" si="39"/>
        <v>80000000</v>
      </c>
      <c r="CC392" s="8">
        <v>80000000</v>
      </c>
      <c r="CD392" s="8">
        <f t="shared" si="43"/>
        <v>72000000</v>
      </c>
      <c r="CE392" s="8">
        <f t="shared" si="44"/>
        <v>64000000</v>
      </c>
      <c r="CF392" s="8"/>
      <c r="CG392" s="8"/>
      <c r="CH392" s="8">
        <f t="shared" si="45"/>
        <v>3.1877574999999998E-2</v>
      </c>
      <c r="CI392" s="8" t="s">
        <v>3775</v>
      </c>
      <c r="CJ392" s="5" t="s">
        <v>2015</v>
      </c>
      <c r="CK392" s="5" t="s">
        <v>637</v>
      </c>
      <c r="CL392" s="5">
        <v>302021</v>
      </c>
      <c r="CM392" s="5">
        <v>0</v>
      </c>
      <c r="CN392" s="5" t="s">
        <v>195</v>
      </c>
      <c r="CO392" s="5" t="s">
        <v>335</v>
      </c>
      <c r="CP392" s="5" t="s">
        <v>335</v>
      </c>
      <c r="CQ392" s="9" t="s">
        <v>153</v>
      </c>
      <c r="CR392" s="9" t="s">
        <v>154</v>
      </c>
      <c r="CS392" s="9" t="s">
        <v>90</v>
      </c>
      <c r="CT392" s="9" t="s">
        <v>2093</v>
      </c>
      <c r="CU392" s="9" t="s">
        <v>156</v>
      </c>
      <c r="CV392" s="10" t="s">
        <v>2094</v>
      </c>
    </row>
    <row r="393" spans="1:100" customFormat="1" ht="45" x14ac:dyDescent="0.25">
      <c r="A393">
        <v>392</v>
      </c>
      <c r="B393" s="3">
        <v>45627</v>
      </c>
      <c r="C393" s="4">
        <v>213820911417019</v>
      </c>
      <c r="D393" s="4">
        <v>213820911417019</v>
      </c>
      <c r="E393" s="4" t="s">
        <v>121</v>
      </c>
      <c r="F393" s="5" t="s">
        <v>122</v>
      </c>
      <c r="G393" s="3">
        <v>45141</v>
      </c>
      <c r="H393" s="6">
        <v>17.2</v>
      </c>
      <c r="I393" s="5" t="s">
        <v>123</v>
      </c>
      <c r="J393" s="5">
        <v>2000000</v>
      </c>
      <c r="K393" s="5" t="s">
        <v>124</v>
      </c>
      <c r="L393" s="5" t="s">
        <v>2095</v>
      </c>
      <c r="M393" s="5">
        <v>1413157.125</v>
      </c>
      <c r="N393" s="5" t="s">
        <v>126</v>
      </c>
      <c r="O393" s="5">
        <v>757</v>
      </c>
      <c r="P393" s="5" t="s">
        <v>127</v>
      </c>
      <c r="Q393" s="5">
        <v>17</v>
      </c>
      <c r="R393" s="5" t="s">
        <v>128</v>
      </c>
      <c r="S393" s="6">
        <v>17.149999999999999</v>
      </c>
      <c r="T393" s="5" t="s">
        <v>129</v>
      </c>
      <c r="U393" s="6">
        <v>16.75</v>
      </c>
      <c r="V393" s="5">
        <v>121</v>
      </c>
      <c r="W393" s="5" t="s">
        <v>130</v>
      </c>
      <c r="X393" s="5" t="s">
        <v>2096</v>
      </c>
      <c r="Y393" s="5" t="s">
        <v>132</v>
      </c>
      <c r="Z393" s="5" t="s">
        <v>133</v>
      </c>
      <c r="AA393" s="5" t="s">
        <v>454</v>
      </c>
      <c r="AB393" s="5" t="s">
        <v>135</v>
      </c>
      <c r="AC393" s="5" t="s">
        <v>136</v>
      </c>
      <c r="AD393" s="5">
        <v>808513583</v>
      </c>
      <c r="AE393" s="5" t="s">
        <v>637</v>
      </c>
      <c r="AF393" s="5" t="s">
        <v>253</v>
      </c>
      <c r="AG393" s="5">
        <v>108</v>
      </c>
      <c r="AH393" s="5" t="s">
        <v>139</v>
      </c>
      <c r="AI393" s="5">
        <v>125</v>
      </c>
      <c r="AJ393" s="5" t="s">
        <v>128</v>
      </c>
      <c r="AK393" s="5">
        <v>2000000</v>
      </c>
      <c r="AL393" s="5" t="s">
        <v>140</v>
      </c>
      <c r="AM393" s="5" t="s">
        <v>709</v>
      </c>
      <c r="AN393" s="6">
        <v>31.3200787</v>
      </c>
      <c r="AO393" s="5" t="s">
        <v>142</v>
      </c>
      <c r="AP393" s="5">
        <v>0</v>
      </c>
      <c r="AQ393" s="5">
        <v>25760</v>
      </c>
      <c r="AR393" s="3">
        <v>45142</v>
      </c>
      <c r="AS393" s="5">
        <v>120</v>
      </c>
      <c r="AT393" s="5" t="s">
        <v>2010</v>
      </c>
      <c r="AU393" s="5" t="s">
        <v>144</v>
      </c>
      <c r="AV393" s="5">
        <v>0</v>
      </c>
      <c r="AW393" s="5">
        <v>0</v>
      </c>
      <c r="AX393" s="5">
        <v>0</v>
      </c>
      <c r="AY393" s="5">
        <v>0</v>
      </c>
      <c r="AZ393" s="5">
        <v>0</v>
      </c>
      <c r="BA393" s="5">
        <v>0</v>
      </c>
      <c r="BB393" s="5">
        <v>0</v>
      </c>
      <c r="BC393" s="5">
        <v>0</v>
      </c>
      <c r="BD393" s="5">
        <v>0</v>
      </c>
      <c r="BE393" s="5" t="s">
        <v>145</v>
      </c>
      <c r="BF393" s="5" t="s">
        <v>145</v>
      </c>
      <c r="BG393" s="5">
        <v>0</v>
      </c>
      <c r="BH393" s="5">
        <v>17</v>
      </c>
      <c r="BI393" s="5" t="s">
        <v>123</v>
      </c>
      <c r="BJ393" s="3">
        <v>45131</v>
      </c>
      <c r="BK393" s="3">
        <v>45131</v>
      </c>
      <c r="BL393" s="6">
        <v>17.533333333333299</v>
      </c>
      <c r="BM393" s="5" t="s">
        <v>123</v>
      </c>
      <c r="BN393" s="3">
        <v>48917</v>
      </c>
      <c r="BO393" s="5" t="s">
        <v>710</v>
      </c>
      <c r="BP393" s="5">
        <v>0</v>
      </c>
      <c r="BQ393" s="7">
        <v>1</v>
      </c>
      <c r="BR393" s="24">
        <v>45090</v>
      </c>
      <c r="BS393" s="7" t="s">
        <v>3375</v>
      </c>
      <c r="BT393" s="7" t="s">
        <v>3323</v>
      </c>
      <c r="BU393" s="7" t="s">
        <v>3376</v>
      </c>
      <c r="BV393" s="7">
        <v>735</v>
      </c>
      <c r="BW393" s="7">
        <v>3888</v>
      </c>
      <c r="BX393" s="7">
        <v>2940</v>
      </c>
      <c r="BY393" s="7">
        <v>1200</v>
      </c>
      <c r="BZ393" s="7">
        <v>12</v>
      </c>
      <c r="CA393" s="7">
        <v>48</v>
      </c>
      <c r="CB393" s="8">
        <f t="shared" si="39"/>
        <v>6385680</v>
      </c>
      <c r="CC393" s="8">
        <v>6385680</v>
      </c>
      <c r="CD393" s="8">
        <f t="shared" si="43"/>
        <v>5747112</v>
      </c>
      <c r="CE393" s="8">
        <f t="shared" si="44"/>
        <v>5108544</v>
      </c>
      <c r="CF393" s="8" t="s">
        <v>3377</v>
      </c>
      <c r="CG393" s="8"/>
      <c r="CH393" s="8">
        <f t="shared" si="45"/>
        <v>0.31320078676037633</v>
      </c>
      <c r="CI393" s="8" t="s">
        <v>3775</v>
      </c>
      <c r="CJ393" s="5" t="s">
        <v>2015</v>
      </c>
      <c r="CK393" s="5" t="s">
        <v>637</v>
      </c>
      <c r="CL393" s="5">
        <v>302002</v>
      </c>
      <c r="CM393" s="5">
        <v>0</v>
      </c>
      <c r="CN393" s="5" t="s">
        <v>195</v>
      </c>
      <c r="CO393" s="5" t="s">
        <v>335</v>
      </c>
      <c r="CP393" s="5" t="s">
        <v>335</v>
      </c>
      <c r="CQ393" s="9" t="s">
        <v>185</v>
      </c>
      <c r="CR393" s="9" t="s">
        <v>154</v>
      </c>
      <c r="CS393" s="9" t="s">
        <v>90</v>
      </c>
      <c r="CT393" s="9" t="s">
        <v>2097</v>
      </c>
      <c r="CU393" s="9" t="s">
        <v>156</v>
      </c>
      <c r="CV393" s="10" t="s">
        <v>2098</v>
      </c>
    </row>
    <row r="394" spans="1:100" ht="60" x14ac:dyDescent="0.25">
      <c r="A394" s="44">
        <v>393</v>
      </c>
      <c r="B394" s="45">
        <v>45627</v>
      </c>
      <c r="C394" s="46">
        <v>213820911408570</v>
      </c>
      <c r="D394" s="4">
        <v>213820911408570</v>
      </c>
      <c r="E394" s="4" t="s">
        <v>121</v>
      </c>
      <c r="F394" s="5" t="s">
        <v>122</v>
      </c>
      <c r="G394" s="3">
        <v>45131</v>
      </c>
      <c r="H394" s="6">
        <v>17.533333333333299</v>
      </c>
      <c r="I394" s="5" t="s">
        <v>123</v>
      </c>
      <c r="J394" s="47">
        <v>1056686</v>
      </c>
      <c r="K394" s="5" t="s">
        <v>124</v>
      </c>
      <c r="L394" s="5" t="s">
        <v>2099</v>
      </c>
      <c r="M394" s="5">
        <v>986217</v>
      </c>
      <c r="N394" s="5" t="s">
        <v>126</v>
      </c>
      <c r="O394" s="5">
        <v>786</v>
      </c>
      <c r="P394" s="5" t="s">
        <v>127</v>
      </c>
      <c r="Q394" s="5">
        <v>17</v>
      </c>
      <c r="R394" s="5" t="s">
        <v>263</v>
      </c>
      <c r="S394" s="6">
        <v>13.9</v>
      </c>
      <c r="T394" s="5" t="s">
        <v>129</v>
      </c>
      <c r="U394" s="6">
        <v>13.5</v>
      </c>
      <c r="V394" s="5">
        <v>121</v>
      </c>
      <c r="W394" s="5" t="s">
        <v>130</v>
      </c>
      <c r="X394" s="5" t="s">
        <v>2100</v>
      </c>
      <c r="Y394" s="5" t="s">
        <v>132</v>
      </c>
      <c r="Z394" s="5" t="s">
        <v>133</v>
      </c>
      <c r="AA394" s="5" t="s">
        <v>1921</v>
      </c>
      <c r="AB394" s="5" t="s">
        <v>135</v>
      </c>
      <c r="AC394" s="5" t="s">
        <v>136</v>
      </c>
      <c r="AD394" s="5">
        <v>808483846</v>
      </c>
      <c r="AE394" s="5" t="s">
        <v>637</v>
      </c>
      <c r="AF394" s="5" t="s">
        <v>253</v>
      </c>
      <c r="AG394" s="5">
        <v>108</v>
      </c>
      <c r="AH394" s="5" t="s">
        <v>139</v>
      </c>
      <c r="AI394" s="5">
        <v>125</v>
      </c>
      <c r="AJ394" s="5" t="s">
        <v>266</v>
      </c>
      <c r="AK394" s="5">
        <v>1056686</v>
      </c>
      <c r="AL394" s="5" t="s">
        <v>140</v>
      </c>
      <c r="AM394" s="5" t="s">
        <v>709</v>
      </c>
      <c r="AN394" s="6">
        <v>9.7346845999999996</v>
      </c>
      <c r="AO394" s="5" t="s">
        <v>142</v>
      </c>
      <c r="AP394" s="5">
        <v>0</v>
      </c>
      <c r="AQ394" s="5">
        <v>16091</v>
      </c>
      <c r="AR394" s="3">
        <v>45142</v>
      </c>
      <c r="AS394" s="5">
        <v>120</v>
      </c>
      <c r="AT394" s="5" t="s">
        <v>2010</v>
      </c>
      <c r="AU394" s="5" t="s">
        <v>144</v>
      </c>
      <c r="AV394" s="5">
        <v>0</v>
      </c>
      <c r="AW394" s="5">
        <v>0</v>
      </c>
      <c r="AX394" s="5">
        <v>0</v>
      </c>
      <c r="AY394" s="5">
        <v>0</v>
      </c>
      <c r="AZ394" s="5">
        <v>0</v>
      </c>
      <c r="BA394" s="5">
        <v>0</v>
      </c>
      <c r="BB394" s="5">
        <v>0</v>
      </c>
      <c r="BC394" s="5">
        <v>0</v>
      </c>
      <c r="BD394" s="5">
        <v>0</v>
      </c>
      <c r="BE394" s="5" t="s">
        <v>145</v>
      </c>
      <c r="BF394" s="5" t="s">
        <v>145</v>
      </c>
      <c r="BG394" s="5">
        <v>0</v>
      </c>
      <c r="BH394" s="5">
        <v>17</v>
      </c>
      <c r="BI394" s="5" t="s">
        <v>123</v>
      </c>
      <c r="BJ394" s="3">
        <v>45122</v>
      </c>
      <c r="BK394" s="3">
        <v>45122</v>
      </c>
      <c r="BL394" s="6">
        <v>17.8333333333333</v>
      </c>
      <c r="BM394" s="5" t="s">
        <v>123</v>
      </c>
      <c r="BN394" s="3">
        <v>48917</v>
      </c>
      <c r="BO394" s="5" t="s">
        <v>710</v>
      </c>
      <c r="BP394" s="5">
        <v>0</v>
      </c>
      <c r="BQ394" s="7">
        <v>1</v>
      </c>
      <c r="BR394" s="24">
        <v>45114</v>
      </c>
      <c r="BS394" s="7" t="s">
        <v>3378</v>
      </c>
      <c r="BT394" s="7" t="s">
        <v>3327</v>
      </c>
      <c r="BU394" s="7" t="s">
        <v>3379</v>
      </c>
      <c r="BV394" s="7">
        <v>173.24</v>
      </c>
      <c r="BW394" s="7">
        <v>75000</v>
      </c>
      <c r="BX394" s="7">
        <v>1899</v>
      </c>
      <c r="BY394" s="7">
        <v>1100</v>
      </c>
      <c r="BZ394" s="7">
        <v>19</v>
      </c>
      <c r="CA394" s="7">
        <v>41</v>
      </c>
      <c r="CB394" s="49">
        <f t="shared" si="39"/>
        <v>15081900</v>
      </c>
      <c r="CC394" s="49">
        <v>15081600</v>
      </c>
      <c r="CD394" s="49">
        <f t="shared" si="43"/>
        <v>13573710</v>
      </c>
      <c r="CE394" s="49">
        <f t="shared" si="44"/>
        <v>12065520</v>
      </c>
      <c r="CF394" s="49"/>
      <c r="CG394" s="49" t="s">
        <v>3380</v>
      </c>
      <c r="CH394" s="49"/>
      <c r="CI394" s="49" t="s">
        <v>3775</v>
      </c>
      <c r="CJ394" s="50" t="s">
        <v>2015</v>
      </c>
      <c r="CK394" s="50" t="s">
        <v>637</v>
      </c>
      <c r="CL394" s="50">
        <v>302001</v>
      </c>
      <c r="CM394" s="5">
        <v>0</v>
      </c>
      <c r="CN394" s="5" t="s">
        <v>195</v>
      </c>
      <c r="CO394" s="50" t="s">
        <v>829</v>
      </c>
      <c r="CP394" s="50" t="s">
        <v>829</v>
      </c>
      <c r="CQ394" s="51" t="s">
        <v>185</v>
      </c>
      <c r="CR394" s="51" t="s">
        <v>154</v>
      </c>
      <c r="CS394" s="51" t="s">
        <v>90</v>
      </c>
      <c r="CT394" s="51" t="s">
        <v>2101</v>
      </c>
      <c r="CU394" s="51" t="s">
        <v>156</v>
      </c>
      <c r="CV394" s="52" t="s">
        <v>2102</v>
      </c>
    </row>
    <row r="395" spans="1:100" ht="45" x14ac:dyDescent="0.25">
      <c r="A395" s="44">
        <v>394</v>
      </c>
      <c r="B395" s="45">
        <v>45627</v>
      </c>
      <c r="C395" s="46">
        <v>213820911394428</v>
      </c>
      <c r="D395" s="4">
        <v>213820911394428</v>
      </c>
      <c r="E395" s="4" t="s">
        <v>121</v>
      </c>
      <c r="F395" s="5" t="s">
        <v>178</v>
      </c>
      <c r="G395" s="3">
        <v>45131</v>
      </c>
      <c r="H395" s="6">
        <v>17.533333333333299</v>
      </c>
      <c r="I395" s="5" t="s">
        <v>123</v>
      </c>
      <c r="J395" s="47">
        <v>2509900</v>
      </c>
      <c r="K395" s="5" t="s">
        <v>124</v>
      </c>
      <c r="L395" s="5" t="s">
        <v>2103</v>
      </c>
      <c r="M395" s="5">
        <v>2431899</v>
      </c>
      <c r="N395" s="5" t="s">
        <v>126</v>
      </c>
      <c r="O395" s="5">
        <v>709</v>
      </c>
      <c r="P395" s="5" t="s">
        <v>127</v>
      </c>
      <c r="Q395" s="5">
        <v>18</v>
      </c>
      <c r="R395" s="5" t="s">
        <v>128</v>
      </c>
      <c r="S395" s="6">
        <v>13.4</v>
      </c>
      <c r="T395" s="5" t="s">
        <v>129</v>
      </c>
      <c r="U395" s="6">
        <v>13</v>
      </c>
      <c r="V395" s="5">
        <v>181</v>
      </c>
      <c r="W395" s="5" t="s">
        <v>130</v>
      </c>
      <c r="X395" s="5" t="s">
        <v>2104</v>
      </c>
      <c r="Y395" s="5" t="s">
        <v>132</v>
      </c>
      <c r="Z395" s="5" t="s">
        <v>133</v>
      </c>
      <c r="AA395" s="5" t="s">
        <v>708</v>
      </c>
      <c r="AB395" s="5" t="s">
        <v>135</v>
      </c>
      <c r="AC395" s="5" t="s">
        <v>136</v>
      </c>
      <c r="AD395" s="5">
        <v>808353947</v>
      </c>
      <c r="AE395" s="5" t="s">
        <v>637</v>
      </c>
      <c r="AF395" s="5" t="s">
        <v>253</v>
      </c>
      <c r="AG395" s="5">
        <v>174</v>
      </c>
      <c r="AH395" s="5" t="s">
        <v>139</v>
      </c>
      <c r="AI395" s="5">
        <v>192</v>
      </c>
      <c r="AJ395" s="5" t="s">
        <v>128</v>
      </c>
      <c r="AK395" s="5">
        <v>2509900</v>
      </c>
      <c r="AL395" s="5" t="s">
        <v>140</v>
      </c>
      <c r="AM395" s="5" t="s">
        <v>709</v>
      </c>
      <c r="AN395" s="6">
        <v>53.422018799999996</v>
      </c>
      <c r="AO395" s="5" t="s">
        <v>142</v>
      </c>
      <c r="AP395" s="5">
        <v>0</v>
      </c>
      <c r="AQ395" s="5">
        <v>31757</v>
      </c>
      <c r="AR395" s="3">
        <v>45111</v>
      </c>
      <c r="AS395" s="5">
        <v>180</v>
      </c>
      <c r="AT395" s="5" t="s">
        <v>2010</v>
      </c>
      <c r="AU395" s="5" t="s">
        <v>144</v>
      </c>
      <c r="AV395" s="5">
        <v>0</v>
      </c>
      <c r="AW395" s="5">
        <v>0</v>
      </c>
      <c r="AX395" s="5">
        <v>0</v>
      </c>
      <c r="AY395" s="5">
        <v>0</v>
      </c>
      <c r="AZ395" s="5">
        <v>0</v>
      </c>
      <c r="BA395" s="5">
        <v>0</v>
      </c>
      <c r="BB395" s="5">
        <v>0</v>
      </c>
      <c r="BC395" s="5">
        <v>0</v>
      </c>
      <c r="BD395" s="5">
        <v>0</v>
      </c>
      <c r="BE395" s="5" t="s">
        <v>145</v>
      </c>
      <c r="BF395" s="5" t="s">
        <v>145</v>
      </c>
      <c r="BG395" s="5">
        <v>0</v>
      </c>
      <c r="BH395" s="5">
        <v>18</v>
      </c>
      <c r="BI395" s="5" t="s">
        <v>123</v>
      </c>
      <c r="BJ395" s="3">
        <v>45104</v>
      </c>
      <c r="BK395" s="3">
        <v>45104</v>
      </c>
      <c r="BL395" s="6">
        <v>18.433333333333302</v>
      </c>
      <c r="BM395" s="5" t="s">
        <v>123</v>
      </c>
      <c r="BN395" s="3">
        <v>50925</v>
      </c>
      <c r="BO395" s="5" t="s">
        <v>710</v>
      </c>
      <c r="BP395" s="5">
        <v>1008000</v>
      </c>
      <c r="BQ395" s="7">
        <v>1</v>
      </c>
      <c r="BR395" s="24">
        <v>45093</v>
      </c>
      <c r="BS395" s="7" t="s">
        <v>3381</v>
      </c>
      <c r="BT395" s="7" t="s">
        <v>3327</v>
      </c>
      <c r="BU395" s="7" t="s">
        <v>3382</v>
      </c>
      <c r="BV395" s="7">
        <v>244</v>
      </c>
      <c r="BW395" s="7">
        <v>8000</v>
      </c>
      <c r="BX395" s="7">
        <v>2197</v>
      </c>
      <c r="BY395" s="7">
        <v>1250</v>
      </c>
      <c r="BZ395" s="7">
        <v>11</v>
      </c>
      <c r="CA395" s="7">
        <v>49</v>
      </c>
      <c r="CB395" s="49">
        <f t="shared" si="39"/>
        <v>4698250</v>
      </c>
      <c r="CC395" s="49">
        <v>4698250</v>
      </c>
      <c r="CD395" s="49">
        <f t="shared" si="43"/>
        <v>4228425</v>
      </c>
      <c r="CE395" s="49">
        <f t="shared" si="44"/>
        <v>3758600</v>
      </c>
      <c r="CF395" s="49" t="s">
        <v>3380</v>
      </c>
      <c r="CG395" s="49" t="s">
        <v>3383</v>
      </c>
      <c r="CH395" s="49"/>
      <c r="CI395" s="49" t="s">
        <v>3775</v>
      </c>
      <c r="CJ395" s="50" t="s">
        <v>2015</v>
      </c>
      <c r="CK395" s="50" t="s">
        <v>637</v>
      </c>
      <c r="CL395" s="50">
        <v>302026</v>
      </c>
      <c r="CM395" s="5">
        <v>0</v>
      </c>
      <c r="CN395" s="5" t="s">
        <v>195</v>
      </c>
      <c r="CO395" s="50" t="s">
        <v>335</v>
      </c>
      <c r="CP395" s="50" t="s">
        <v>335</v>
      </c>
      <c r="CQ395" s="51" t="s">
        <v>185</v>
      </c>
      <c r="CR395" s="51" t="s">
        <v>154</v>
      </c>
      <c r="CS395" s="51" t="s">
        <v>90</v>
      </c>
      <c r="CT395" s="51" t="s">
        <v>2105</v>
      </c>
      <c r="CU395" s="51" t="s">
        <v>156</v>
      </c>
      <c r="CV395" s="52" t="s">
        <v>2106</v>
      </c>
    </row>
    <row r="396" spans="1:100" ht="60" x14ac:dyDescent="0.25">
      <c r="A396" s="44">
        <v>395</v>
      </c>
      <c r="B396" s="45">
        <v>45627</v>
      </c>
      <c r="C396" s="46">
        <v>213820911374734</v>
      </c>
      <c r="D396" s="4">
        <v>213820911374734</v>
      </c>
      <c r="E396" s="4" t="s">
        <v>121</v>
      </c>
      <c r="F396" s="5" t="s">
        <v>178</v>
      </c>
      <c r="G396" s="3">
        <v>45122</v>
      </c>
      <c r="H396" s="6">
        <v>17.8333333333333</v>
      </c>
      <c r="I396" s="5" t="s">
        <v>123</v>
      </c>
      <c r="J396" s="47">
        <v>858934</v>
      </c>
      <c r="K396" s="5" t="s">
        <v>124</v>
      </c>
      <c r="L396" s="5" t="s">
        <v>2107</v>
      </c>
      <c r="M396" s="5">
        <v>834899</v>
      </c>
      <c r="N396" s="5" t="s">
        <v>126</v>
      </c>
      <c r="O396" s="5">
        <v>756</v>
      </c>
      <c r="P396" s="5" t="s">
        <v>127</v>
      </c>
      <c r="Q396" s="5">
        <v>19</v>
      </c>
      <c r="R396" s="5" t="s">
        <v>128</v>
      </c>
      <c r="S396" s="6">
        <v>15.15</v>
      </c>
      <c r="T396" s="5" t="s">
        <v>129</v>
      </c>
      <c r="U396" s="6">
        <v>14.75</v>
      </c>
      <c r="V396" s="5">
        <v>181</v>
      </c>
      <c r="W396" s="5" t="s">
        <v>130</v>
      </c>
      <c r="X396" s="5" t="s">
        <v>2108</v>
      </c>
      <c r="Y396" s="5" t="s">
        <v>132</v>
      </c>
      <c r="Z396" s="5" t="s">
        <v>133</v>
      </c>
      <c r="AA396" s="5" t="s">
        <v>708</v>
      </c>
      <c r="AB396" s="5" t="s">
        <v>135</v>
      </c>
      <c r="AC396" s="5" t="s">
        <v>136</v>
      </c>
      <c r="AD396" s="5">
        <v>808258861</v>
      </c>
      <c r="AE396" s="5" t="s">
        <v>637</v>
      </c>
      <c r="AF396" s="5" t="s">
        <v>253</v>
      </c>
      <c r="AG396" s="5">
        <v>175</v>
      </c>
      <c r="AH396" s="5" t="s">
        <v>139</v>
      </c>
      <c r="AI396" s="5">
        <v>194</v>
      </c>
      <c r="AJ396" s="5" t="s">
        <v>128</v>
      </c>
      <c r="AK396" s="5">
        <v>858934</v>
      </c>
      <c r="AL396" s="5" t="s">
        <v>140</v>
      </c>
      <c r="AM396" s="5" t="s">
        <v>161</v>
      </c>
      <c r="AN396" s="6">
        <v>62.3622516</v>
      </c>
      <c r="AO396" s="5" t="s">
        <v>142</v>
      </c>
      <c r="AP396" s="5">
        <v>0</v>
      </c>
      <c r="AQ396" s="5">
        <v>11875</v>
      </c>
      <c r="AR396" s="3">
        <v>45081</v>
      </c>
      <c r="AS396" s="5">
        <v>180</v>
      </c>
      <c r="AT396" s="5" t="s">
        <v>2010</v>
      </c>
      <c r="AU396" s="5" t="s">
        <v>144</v>
      </c>
      <c r="AV396" s="5">
        <v>0</v>
      </c>
      <c r="AW396" s="5">
        <v>0</v>
      </c>
      <c r="AX396" s="5">
        <v>0</v>
      </c>
      <c r="AY396" s="5">
        <v>0</v>
      </c>
      <c r="AZ396" s="5">
        <v>0</v>
      </c>
      <c r="BA396" s="5">
        <v>0</v>
      </c>
      <c r="BB396" s="5">
        <v>0</v>
      </c>
      <c r="BC396" s="5">
        <v>0</v>
      </c>
      <c r="BD396" s="5">
        <v>0</v>
      </c>
      <c r="BE396" s="5" t="s">
        <v>145</v>
      </c>
      <c r="BF396" s="5" t="s">
        <v>145</v>
      </c>
      <c r="BG396" s="5">
        <v>0</v>
      </c>
      <c r="BH396" s="5">
        <v>19</v>
      </c>
      <c r="BI396" s="5" t="s">
        <v>123</v>
      </c>
      <c r="BJ396" s="3">
        <v>45076</v>
      </c>
      <c r="BK396" s="3">
        <v>45076</v>
      </c>
      <c r="BL396" s="6">
        <v>19.366666666666699</v>
      </c>
      <c r="BM396" s="5" t="s">
        <v>123</v>
      </c>
      <c r="BN396" s="3">
        <v>50955</v>
      </c>
      <c r="BO396" s="5" t="s">
        <v>162</v>
      </c>
      <c r="BP396" s="5">
        <v>1008000</v>
      </c>
      <c r="BQ396" s="7">
        <v>1</v>
      </c>
      <c r="BR396" s="24">
        <v>45071</v>
      </c>
      <c r="BS396" s="7" t="s">
        <v>3384</v>
      </c>
      <c r="BT396" s="7" t="s">
        <v>3327</v>
      </c>
      <c r="BU396" s="7" t="s">
        <v>3385</v>
      </c>
      <c r="BV396" s="7">
        <v>64.66</v>
      </c>
      <c r="BW396" s="7">
        <v>10500</v>
      </c>
      <c r="BX396" s="7">
        <v>582</v>
      </c>
      <c r="BY396" s="7">
        <v>1200</v>
      </c>
      <c r="BZ396" s="7" t="s">
        <v>3386</v>
      </c>
      <c r="CA396" s="7">
        <v>55</v>
      </c>
      <c r="CB396" s="49">
        <f t="shared" si="39"/>
        <v>1377330</v>
      </c>
      <c r="CC396" s="49">
        <v>1377330</v>
      </c>
      <c r="CD396" s="49">
        <f t="shared" si="43"/>
        <v>1239597</v>
      </c>
      <c r="CE396" s="49">
        <f t="shared" si="44"/>
        <v>1101864</v>
      </c>
      <c r="CF396" s="49"/>
      <c r="CG396" s="49" t="s">
        <v>3380</v>
      </c>
      <c r="CH396" s="49"/>
      <c r="CI396" s="49" t="s">
        <v>3775</v>
      </c>
      <c r="CJ396" s="50" t="s">
        <v>2015</v>
      </c>
      <c r="CK396" s="50" t="s">
        <v>637</v>
      </c>
      <c r="CL396" s="50">
        <v>302029</v>
      </c>
      <c r="CM396" s="5">
        <v>0</v>
      </c>
      <c r="CN396" s="5" t="s">
        <v>195</v>
      </c>
      <c r="CO396" s="50" t="s">
        <v>335</v>
      </c>
      <c r="CP396" s="50" t="s">
        <v>335</v>
      </c>
      <c r="CQ396" s="51" t="s">
        <v>153</v>
      </c>
      <c r="CR396" s="51" t="s">
        <v>154</v>
      </c>
      <c r="CS396" s="51" t="s">
        <v>90</v>
      </c>
      <c r="CT396" s="51" t="s">
        <v>2109</v>
      </c>
      <c r="CU396" s="51" t="s">
        <v>156</v>
      </c>
      <c r="CV396" s="52" t="s">
        <v>2110</v>
      </c>
    </row>
    <row r="397" spans="1:100" ht="45" x14ac:dyDescent="0.25">
      <c r="A397" s="44">
        <v>396</v>
      </c>
      <c r="B397" s="45">
        <v>45627</v>
      </c>
      <c r="C397" s="46">
        <v>213820911352709</v>
      </c>
      <c r="D397" s="4">
        <v>213820911352709</v>
      </c>
      <c r="E397" s="4" t="s">
        <v>121</v>
      </c>
      <c r="F397" s="5" t="s">
        <v>232</v>
      </c>
      <c r="G397" s="3">
        <v>44985</v>
      </c>
      <c r="H397" s="6">
        <v>22.4</v>
      </c>
      <c r="I397" s="5" t="s">
        <v>123</v>
      </c>
      <c r="J397" s="47">
        <v>1004900</v>
      </c>
      <c r="K397" s="5" t="s">
        <v>124</v>
      </c>
      <c r="L397" s="5" t="s">
        <v>2111</v>
      </c>
      <c r="M397" s="5">
        <v>968361</v>
      </c>
      <c r="N397" s="5" t="s">
        <v>126</v>
      </c>
      <c r="O397" s="5">
        <v>747</v>
      </c>
      <c r="P397" s="5" t="s">
        <v>127</v>
      </c>
      <c r="Q397" s="5">
        <v>22</v>
      </c>
      <c r="R397" s="5" t="s">
        <v>128</v>
      </c>
      <c r="S397" s="6">
        <v>14.4</v>
      </c>
      <c r="T397" s="5" t="s">
        <v>129</v>
      </c>
      <c r="U397" s="6">
        <v>14</v>
      </c>
      <c r="V397" s="5">
        <v>181</v>
      </c>
      <c r="W397" s="5" t="s">
        <v>130</v>
      </c>
      <c r="X397" s="5" t="s">
        <v>1199</v>
      </c>
      <c r="Y397" s="5" t="s">
        <v>132</v>
      </c>
      <c r="Z397" s="5" t="s">
        <v>133</v>
      </c>
      <c r="AA397" s="5" t="s">
        <v>863</v>
      </c>
      <c r="AB397" s="5" t="s">
        <v>135</v>
      </c>
      <c r="AC397" s="5" t="s">
        <v>136</v>
      </c>
      <c r="AD397" s="5">
        <v>807715345</v>
      </c>
      <c r="AE397" s="5" t="s">
        <v>637</v>
      </c>
      <c r="AF397" s="5" t="s">
        <v>253</v>
      </c>
      <c r="AG397" s="5">
        <v>170</v>
      </c>
      <c r="AH397" s="5" t="s">
        <v>139</v>
      </c>
      <c r="AI397" s="5">
        <v>192</v>
      </c>
      <c r="AJ397" s="5" t="s">
        <v>128</v>
      </c>
      <c r="AK397" s="5">
        <v>1004900</v>
      </c>
      <c r="AL397" s="5" t="s">
        <v>140</v>
      </c>
      <c r="AM397" s="5" t="s">
        <v>709</v>
      </c>
      <c r="AN397" s="6">
        <v>60.200147999999999</v>
      </c>
      <c r="AO397" s="5" t="s">
        <v>142</v>
      </c>
      <c r="AP397" s="5">
        <v>0</v>
      </c>
      <c r="AQ397" s="5">
        <v>13383</v>
      </c>
      <c r="AR397" s="3">
        <v>44989</v>
      </c>
      <c r="AS397" s="5">
        <v>180</v>
      </c>
      <c r="AT397" s="5" t="s">
        <v>2010</v>
      </c>
      <c r="AU397" s="5" t="s">
        <v>144</v>
      </c>
      <c r="AV397" s="5">
        <v>0</v>
      </c>
      <c r="AW397" s="5">
        <v>0</v>
      </c>
      <c r="AX397" s="5">
        <v>0</v>
      </c>
      <c r="AY397" s="5">
        <v>0</v>
      </c>
      <c r="AZ397" s="5">
        <v>0</v>
      </c>
      <c r="BA397" s="5">
        <v>0</v>
      </c>
      <c r="BB397" s="5">
        <v>0</v>
      </c>
      <c r="BC397" s="5">
        <v>0</v>
      </c>
      <c r="BD397" s="5">
        <v>0</v>
      </c>
      <c r="BE397" s="5" t="s">
        <v>145</v>
      </c>
      <c r="BF397" s="5" t="s">
        <v>145</v>
      </c>
      <c r="BG397" s="5">
        <v>0</v>
      </c>
      <c r="BH397" s="5">
        <v>22</v>
      </c>
      <c r="BI397" s="5" t="s">
        <v>123</v>
      </c>
      <c r="BJ397" s="3">
        <v>44985</v>
      </c>
      <c r="BK397" s="3">
        <v>44985</v>
      </c>
      <c r="BL397" s="6">
        <v>22.4</v>
      </c>
      <c r="BM397" s="5" t="s">
        <v>123</v>
      </c>
      <c r="BN397" s="3">
        <v>50805</v>
      </c>
      <c r="BO397" s="5" t="s">
        <v>710</v>
      </c>
      <c r="BP397" s="5">
        <v>1008000</v>
      </c>
      <c r="BQ397" s="7">
        <v>1</v>
      </c>
      <c r="BR397" s="24">
        <v>44974</v>
      </c>
      <c r="BS397" s="7" t="s">
        <v>3387</v>
      </c>
      <c r="BT397" s="7" t="s">
        <v>3323</v>
      </c>
      <c r="BU397" s="7" t="s">
        <v>3388</v>
      </c>
      <c r="BV397" s="7">
        <v>1323</v>
      </c>
      <c r="BW397" s="7">
        <v>555</v>
      </c>
      <c r="BX397" s="7">
        <v>850</v>
      </c>
      <c r="BY397" s="7">
        <v>1100</v>
      </c>
      <c r="BZ397" s="7">
        <v>10</v>
      </c>
      <c r="CA397" s="7">
        <v>50</v>
      </c>
      <c r="CB397" s="49">
        <f t="shared" si="39"/>
        <v>1669265</v>
      </c>
      <c r="CC397" s="49">
        <v>1669265</v>
      </c>
      <c r="CD397" s="49">
        <f t="shared" si="43"/>
        <v>1502339</v>
      </c>
      <c r="CE397" s="49">
        <f t="shared" si="44"/>
        <v>1335412</v>
      </c>
      <c r="CF397" s="49">
        <v>115.94</v>
      </c>
      <c r="CG397" s="49" t="s">
        <v>3389</v>
      </c>
      <c r="CH397" s="49"/>
      <c r="CI397" s="49" t="s">
        <v>3775</v>
      </c>
      <c r="CJ397" s="50" t="s">
        <v>2015</v>
      </c>
      <c r="CK397" s="50" t="s">
        <v>637</v>
      </c>
      <c r="CL397" s="50">
        <v>303802</v>
      </c>
      <c r="CM397" s="5">
        <v>0</v>
      </c>
      <c r="CN397" s="5" t="s">
        <v>195</v>
      </c>
      <c r="CO397" s="50" t="s">
        <v>355</v>
      </c>
      <c r="CP397" s="50" t="s">
        <v>355</v>
      </c>
      <c r="CQ397" s="51" t="s">
        <v>185</v>
      </c>
      <c r="CR397" s="51" t="s">
        <v>154</v>
      </c>
      <c r="CS397" s="51" t="s">
        <v>90</v>
      </c>
      <c r="CT397" s="51" t="s">
        <v>2112</v>
      </c>
      <c r="CU397" s="51" t="s">
        <v>156</v>
      </c>
      <c r="CV397" s="52" t="s">
        <v>2113</v>
      </c>
    </row>
    <row r="398" spans="1:100" ht="45" x14ac:dyDescent="0.25">
      <c r="A398" s="44">
        <v>397</v>
      </c>
      <c r="B398" s="45">
        <v>45627</v>
      </c>
      <c r="C398" s="46">
        <v>213820911351701</v>
      </c>
      <c r="D398" s="4">
        <v>213820911351701</v>
      </c>
      <c r="E398" s="4" t="s">
        <v>121</v>
      </c>
      <c r="F398" s="5" t="s">
        <v>232</v>
      </c>
      <c r="G398" s="3">
        <v>44999</v>
      </c>
      <c r="H398" s="6">
        <v>21.933333333333302</v>
      </c>
      <c r="I398" s="5" t="s">
        <v>123</v>
      </c>
      <c r="J398" s="47">
        <v>2009900</v>
      </c>
      <c r="K398" s="5" t="s">
        <v>124</v>
      </c>
      <c r="L398" s="5" t="s">
        <v>2114</v>
      </c>
      <c r="M398" s="5">
        <v>1929551</v>
      </c>
      <c r="N398" s="5" t="s">
        <v>126</v>
      </c>
      <c r="O398" s="5">
        <v>752</v>
      </c>
      <c r="P398" s="5" t="s">
        <v>127</v>
      </c>
      <c r="Q398" s="5">
        <v>22</v>
      </c>
      <c r="R398" s="5" t="s">
        <v>128</v>
      </c>
      <c r="S398" s="6">
        <v>13.4</v>
      </c>
      <c r="T398" s="5" t="s">
        <v>129</v>
      </c>
      <c r="U398" s="6">
        <v>13</v>
      </c>
      <c r="V398" s="5">
        <v>181</v>
      </c>
      <c r="W398" s="5" t="s">
        <v>130</v>
      </c>
      <c r="X398" s="5" t="s">
        <v>2115</v>
      </c>
      <c r="Y398" s="5" t="s">
        <v>132</v>
      </c>
      <c r="Z398" s="5" t="s">
        <v>133</v>
      </c>
      <c r="AA398" s="5" t="s">
        <v>863</v>
      </c>
      <c r="AB398" s="5" t="s">
        <v>135</v>
      </c>
      <c r="AC398" s="5" t="s">
        <v>136</v>
      </c>
      <c r="AD398" s="5">
        <v>3896382</v>
      </c>
      <c r="AE398" s="5" t="s">
        <v>637</v>
      </c>
      <c r="AF398" s="5" t="s">
        <v>253</v>
      </c>
      <c r="AG398" s="5">
        <v>170</v>
      </c>
      <c r="AH398" s="5" t="s">
        <v>139</v>
      </c>
      <c r="AI398" s="5">
        <v>192</v>
      </c>
      <c r="AJ398" s="5" t="s">
        <v>128</v>
      </c>
      <c r="AK398" s="5">
        <v>2009900</v>
      </c>
      <c r="AL398" s="5" t="s">
        <v>140</v>
      </c>
      <c r="AM398" s="5" t="s">
        <v>141</v>
      </c>
      <c r="AN398" s="6">
        <v>63.837355899999999</v>
      </c>
      <c r="AO398" s="5" t="s">
        <v>142</v>
      </c>
      <c r="AP398" s="5">
        <v>0</v>
      </c>
      <c r="AQ398" s="5">
        <v>25430</v>
      </c>
      <c r="AR398" s="3">
        <v>44989</v>
      </c>
      <c r="AS398" s="5">
        <v>180</v>
      </c>
      <c r="AT398" s="5" t="s">
        <v>2010</v>
      </c>
      <c r="AU398" s="5" t="s">
        <v>144</v>
      </c>
      <c r="AV398" s="5">
        <v>0</v>
      </c>
      <c r="AW398" s="5">
        <v>0</v>
      </c>
      <c r="AX398" s="5">
        <v>0</v>
      </c>
      <c r="AY398" s="5">
        <v>0</v>
      </c>
      <c r="AZ398" s="5">
        <v>0</v>
      </c>
      <c r="BA398" s="5">
        <v>0</v>
      </c>
      <c r="BB398" s="5">
        <v>0</v>
      </c>
      <c r="BC398" s="5">
        <v>0</v>
      </c>
      <c r="BD398" s="5">
        <v>0</v>
      </c>
      <c r="BE398" s="5" t="s">
        <v>145</v>
      </c>
      <c r="BF398" s="5" t="s">
        <v>145</v>
      </c>
      <c r="BG398" s="5">
        <v>0</v>
      </c>
      <c r="BH398" s="5">
        <v>22</v>
      </c>
      <c r="BI398" s="5" t="s">
        <v>123</v>
      </c>
      <c r="BJ398" s="3">
        <v>44985</v>
      </c>
      <c r="BK398" s="3">
        <v>44985</v>
      </c>
      <c r="BL398" s="6">
        <v>22.4</v>
      </c>
      <c r="BM398" s="5" t="s">
        <v>123</v>
      </c>
      <c r="BN398" s="3">
        <v>50805</v>
      </c>
      <c r="BO398" s="5" t="s">
        <v>146</v>
      </c>
      <c r="BP398" s="5">
        <v>1536000</v>
      </c>
      <c r="BQ398" s="7">
        <v>1</v>
      </c>
      <c r="BR398" s="24">
        <v>44978</v>
      </c>
      <c r="BS398" s="7" t="s">
        <v>3390</v>
      </c>
      <c r="BT398" s="7" t="s">
        <v>3312</v>
      </c>
      <c r="BU398" s="7" t="s">
        <v>3391</v>
      </c>
      <c r="BV398" s="7">
        <v>96.88</v>
      </c>
      <c r="BW398" s="7">
        <v>26000</v>
      </c>
      <c r="BX398" s="7">
        <v>484.38</v>
      </c>
      <c r="BY398" s="7">
        <v>1300</v>
      </c>
      <c r="BZ398" s="7">
        <v>8</v>
      </c>
      <c r="CA398" s="7">
        <v>42</v>
      </c>
      <c r="CB398" s="49">
        <f t="shared" si="39"/>
        <v>3148574</v>
      </c>
      <c r="CC398" s="49">
        <v>3148470</v>
      </c>
      <c r="CD398" s="49">
        <f t="shared" si="43"/>
        <v>2833717</v>
      </c>
      <c r="CE398" s="49">
        <f t="shared" si="44"/>
        <v>2518859</v>
      </c>
      <c r="CF398" s="49"/>
      <c r="CG398" s="49" t="s">
        <v>3392</v>
      </c>
      <c r="CH398" s="49"/>
      <c r="CI398" s="49" t="s">
        <v>3775</v>
      </c>
      <c r="CJ398" s="50" t="s">
        <v>2015</v>
      </c>
      <c r="CK398" s="50" t="s">
        <v>637</v>
      </c>
      <c r="CL398" s="50">
        <v>302020</v>
      </c>
      <c r="CM398" s="5">
        <v>0</v>
      </c>
      <c r="CN398" s="5" t="s">
        <v>195</v>
      </c>
      <c r="CO398" s="50" t="s">
        <v>152</v>
      </c>
      <c r="CP398" s="50" t="s">
        <v>152</v>
      </c>
      <c r="CQ398" s="51" t="s">
        <v>153</v>
      </c>
      <c r="CR398" s="51" t="s">
        <v>154</v>
      </c>
      <c r="CS398" s="51" t="s">
        <v>90</v>
      </c>
      <c r="CT398" s="51" t="s">
        <v>2116</v>
      </c>
      <c r="CU398" s="51" t="s">
        <v>156</v>
      </c>
      <c r="CV398" s="52" t="s">
        <v>2117</v>
      </c>
    </row>
    <row r="399" spans="1:100" hidden="1" x14ac:dyDescent="0.25">
      <c r="A399" s="44">
        <v>398</v>
      </c>
      <c r="B399" s="45">
        <v>45627</v>
      </c>
      <c r="C399" s="46">
        <v>213820911323071</v>
      </c>
      <c r="D399" s="4">
        <v>213820911323071</v>
      </c>
      <c r="E399" s="4" t="s">
        <v>121</v>
      </c>
      <c r="F399" s="5" t="s">
        <v>232</v>
      </c>
      <c r="G399" s="3">
        <v>44957</v>
      </c>
      <c r="H399" s="6">
        <v>23.3333333333333</v>
      </c>
      <c r="I399" s="5" t="s">
        <v>123</v>
      </c>
      <c r="J399" s="47">
        <v>1338137</v>
      </c>
      <c r="K399" s="5" t="s">
        <v>124</v>
      </c>
      <c r="L399" s="5" t="s">
        <v>2118</v>
      </c>
      <c r="M399" s="5">
        <v>1286661</v>
      </c>
      <c r="N399" s="5" t="s">
        <v>126</v>
      </c>
      <c r="O399" s="5">
        <v>748</v>
      </c>
      <c r="P399" s="5" t="s">
        <v>127</v>
      </c>
      <c r="Q399" s="5">
        <v>23</v>
      </c>
      <c r="R399" s="5" t="s">
        <v>128</v>
      </c>
      <c r="S399" s="6">
        <v>14.4</v>
      </c>
      <c r="T399" s="5" t="s">
        <v>129</v>
      </c>
      <c r="U399" s="6">
        <v>14</v>
      </c>
      <c r="V399" s="5">
        <v>181</v>
      </c>
      <c r="W399" s="5" t="s">
        <v>130</v>
      </c>
      <c r="X399" s="5" t="s">
        <v>2119</v>
      </c>
      <c r="Y399" s="5" t="s">
        <v>132</v>
      </c>
      <c r="Z399" s="5" t="s">
        <v>133</v>
      </c>
      <c r="AA399" s="5" t="s">
        <v>134</v>
      </c>
      <c r="AB399" s="5" t="s">
        <v>135</v>
      </c>
      <c r="AC399" s="5" t="s">
        <v>136</v>
      </c>
      <c r="AD399" s="5">
        <v>807335861</v>
      </c>
      <c r="AE399" s="5" t="s">
        <v>637</v>
      </c>
      <c r="AF399" s="5" t="s">
        <v>253</v>
      </c>
      <c r="AG399" s="5">
        <v>169</v>
      </c>
      <c r="AH399" s="5" t="s">
        <v>139</v>
      </c>
      <c r="AI399" s="5">
        <v>192</v>
      </c>
      <c r="AJ399" s="5" t="s">
        <v>128</v>
      </c>
      <c r="AK399" s="5">
        <v>1338137</v>
      </c>
      <c r="AL399" s="5" t="s">
        <v>140</v>
      </c>
      <c r="AM399" s="5" t="s">
        <v>709</v>
      </c>
      <c r="AN399" s="6">
        <v>53.178754499999997</v>
      </c>
      <c r="AO399" s="5" t="s">
        <v>142</v>
      </c>
      <c r="AP399" s="5">
        <v>0</v>
      </c>
      <c r="AQ399" s="5">
        <v>17821</v>
      </c>
      <c r="AR399" s="3">
        <v>44961</v>
      </c>
      <c r="AS399" s="5">
        <v>180</v>
      </c>
      <c r="AT399" s="5" t="s">
        <v>2010</v>
      </c>
      <c r="AU399" s="5" t="s">
        <v>144</v>
      </c>
      <c r="AV399" s="5">
        <v>0</v>
      </c>
      <c r="AW399" s="5">
        <v>0</v>
      </c>
      <c r="AX399" s="5">
        <v>0</v>
      </c>
      <c r="AY399" s="5">
        <v>0</v>
      </c>
      <c r="AZ399" s="5">
        <v>0</v>
      </c>
      <c r="BA399" s="5">
        <v>0</v>
      </c>
      <c r="BB399" s="5">
        <v>0</v>
      </c>
      <c r="BC399" s="5">
        <v>0</v>
      </c>
      <c r="BD399" s="5">
        <v>0</v>
      </c>
      <c r="BE399" s="5" t="s">
        <v>145</v>
      </c>
      <c r="BF399" s="5" t="s">
        <v>145</v>
      </c>
      <c r="BG399" s="5">
        <v>0</v>
      </c>
      <c r="BH399" s="5">
        <v>23</v>
      </c>
      <c r="BI399" s="5" t="s">
        <v>123</v>
      </c>
      <c r="BJ399" s="3">
        <v>44957</v>
      </c>
      <c r="BK399" s="3">
        <v>44957</v>
      </c>
      <c r="BL399" s="6">
        <v>23.3333333333333</v>
      </c>
      <c r="BM399" s="5" t="s">
        <v>123</v>
      </c>
      <c r="BN399" s="3">
        <v>50774</v>
      </c>
      <c r="BO399" s="5" t="s">
        <v>710</v>
      </c>
      <c r="BP399" s="5">
        <v>1008000</v>
      </c>
      <c r="BQ399" s="7"/>
      <c r="BR399" s="24"/>
      <c r="BS399" s="7"/>
      <c r="BT399" s="7"/>
      <c r="BU399" s="7"/>
      <c r="BV399" s="7"/>
      <c r="BW399" s="7"/>
      <c r="BX399" s="7"/>
      <c r="BY399" s="7"/>
      <c r="BZ399" s="7"/>
      <c r="CA399" s="7"/>
      <c r="CB399" s="49">
        <f t="shared" ref="CB399:CB464" si="46">(BV399*BW399)+(BX399*BY399)</f>
        <v>0</v>
      </c>
      <c r="CC399" s="49">
        <v>2516300</v>
      </c>
      <c r="CD399" s="49">
        <f t="shared" si="43"/>
        <v>0</v>
      </c>
      <c r="CE399" s="49">
        <f t="shared" si="44"/>
        <v>0</v>
      </c>
      <c r="CF399" s="49"/>
      <c r="CG399" s="49" t="s">
        <v>3393</v>
      </c>
      <c r="CH399" s="49"/>
      <c r="CI399" s="49" t="s">
        <v>3776</v>
      </c>
      <c r="CJ399" s="50" t="s">
        <v>2120</v>
      </c>
      <c r="CK399" s="50" t="s">
        <v>637</v>
      </c>
      <c r="CL399" s="50">
        <v>303702</v>
      </c>
      <c r="CM399" s="5">
        <v>0</v>
      </c>
      <c r="CN399" s="5" t="s">
        <v>195</v>
      </c>
      <c r="CO399" s="50" t="s">
        <v>335</v>
      </c>
      <c r="CP399" s="50" t="s">
        <v>335</v>
      </c>
      <c r="CQ399" s="51" t="s">
        <v>153</v>
      </c>
      <c r="CR399" s="51" t="s">
        <v>154</v>
      </c>
      <c r="CS399" s="51" t="s">
        <v>90</v>
      </c>
      <c r="CT399" s="51" t="s">
        <v>2121</v>
      </c>
      <c r="CU399" s="51" t="s">
        <v>156</v>
      </c>
      <c r="CV399" s="52" t="s">
        <v>2122</v>
      </c>
    </row>
    <row r="400" spans="1:100" ht="45" x14ac:dyDescent="0.25">
      <c r="A400" s="44">
        <v>399</v>
      </c>
      <c r="B400" s="45">
        <v>45627</v>
      </c>
      <c r="C400" s="46">
        <v>213820911095685</v>
      </c>
      <c r="D400" s="4">
        <v>213820911095685</v>
      </c>
      <c r="E400" s="4" t="s">
        <v>121</v>
      </c>
      <c r="F400" s="5" t="s">
        <v>232</v>
      </c>
      <c r="G400" s="3">
        <v>44710</v>
      </c>
      <c r="H400" s="6">
        <v>31.566666666666698</v>
      </c>
      <c r="I400" s="5" t="s">
        <v>123</v>
      </c>
      <c r="J400" s="47">
        <v>1713059</v>
      </c>
      <c r="K400" s="5" t="s">
        <v>124</v>
      </c>
      <c r="L400" s="5" t="s">
        <v>2123</v>
      </c>
      <c r="M400" s="5">
        <v>1600969</v>
      </c>
      <c r="N400" s="5" t="s">
        <v>126</v>
      </c>
      <c r="O400" s="5">
        <v>-1</v>
      </c>
      <c r="P400" s="5" t="s">
        <v>127</v>
      </c>
      <c r="Q400" s="5">
        <v>31</v>
      </c>
      <c r="R400" s="5" t="s">
        <v>128</v>
      </c>
      <c r="S400" s="6">
        <v>14.8</v>
      </c>
      <c r="T400" s="5" t="s">
        <v>129</v>
      </c>
      <c r="U400" s="6">
        <v>13</v>
      </c>
      <c r="V400" s="5">
        <v>145</v>
      </c>
      <c r="W400" s="5" t="s">
        <v>130</v>
      </c>
      <c r="X400" s="5" t="s">
        <v>2124</v>
      </c>
      <c r="Y400" s="5" t="s">
        <v>132</v>
      </c>
      <c r="Z400" s="5" t="s">
        <v>133</v>
      </c>
      <c r="AA400" s="5" t="s">
        <v>708</v>
      </c>
      <c r="AB400" s="5" t="s">
        <v>135</v>
      </c>
      <c r="AC400" s="5" t="s">
        <v>136</v>
      </c>
      <c r="AD400" s="5">
        <v>804582402</v>
      </c>
      <c r="AE400" s="5" t="s">
        <v>637</v>
      </c>
      <c r="AF400" s="5" t="s">
        <v>253</v>
      </c>
      <c r="AG400" s="5">
        <v>149</v>
      </c>
      <c r="AH400" s="5" t="s">
        <v>139</v>
      </c>
      <c r="AI400" s="5">
        <v>180</v>
      </c>
      <c r="AJ400" s="5" t="s">
        <v>128</v>
      </c>
      <c r="AK400" s="5">
        <v>1713059</v>
      </c>
      <c r="AL400" s="5" t="s">
        <v>140</v>
      </c>
      <c r="AM400" s="5" t="s">
        <v>141</v>
      </c>
      <c r="AN400" s="6">
        <v>41.573653</v>
      </c>
      <c r="AO400" s="5" t="s">
        <v>142</v>
      </c>
      <c r="AP400" s="5">
        <v>0</v>
      </c>
      <c r="AQ400" s="5">
        <v>23549</v>
      </c>
      <c r="AR400" s="3">
        <v>44716</v>
      </c>
      <c r="AS400" s="5">
        <v>144</v>
      </c>
      <c r="AT400" s="5" t="s">
        <v>2010</v>
      </c>
      <c r="AU400" s="5" t="s">
        <v>144</v>
      </c>
      <c r="AV400" s="5">
        <v>0</v>
      </c>
      <c r="AW400" s="5">
        <v>0</v>
      </c>
      <c r="AX400" s="5">
        <v>0</v>
      </c>
      <c r="AY400" s="5">
        <v>0</v>
      </c>
      <c r="AZ400" s="5">
        <v>0</v>
      </c>
      <c r="BA400" s="5">
        <v>0</v>
      </c>
      <c r="BB400" s="5">
        <v>0</v>
      </c>
      <c r="BC400" s="5">
        <v>0</v>
      </c>
      <c r="BD400" s="5">
        <v>0</v>
      </c>
      <c r="BE400" s="5" t="s">
        <v>145</v>
      </c>
      <c r="BF400" s="5" t="s">
        <v>145</v>
      </c>
      <c r="BG400" s="5">
        <v>0</v>
      </c>
      <c r="BH400" s="5">
        <v>31</v>
      </c>
      <c r="BI400" s="5" t="s">
        <v>123</v>
      </c>
      <c r="BJ400" s="3">
        <v>44710</v>
      </c>
      <c r="BK400" s="3">
        <v>44710</v>
      </c>
      <c r="BL400" s="6">
        <v>31.566666666666698</v>
      </c>
      <c r="BM400" s="5" t="s">
        <v>123</v>
      </c>
      <c r="BN400" s="3">
        <v>50164</v>
      </c>
      <c r="BO400" s="5" t="s">
        <v>146</v>
      </c>
      <c r="BP400" s="5">
        <v>1008000</v>
      </c>
      <c r="BQ400" s="7">
        <v>1</v>
      </c>
      <c r="BR400" s="24">
        <v>44701</v>
      </c>
      <c r="BS400" s="7" t="s">
        <v>3394</v>
      </c>
      <c r="BT400" s="7" t="s">
        <v>3323</v>
      </c>
      <c r="BU400" s="7" t="s">
        <v>3395</v>
      </c>
      <c r="BV400" s="7">
        <v>122.22</v>
      </c>
      <c r="BW400" s="7">
        <v>27000</v>
      </c>
      <c r="BX400" s="7">
        <v>746</v>
      </c>
      <c r="BY400" s="7">
        <v>1100</v>
      </c>
      <c r="BZ400" s="7">
        <v>32</v>
      </c>
      <c r="CA400" s="7">
        <v>28</v>
      </c>
      <c r="CB400" s="49">
        <f t="shared" si="46"/>
        <v>4120540</v>
      </c>
      <c r="CC400" s="49">
        <v>4120540</v>
      </c>
      <c r="CD400" s="49">
        <f t="shared" si="43"/>
        <v>3708486</v>
      </c>
      <c r="CE400" s="49">
        <f t="shared" si="44"/>
        <v>3296432</v>
      </c>
      <c r="CF400" s="49">
        <v>17820</v>
      </c>
      <c r="CG400" s="49" t="s">
        <v>3396</v>
      </c>
      <c r="CH400" s="49"/>
      <c r="CI400" s="49" t="s">
        <v>3775</v>
      </c>
      <c r="CJ400" s="50" t="s">
        <v>2015</v>
      </c>
      <c r="CK400" s="50" t="s">
        <v>637</v>
      </c>
      <c r="CL400" s="50">
        <v>302029</v>
      </c>
      <c r="CM400" s="5">
        <v>0</v>
      </c>
      <c r="CN400" s="5" t="s">
        <v>195</v>
      </c>
      <c r="CO400" s="50" t="s">
        <v>335</v>
      </c>
      <c r="CP400" s="50" t="s">
        <v>335</v>
      </c>
      <c r="CQ400" s="51" t="s">
        <v>185</v>
      </c>
      <c r="CR400" s="51" t="s">
        <v>154</v>
      </c>
      <c r="CS400" s="51" t="s">
        <v>90</v>
      </c>
      <c r="CT400" s="51" t="s">
        <v>2125</v>
      </c>
      <c r="CU400" s="51" t="s">
        <v>156</v>
      </c>
      <c r="CV400" s="52" t="s">
        <v>2126</v>
      </c>
    </row>
    <row r="401" spans="1:100" ht="45" x14ac:dyDescent="0.25">
      <c r="A401" s="44">
        <v>400</v>
      </c>
      <c r="B401" s="45">
        <v>45627</v>
      </c>
      <c r="C401" s="46">
        <v>213820911083413</v>
      </c>
      <c r="D401" s="4">
        <v>213820911083413</v>
      </c>
      <c r="E401" s="4" t="s">
        <v>121</v>
      </c>
      <c r="F401" s="5" t="s">
        <v>232</v>
      </c>
      <c r="G401" s="3">
        <v>44698</v>
      </c>
      <c r="H401" s="6">
        <v>31.966666666666701</v>
      </c>
      <c r="I401" s="5" t="s">
        <v>123</v>
      </c>
      <c r="J401" s="47">
        <v>998191</v>
      </c>
      <c r="K401" s="5" t="s">
        <v>124</v>
      </c>
      <c r="L401" s="5" t="s">
        <v>2127</v>
      </c>
      <c r="M401" s="5">
        <v>641346</v>
      </c>
      <c r="N401" s="5" t="s">
        <v>126</v>
      </c>
      <c r="O401" s="5">
        <v>-1</v>
      </c>
      <c r="P401" s="5" t="s">
        <v>127</v>
      </c>
      <c r="Q401" s="5">
        <v>31</v>
      </c>
      <c r="R401" s="5" t="s">
        <v>128</v>
      </c>
      <c r="S401" s="6">
        <v>14.5</v>
      </c>
      <c r="T401" s="5" t="s">
        <v>129</v>
      </c>
      <c r="U401" s="6">
        <v>14.5</v>
      </c>
      <c r="V401" s="5">
        <v>121</v>
      </c>
      <c r="W401" s="5" t="s">
        <v>130</v>
      </c>
      <c r="X401" s="5" t="s">
        <v>2128</v>
      </c>
      <c r="Y401" s="5" t="s">
        <v>132</v>
      </c>
      <c r="Z401" s="5" t="s">
        <v>133</v>
      </c>
      <c r="AA401" s="5" t="s">
        <v>277</v>
      </c>
      <c r="AB401" s="5" t="s">
        <v>135</v>
      </c>
      <c r="AC401" s="5" t="s">
        <v>136</v>
      </c>
      <c r="AD401" s="5">
        <v>804507284</v>
      </c>
      <c r="AE401" s="5" t="s">
        <v>637</v>
      </c>
      <c r="AF401" s="5" t="s">
        <v>253</v>
      </c>
      <c r="AG401" s="5">
        <v>57</v>
      </c>
      <c r="AH401" s="5" t="s">
        <v>139</v>
      </c>
      <c r="AI401" s="5">
        <v>88</v>
      </c>
      <c r="AJ401" s="5" t="s">
        <v>128</v>
      </c>
      <c r="AK401" s="5">
        <v>998191</v>
      </c>
      <c r="AL401" s="5" t="s">
        <v>140</v>
      </c>
      <c r="AM401" s="5" t="s">
        <v>709</v>
      </c>
      <c r="AN401" s="6">
        <v>34.5693853</v>
      </c>
      <c r="AO401" s="5" t="s">
        <v>142</v>
      </c>
      <c r="AP401" s="5">
        <v>0</v>
      </c>
      <c r="AQ401" s="5">
        <v>15801</v>
      </c>
      <c r="AR401" s="3">
        <v>44716</v>
      </c>
      <c r="AS401" s="5">
        <v>120</v>
      </c>
      <c r="AT401" s="5" t="s">
        <v>2010</v>
      </c>
      <c r="AU401" s="5" t="s">
        <v>144</v>
      </c>
      <c r="AV401" s="5">
        <v>0</v>
      </c>
      <c r="AW401" s="5">
        <v>0</v>
      </c>
      <c r="AX401" s="5">
        <v>0</v>
      </c>
      <c r="AY401" s="5">
        <v>0</v>
      </c>
      <c r="AZ401" s="5">
        <v>0</v>
      </c>
      <c r="BA401" s="5">
        <v>0</v>
      </c>
      <c r="BB401" s="5">
        <v>0</v>
      </c>
      <c r="BC401" s="5">
        <v>0</v>
      </c>
      <c r="BD401" s="5">
        <v>0</v>
      </c>
      <c r="BE401" s="5" t="s">
        <v>145</v>
      </c>
      <c r="BF401" s="5" t="s">
        <v>145</v>
      </c>
      <c r="BG401" s="5">
        <v>0</v>
      </c>
      <c r="BH401" s="5">
        <v>31</v>
      </c>
      <c r="BI401" s="5" t="s">
        <v>123</v>
      </c>
      <c r="BJ401" s="3">
        <v>44698</v>
      </c>
      <c r="BK401" s="3">
        <v>44698</v>
      </c>
      <c r="BL401" s="6">
        <v>31.966666666666701</v>
      </c>
      <c r="BM401" s="5" t="s">
        <v>123</v>
      </c>
      <c r="BN401" s="3">
        <v>47365</v>
      </c>
      <c r="BO401" s="5" t="s">
        <v>710</v>
      </c>
      <c r="BP401" s="5">
        <v>1008000</v>
      </c>
      <c r="BQ401" s="7">
        <v>1</v>
      </c>
      <c r="BR401" s="24">
        <v>44688</v>
      </c>
      <c r="BS401" s="7" t="s">
        <v>3397</v>
      </c>
      <c r="BT401" s="7" t="s">
        <v>3327</v>
      </c>
      <c r="BU401" s="7" t="s">
        <v>3398</v>
      </c>
      <c r="BV401" s="7">
        <v>125</v>
      </c>
      <c r="BW401" s="7">
        <v>15000</v>
      </c>
      <c r="BX401" s="7">
        <v>750</v>
      </c>
      <c r="BY401" s="7">
        <v>1350</v>
      </c>
      <c r="BZ401" s="7">
        <v>4</v>
      </c>
      <c r="CA401" s="7">
        <v>56</v>
      </c>
      <c r="CB401" s="49">
        <f t="shared" si="46"/>
        <v>2887500</v>
      </c>
      <c r="CC401" s="49">
        <v>2887500</v>
      </c>
      <c r="CD401" s="49">
        <f t="shared" si="43"/>
        <v>2598750</v>
      </c>
      <c r="CE401" s="49">
        <f t="shared" si="44"/>
        <v>2310000</v>
      </c>
      <c r="CF401" s="49"/>
      <c r="CG401" s="49" t="s">
        <v>3399</v>
      </c>
      <c r="CH401" s="49"/>
      <c r="CI401" s="49" t="s">
        <v>3775</v>
      </c>
      <c r="CJ401" s="50" t="s">
        <v>2015</v>
      </c>
      <c r="CK401" s="50" t="s">
        <v>637</v>
      </c>
      <c r="CL401" s="50">
        <v>302021</v>
      </c>
      <c r="CM401" s="5">
        <v>0</v>
      </c>
      <c r="CN401" s="5" t="s">
        <v>491</v>
      </c>
      <c r="CO401" s="50" t="s">
        <v>355</v>
      </c>
      <c r="CP401" s="50" t="s">
        <v>2129</v>
      </c>
      <c r="CQ401" s="51" t="s">
        <v>185</v>
      </c>
      <c r="CR401" s="51" t="s">
        <v>154</v>
      </c>
      <c r="CS401" s="51" t="s">
        <v>90</v>
      </c>
      <c r="CT401" s="51" t="s">
        <v>2130</v>
      </c>
      <c r="CU401" s="51" t="s">
        <v>156</v>
      </c>
      <c r="CV401" s="52" t="s">
        <v>2131</v>
      </c>
    </row>
    <row r="402" spans="1:100" ht="60" x14ac:dyDescent="0.25">
      <c r="A402" s="44">
        <v>401</v>
      </c>
      <c r="B402" s="45">
        <v>45627</v>
      </c>
      <c r="C402" s="46">
        <v>213820911075301</v>
      </c>
      <c r="D402" s="4">
        <v>213820911075301</v>
      </c>
      <c r="E402" s="4" t="s">
        <v>121</v>
      </c>
      <c r="F402" s="5" t="s">
        <v>232</v>
      </c>
      <c r="G402" s="3">
        <v>44681</v>
      </c>
      <c r="H402" s="6">
        <v>32.533333333333303</v>
      </c>
      <c r="I402" s="5" t="s">
        <v>123</v>
      </c>
      <c r="J402" s="47">
        <v>2497756</v>
      </c>
      <c r="K402" s="5" t="s">
        <v>124</v>
      </c>
      <c r="L402" s="5" t="s">
        <v>2132</v>
      </c>
      <c r="M402" s="5">
        <v>2213392</v>
      </c>
      <c r="N402" s="5" t="s">
        <v>126</v>
      </c>
      <c r="O402" s="5">
        <v>742</v>
      </c>
      <c r="P402" s="5" t="s">
        <v>127</v>
      </c>
      <c r="Q402" s="5">
        <v>32</v>
      </c>
      <c r="R402" s="5" t="s">
        <v>263</v>
      </c>
      <c r="S402" s="6">
        <v>14.8</v>
      </c>
      <c r="T402" s="5" t="s">
        <v>129</v>
      </c>
      <c r="U402" s="6">
        <v>13</v>
      </c>
      <c r="V402" s="5">
        <v>121</v>
      </c>
      <c r="W402" s="5" t="s">
        <v>130</v>
      </c>
      <c r="X402" s="5" t="s">
        <v>2133</v>
      </c>
      <c r="Y402" s="5" t="s">
        <v>132</v>
      </c>
      <c r="Z402" s="5" t="s">
        <v>133</v>
      </c>
      <c r="AA402" s="5" t="s">
        <v>277</v>
      </c>
      <c r="AB402" s="5" t="s">
        <v>135</v>
      </c>
      <c r="AC402" s="5" t="s">
        <v>136</v>
      </c>
      <c r="AD402" s="5">
        <v>804323769</v>
      </c>
      <c r="AE402" s="5" t="s">
        <v>637</v>
      </c>
      <c r="AF402" s="5" t="s">
        <v>253</v>
      </c>
      <c r="AG402" s="5">
        <v>108</v>
      </c>
      <c r="AH402" s="5" t="s">
        <v>139</v>
      </c>
      <c r="AI402" s="5">
        <v>140</v>
      </c>
      <c r="AJ402" s="5" t="s">
        <v>1042</v>
      </c>
      <c r="AK402" s="5">
        <v>2497756</v>
      </c>
      <c r="AL402" s="5" t="s">
        <v>140</v>
      </c>
      <c r="AM402" s="5" t="s">
        <v>141</v>
      </c>
      <c r="AN402" s="6">
        <v>55.184551599999999</v>
      </c>
      <c r="AO402" s="5" t="s">
        <v>142</v>
      </c>
      <c r="AP402" s="5">
        <v>0</v>
      </c>
      <c r="AQ402" s="5">
        <v>37295</v>
      </c>
      <c r="AR402" s="3">
        <v>44685</v>
      </c>
      <c r="AS402" s="5">
        <v>120</v>
      </c>
      <c r="AT402" s="5" t="s">
        <v>2010</v>
      </c>
      <c r="AU402" s="5" t="s">
        <v>144</v>
      </c>
      <c r="AV402" s="5">
        <v>0</v>
      </c>
      <c r="AW402" s="5">
        <v>0</v>
      </c>
      <c r="AX402" s="5">
        <v>0</v>
      </c>
      <c r="AY402" s="5">
        <v>0</v>
      </c>
      <c r="AZ402" s="5">
        <v>0</v>
      </c>
      <c r="BA402" s="5">
        <v>0</v>
      </c>
      <c r="BB402" s="5">
        <v>0</v>
      </c>
      <c r="BC402" s="5">
        <v>0</v>
      </c>
      <c r="BD402" s="5">
        <v>0</v>
      </c>
      <c r="BE402" s="5" t="s">
        <v>145</v>
      </c>
      <c r="BF402" s="5" t="s">
        <v>145</v>
      </c>
      <c r="BG402" s="5">
        <v>0</v>
      </c>
      <c r="BH402" s="5">
        <v>32</v>
      </c>
      <c r="BI402" s="5" t="s">
        <v>123</v>
      </c>
      <c r="BJ402" s="3">
        <v>44681</v>
      </c>
      <c r="BK402" s="3">
        <v>44681</v>
      </c>
      <c r="BL402" s="6">
        <v>32.533333333333303</v>
      </c>
      <c r="BM402" s="5" t="s">
        <v>123</v>
      </c>
      <c r="BN402" s="3">
        <v>48917</v>
      </c>
      <c r="BO402" s="5" t="s">
        <v>146</v>
      </c>
      <c r="BP402" s="5">
        <v>0</v>
      </c>
      <c r="BQ402" s="7">
        <v>1</v>
      </c>
      <c r="BR402" s="24">
        <v>44662</v>
      </c>
      <c r="BS402" s="7" t="s">
        <v>3400</v>
      </c>
      <c r="BT402" s="7" t="s">
        <v>3401</v>
      </c>
      <c r="BU402" s="7" t="s">
        <v>3402</v>
      </c>
      <c r="BV402" s="7">
        <v>0</v>
      </c>
      <c r="BW402" s="7">
        <v>0</v>
      </c>
      <c r="BX402" s="7">
        <v>923.75</v>
      </c>
      <c r="BY402" s="7">
        <v>2450</v>
      </c>
      <c r="BZ402" s="7">
        <v>5</v>
      </c>
      <c r="CA402" s="7">
        <v>50</v>
      </c>
      <c r="CB402" s="49">
        <f t="shared" si="46"/>
        <v>2263187.5</v>
      </c>
      <c r="CC402" s="49">
        <v>2263187</v>
      </c>
      <c r="CD402" s="49">
        <f t="shared" si="43"/>
        <v>2036869</v>
      </c>
      <c r="CE402" s="49">
        <f t="shared" si="44"/>
        <v>1810550</v>
      </c>
      <c r="CF402" s="49"/>
      <c r="CG402" s="49" t="s">
        <v>3403</v>
      </c>
      <c r="CH402" s="49"/>
      <c r="CI402" s="49" t="s">
        <v>3775</v>
      </c>
      <c r="CJ402" s="50" t="s">
        <v>2015</v>
      </c>
      <c r="CK402" s="50" t="s">
        <v>637</v>
      </c>
      <c r="CL402" s="50">
        <v>303704</v>
      </c>
      <c r="CM402" s="5">
        <v>0</v>
      </c>
      <c r="CN402" s="5" t="s">
        <v>195</v>
      </c>
      <c r="CO402" s="50" t="s">
        <v>1335</v>
      </c>
      <c r="CP402" s="50" t="s">
        <v>1335</v>
      </c>
      <c r="CQ402" s="51" t="s">
        <v>153</v>
      </c>
      <c r="CR402" s="51" t="s">
        <v>154</v>
      </c>
      <c r="CS402" s="51" t="s">
        <v>90</v>
      </c>
      <c r="CT402" s="51" t="s">
        <v>2134</v>
      </c>
      <c r="CU402" s="51" t="s">
        <v>156</v>
      </c>
      <c r="CV402" s="52" t="s">
        <v>2135</v>
      </c>
    </row>
    <row r="403" spans="1:100" s="29" customFormat="1" ht="60" x14ac:dyDescent="0.25">
      <c r="A403" s="29">
        <v>402</v>
      </c>
      <c r="B403" s="30">
        <v>45627</v>
      </c>
      <c r="C403" s="31">
        <v>213820911075301</v>
      </c>
      <c r="D403" s="31">
        <v>213820911075301</v>
      </c>
      <c r="E403" s="31" t="s">
        <v>121</v>
      </c>
      <c r="F403" s="32" t="s">
        <v>232</v>
      </c>
      <c r="G403" s="30">
        <v>44681</v>
      </c>
      <c r="H403" s="33">
        <v>32.533333333333303</v>
      </c>
      <c r="I403" s="32" t="s">
        <v>123</v>
      </c>
      <c r="J403" s="32">
        <v>2497756</v>
      </c>
      <c r="K403" s="32" t="s">
        <v>124</v>
      </c>
      <c r="L403" s="32" t="s">
        <v>2132</v>
      </c>
      <c r="M403" s="32">
        <v>2213392</v>
      </c>
      <c r="N403" s="32" t="s">
        <v>126</v>
      </c>
      <c r="O403" s="32">
        <v>742</v>
      </c>
      <c r="P403" s="32" t="s">
        <v>127</v>
      </c>
      <c r="Q403" s="32">
        <v>32</v>
      </c>
      <c r="R403" s="32" t="s">
        <v>263</v>
      </c>
      <c r="S403" s="33">
        <v>14.8</v>
      </c>
      <c r="T403" s="32" t="s">
        <v>129</v>
      </c>
      <c r="U403" s="33">
        <v>13</v>
      </c>
      <c r="V403" s="32">
        <v>121</v>
      </c>
      <c r="W403" s="32" t="s">
        <v>130</v>
      </c>
      <c r="X403" s="32" t="s">
        <v>2133</v>
      </c>
      <c r="Y403" s="32"/>
      <c r="Z403" s="32"/>
      <c r="AA403" s="32"/>
      <c r="AB403" s="32"/>
      <c r="AC403" s="32"/>
      <c r="AD403" s="32"/>
      <c r="AE403" s="32"/>
      <c r="AF403" s="32"/>
      <c r="AG403" s="32"/>
      <c r="AH403" s="32"/>
      <c r="AI403" s="32"/>
      <c r="AJ403" s="32"/>
      <c r="AK403" s="32"/>
      <c r="AL403" s="32"/>
      <c r="AM403" s="32"/>
      <c r="AN403" s="33"/>
      <c r="AO403" s="32"/>
      <c r="AP403" s="32"/>
      <c r="AQ403" s="32"/>
      <c r="AR403" s="30"/>
      <c r="AS403" s="32"/>
      <c r="AT403" s="32"/>
      <c r="AU403" s="32"/>
      <c r="AV403" s="32"/>
      <c r="AW403" s="32"/>
      <c r="AX403" s="32"/>
      <c r="AY403" s="32"/>
      <c r="AZ403" s="32"/>
      <c r="BA403" s="32"/>
      <c r="BB403" s="32"/>
      <c r="BC403" s="32"/>
      <c r="BD403" s="32"/>
      <c r="BE403" s="32"/>
      <c r="BF403" s="32"/>
      <c r="BG403" s="32"/>
      <c r="BH403" s="32"/>
      <c r="BI403" s="32"/>
      <c r="BJ403" s="30"/>
      <c r="BK403" s="30"/>
      <c r="BL403" s="33"/>
      <c r="BM403" s="32"/>
      <c r="BN403" s="30"/>
      <c r="BO403" s="32"/>
      <c r="BP403" s="32"/>
      <c r="BQ403" s="36">
        <v>1</v>
      </c>
      <c r="BR403" s="35">
        <v>44670</v>
      </c>
      <c r="BS403" s="36" t="s">
        <v>3404</v>
      </c>
      <c r="BT403" s="36" t="s">
        <v>3401</v>
      </c>
      <c r="BU403" s="36" t="s">
        <v>3405</v>
      </c>
      <c r="BV403" s="36">
        <v>0</v>
      </c>
      <c r="BW403" s="36">
        <v>0</v>
      </c>
      <c r="BX403" s="36">
        <v>923.75</v>
      </c>
      <c r="BY403" s="36">
        <v>2450</v>
      </c>
      <c r="BZ403" s="36">
        <v>5</v>
      </c>
      <c r="CA403" s="36">
        <v>50</v>
      </c>
      <c r="CB403" s="37">
        <f t="shared" si="46"/>
        <v>2263187.5</v>
      </c>
      <c r="CC403" s="37"/>
      <c r="CD403" s="37">
        <f t="shared" si="43"/>
        <v>2036869</v>
      </c>
      <c r="CE403" s="37">
        <f t="shared" si="44"/>
        <v>1810550</v>
      </c>
      <c r="CF403" s="37"/>
      <c r="CG403" s="37"/>
      <c r="CH403" s="8">
        <f>J403/CB403</f>
        <v>1.1036451906879126</v>
      </c>
      <c r="CI403" s="37" t="s">
        <v>3775</v>
      </c>
      <c r="CJ403" s="32"/>
      <c r="CK403" s="32"/>
      <c r="CL403" s="32"/>
      <c r="CM403" s="32"/>
      <c r="CN403" s="32"/>
      <c r="CO403" s="32"/>
      <c r="CP403" s="32"/>
      <c r="CQ403" s="38"/>
      <c r="CR403" s="38"/>
      <c r="CS403" s="38"/>
      <c r="CT403" s="38"/>
      <c r="CU403" s="38"/>
      <c r="CV403" s="39"/>
    </row>
    <row r="404" spans="1:100" ht="60" x14ac:dyDescent="0.25">
      <c r="A404" s="44">
        <v>403</v>
      </c>
      <c r="B404" s="45">
        <v>45627</v>
      </c>
      <c r="C404" s="46">
        <v>213820911009419</v>
      </c>
      <c r="D404" s="4">
        <v>213820911009419</v>
      </c>
      <c r="E404" s="4" t="s">
        <v>121</v>
      </c>
      <c r="F404" s="5" t="s">
        <v>232</v>
      </c>
      <c r="G404" s="3">
        <v>44614</v>
      </c>
      <c r="H404" s="6">
        <v>34.766666666666701</v>
      </c>
      <c r="I404" s="5" t="s">
        <v>123</v>
      </c>
      <c r="J404" s="47">
        <v>1870477</v>
      </c>
      <c r="K404" s="5" t="s">
        <v>124</v>
      </c>
      <c r="L404" s="5" t="s">
        <v>2136</v>
      </c>
      <c r="M404" s="5">
        <v>1635270</v>
      </c>
      <c r="N404" s="5" t="s">
        <v>126</v>
      </c>
      <c r="O404" s="5">
        <v>759</v>
      </c>
      <c r="P404" s="5" t="s">
        <v>127</v>
      </c>
      <c r="Q404" s="5">
        <v>34</v>
      </c>
      <c r="R404" s="5" t="s">
        <v>263</v>
      </c>
      <c r="S404" s="6">
        <v>14.8</v>
      </c>
      <c r="T404" s="5" t="s">
        <v>129</v>
      </c>
      <c r="U404" s="6">
        <v>13</v>
      </c>
      <c r="V404" s="5">
        <v>121</v>
      </c>
      <c r="W404" s="5" t="s">
        <v>130</v>
      </c>
      <c r="X404" s="5" t="s">
        <v>2137</v>
      </c>
      <c r="Y404" s="5" t="s">
        <v>132</v>
      </c>
      <c r="Z404" s="5" t="s">
        <v>133</v>
      </c>
      <c r="AA404" s="5" t="s">
        <v>227</v>
      </c>
      <c r="AB404" s="5" t="s">
        <v>135</v>
      </c>
      <c r="AC404" s="5" t="s">
        <v>136</v>
      </c>
      <c r="AD404" s="5">
        <v>803800553</v>
      </c>
      <c r="AE404" s="5" t="s">
        <v>637</v>
      </c>
      <c r="AF404" s="5" t="s">
        <v>253</v>
      </c>
      <c r="AG404" s="5">
        <v>105</v>
      </c>
      <c r="AH404" s="5" t="s">
        <v>139</v>
      </c>
      <c r="AI404" s="5">
        <v>139</v>
      </c>
      <c r="AJ404" s="5" t="s">
        <v>1042</v>
      </c>
      <c r="AK404" s="5">
        <v>1870477</v>
      </c>
      <c r="AL404" s="5" t="s">
        <v>140</v>
      </c>
      <c r="AM404" s="5" t="s">
        <v>141</v>
      </c>
      <c r="AN404" s="6">
        <v>59.378337199999997</v>
      </c>
      <c r="AO404" s="5" t="s">
        <v>142</v>
      </c>
      <c r="AP404" s="5">
        <v>0</v>
      </c>
      <c r="AQ404" s="5">
        <v>27929</v>
      </c>
      <c r="AR404" s="3">
        <v>44624</v>
      </c>
      <c r="AS404" s="5">
        <v>120</v>
      </c>
      <c r="AT404" s="5" t="s">
        <v>2138</v>
      </c>
      <c r="AU404" s="5" t="s">
        <v>144</v>
      </c>
      <c r="AV404" s="5">
        <v>0</v>
      </c>
      <c r="AW404" s="5">
        <v>0</v>
      </c>
      <c r="AX404" s="5">
        <v>0</v>
      </c>
      <c r="AY404" s="5">
        <v>0</v>
      </c>
      <c r="AZ404" s="5">
        <v>0</v>
      </c>
      <c r="BA404" s="5">
        <v>0</v>
      </c>
      <c r="BB404" s="5">
        <v>0</v>
      </c>
      <c r="BC404" s="5">
        <v>0</v>
      </c>
      <c r="BD404" s="5">
        <v>0</v>
      </c>
      <c r="BE404" s="5" t="s">
        <v>145</v>
      </c>
      <c r="BF404" s="5" t="s">
        <v>145</v>
      </c>
      <c r="BG404" s="5">
        <v>0</v>
      </c>
      <c r="BH404" s="5">
        <v>34</v>
      </c>
      <c r="BI404" s="5" t="s">
        <v>123</v>
      </c>
      <c r="BJ404" s="3">
        <v>44614</v>
      </c>
      <c r="BK404" s="3">
        <v>44614</v>
      </c>
      <c r="BL404" s="6">
        <v>34.766666666666701</v>
      </c>
      <c r="BM404" s="5" t="s">
        <v>123</v>
      </c>
      <c r="BN404" s="3">
        <v>48826</v>
      </c>
      <c r="BO404" s="5" t="s">
        <v>146</v>
      </c>
      <c r="BP404" s="5">
        <v>0</v>
      </c>
      <c r="BQ404" s="7">
        <v>1</v>
      </c>
      <c r="BR404" s="24" t="s">
        <v>3406</v>
      </c>
      <c r="BS404" s="7" t="s">
        <v>3407</v>
      </c>
      <c r="BT404" s="7" t="s">
        <v>3401</v>
      </c>
      <c r="BU404" s="7" t="s">
        <v>3408</v>
      </c>
      <c r="BV404" s="7">
        <v>42.95</v>
      </c>
      <c r="BW404" s="7">
        <v>60000</v>
      </c>
      <c r="BX404" s="7">
        <v>521</v>
      </c>
      <c r="BY404" s="7">
        <v>1100</v>
      </c>
      <c r="BZ404" s="7">
        <v>1</v>
      </c>
      <c r="CA404" s="7">
        <v>50</v>
      </c>
      <c r="CB404" s="49">
        <f t="shared" si="46"/>
        <v>3150100</v>
      </c>
      <c r="CC404" s="49">
        <v>3150100</v>
      </c>
      <c r="CD404" s="49">
        <f t="shared" si="43"/>
        <v>2835090</v>
      </c>
      <c r="CE404" s="49">
        <f t="shared" si="44"/>
        <v>2520080</v>
      </c>
      <c r="CF404" s="49" t="s">
        <v>3371</v>
      </c>
      <c r="CG404" s="49" t="s">
        <v>3409</v>
      </c>
      <c r="CH404" s="49"/>
      <c r="CI404" s="49" t="s">
        <v>3775</v>
      </c>
      <c r="CJ404" s="50" t="s">
        <v>2015</v>
      </c>
      <c r="CK404" s="50" t="s">
        <v>637</v>
      </c>
      <c r="CL404" s="50">
        <v>302019</v>
      </c>
      <c r="CM404" s="5">
        <v>0</v>
      </c>
      <c r="CN404" s="5" t="s">
        <v>195</v>
      </c>
      <c r="CO404" s="50" t="s">
        <v>152</v>
      </c>
      <c r="CP404" s="50" t="s">
        <v>152</v>
      </c>
      <c r="CQ404" s="51" t="s">
        <v>185</v>
      </c>
      <c r="CR404" s="51" t="s">
        <v>154</v>
      </c>
      <c r="CS404" s="51" t="s">
        <v>90</v>
      </c>
      <c r="CT404" s="51" t="s">
        <v>2139</v>
      </c>
      <c r="CU404" s="51" t="s">
        <v>156</v>
      </c>
      <c r="CV404" s="52" t="s">
        <v>2140</v>
      </c>
    </row>
    <row r="405" spans="1:100" customFormat="1" ht="105" x14ac:dyDescent="0.25">
      <c r="A405">
        <v>404</v>
      </c>
      <c r="B405" s="3">
        <v>45627</v>
      </c>
      <c r="C405" s="4">
        <v>213721111645166</v>
      </c>
      <c r="D405" s="4">
        <v>213721111645166</v>
      </c>
      <c r="E405" s="4" t="s">
        <v>121</v>
      </c>
      <c r="F405" s="5" t="s">
        <v>122</v>
      </c>
      <c r="G405" s="3">
        <v>45357</v>
      </c>
      <c r="H405" s="6">
        <v>10</v>
      </c>
      <c r="I405" s="5" t="s">
        <v>123</v>
      </c>
      <c r="J405" s="5">
        <v>5085132</v>
      </c>
      <c r="K405" s="5" t="s">
        <v>124</v>
      </c>
      <c r="L405" s="5" t="s">
        <v>2141</v>
      </c>
      <c r="M405" s="5">
        <v>4989764</v>
      </c>
      <c r="N405" s="5" t="s">
        <v>126</v>
      </c>
      <c r="O405" s="5">
        <v>720</v>
      </c>
      <c r="P405" s="5" t="s">
        <v>127</v>
      </c>
      <c r="Q405" s="5">
        <v>10</v>
      </c>
      <c r="R405" s="5" t="s">
        <v>128</v>
      </c>
      <c r="S405" s="6">
        <v>12</v>
      </c>
      <c r="T405" s="5" t="s">
        <v>129</v>
      </c>
      <c r="U405" s="6">
        <v>12</v>
      </c>
      <c r="V405" s="5">
        <v>181</v>
      </c>
      <c r="W405" s="5" t="s">
        <v>130</v>
      </c>
      <c r="X405" s="5" t="s">
        <v>2142</v>
      </c>
      <c r="Y405" s="5" t="s">
        <v>132</v>
      </c>
      <c r="Z405" s="5" t="s">
        <v>133</v>
      </c>
      <c r="AA405" s="5" t="s">
        <v>398</v>
      </c>
      <c r="AB405" s="5" t="s">
        <v>135</v>
      </c>
      <c r="AC405" s="5" t="s">
        <v>136</v>
      </c>
      <c r="AD405" s="5">
        <v>854803643377</v>
      </c>
      <c r="AE405" s="5" t="s">
        <v>242</v>
      </c>
      <c r="AF405" s="5" t="s">
        <v>243</v>
      </c>
      <c r="AG405" s="5">
        <v>171</v>
      </c>
      <c r="AH405" s="5" t="s">
        <v>139</v>
      </c>
      <c r="AI405" s="5">
        <v>181</v>
      </c>
      <c r="AJ405" s="5" t="s">
        <v>128</v>
      </c>
      <c r="AK405" s="5">
        <v>5085132</v>
      </c>
      <c r="AL405" s="5" t="s">
        <v>140</v>
      </c>
      <c r="AM405" s="5" t="s">
        <v>141</v>
      </c>
      <c r="AN405" s="6">
        <v>59.794481599999997</v>
      </c>
      <c r="AO405" s="5" t="s">
        <v>142</v>
      </c>
      <c r="AP405" s="5">
        <v>0</v>
      </c>
      <c r="AQ405" s="5">
        <v>61031</v>
      </c>
      <c r="AR405" s="3">
        <v>45355</v>
      </c>
      <c r="AS405" s="5">
        <v>180</v>
      </c>
      <c r="AT405" s="5" t="s">
        <v>2143</v>
      </c>
      <c r="AU405" s="5" t="s">
        <v>144</v>
      </c>
      <c r="AV405" s="5">
        <v>0</v>
      </c>
      <c r="AW405" s="5">
        <v>0</v>
      </c>
      <c r="AX405" s="5">
        <v>0</v>
      </c>
      <c r="AY405" s="5">
        <v>0</v>
      </c>
      <c r="AZ405" s="5">
        <v>0</v>
      </c>
      <c r="BA405" s="5">
        <v>0</v>
      </c>
      <c r="BB405" s="5">
        <v>0</v>
      </c>
      <c r="BC405" s="5">
        <v>0</v>
      </c>
      <c r="BD405" s="5">
        <v>0</v>
      </c>
      <c r="BE405" s="5" t="s">
        <v>145</v>
      </c>
      <c r="BF405" s="5" t="s">
        <v>145</v>
      </c>
      <c r="BG405" s="5">
        <v>0</v>
      </c>
      <c r="BH405" s="5">
        <v>10</v>
      </c>
      <c r="BI405" s="5" t="s">
        <v>123</v>
      </c>
      <c r="BJ405" s="3">
        <v>45351</v>
      </c>
      <c r="BK405" s="3">
        <v>45351</v>
      </c>
      <c r="BL405" s="6">
        <v>10.199999999999999</v>
      </c>
      <c r="BM405" s="5" t="s">
        <v>123</v>
      </c>
      <c r="BN405" s="3">
        <v>50833</v>
      </c>
      <c r="BO405" s="5" t="s">
        <v>146</v>
      </c>
      <c r="BP405" s="5">
        <v>2454768</v>
      </c>
      <c r="BQ405" s="7">
        <v>1</v>
      </c>
      <c r="BR405" s="24">
        <v>45344</v>
      </c>
      <c r="BS405" s="7">
        <v>6928377</v>
      </c>
      <c r="BT405" s="7" t="s">
        <v>3410</v>
      </c>
      <c r="BU405" s="7" t="s">
        <v>3411</v>
      </c>
      <c r="BV405" s="7">
        <v>500</v>
      </c>
      <c r="BW405" s="7">
        <v>14100</v>
      </c>
      <c r="BX405" s="7">
        <v>1711</v>
      </c>
      <c r="BY405" s="7">
        <v>850</v>
      </c>
      <c r="BZ405" s="7">
        <v>28</v>
      </c>
      <c r="CA405" s="7">
        <v>22</v>
      </c>
      <c r="CB405" s="8">
        <f t="shared" si="46"/>
        <v>8504350</v>
      </c>
      <c r="CC405" s="8">
        <v>8504351</v>
      </c>
      <c r="CD405" s="8">
        <f t="shared" si="43"/>
        <v>7653915</v>
      </c>
      <c r="CE405" s="8">
        <f t="shared" si="44"/>
        <v>6803480</v>
      </c>
      <c r="CF405" s="8" t="s">
        <v>3371</v>
      </c>
      <c r="CG405" s="8"/>
      <c r="CH405" s="8">
        <f t="shared" ref="CH405:CH406" si="47">J405/CB405</f>
        <v>0.59794481647627395</v>
      </c>
      <c r="CI405" s="8" t="s">
        <v>3775</v>
      </c>
      <c r="CJ405" s="5" t="s">
        <v>2144</v>
      </c>
      <c r="CK405" s="5" t="s">
        <v>242</v>
      </c>
      <c r="CL405" s="5">
        <v>141001</v>
      </c>
      <c r="CM405" s="5">
        <v>0</v>
      </c>
      <c r="CN405" s="5" t="s">
        <v>843</v>
      </c>
      <c r="CO405" s="5" t="s">
        <v>152</v>
      </c>
      <c r="CP405" s="5" t="s">
        <v>152</v>
      </c>
      <c r="CQ405" s="9" t="s">
        <v>153</v>
      </c>
      <c r="CR405" s="9" t="s">
        <v>154</v>
      </c>
      <c r="CS405" s="9" t="s">
        <v>90</v>
      </c>
      <c r="CT405" s="9" t="s">
        <v>2145</v>
      </c>
      <c r="CU405" s="9" t="s">
        <v>187</v>
      </c>
      <c r="CV405" s="10" t="s">
        <v>2146</v>
      </c>
    </row>
    <row r="406" spans="1:100" customFormat="1" ht="75" x14ac:dyDescent="0.25">
      <c r="A406">
        <v>405</v>
      </c>
      <c r="B406" s="3">
        <v>45627</v>
      </c>
      <c r="C406" s="4">
        <v>213721111419188</v>
      </c>
      <c r="D406" s="4">
        <v>213721111419188</v>
      </c>
      <c r="E406" s="4" t="s">
        <v>121</v>
      </c>
      <c r="F406" s="5" t="s">
        <v>122</v>
      </c>
      <c r="G406" s="3">
        <v>45141</v>
      </c>
      <c r="H406" s="6">
        <v>17.2</v>
      </c>
      <c r="I406" s="5" t="s">
        <v>123</v>
      </c>
      <c r="J406" s="5">
        <v>2087485</v>
      </c>
      <c r="K406" s="5" t="s">
        <v>124</v>
      </c>
      <c r="L406" s="5" t="s">
        <v>2147</v>
      </c>
      <c r="M406" s="5">
        <v>2025628</v>
      </c>
      <c r="N406" s="5" t="s">
        <v>126</v>
      </c>
      <c r="O406" s="5">
        <v>741</v>
      </c>
      <c r="P406" s="5" t="s">
        <v>127</v>
      </c>
      <c r="Q406" s="5">
        <v>17</v>
      </c>
      <c r="R406" s="5" t="s">
        <v>128</v>
      </c>
      <c r="S406" s="6">
        <v>13.15</v>
      </c>
      <c r="T406" s="5" t="s">
        <v>129</v>
      </c>
      <c r="U406" s="6">
        <v>12.75</v>
      </c>
      <c r="V406" s="5">
        <v>181</v>
      </c>
      <c r="W406" s="5" t="s">
        <v>130</v>
      </c>
      <c r="X406" s="5" t="s">
        <v>2148</v>
      </c>
      <c r="Y406" s="5" t="s">
        <v>132</v>
      </c>
      <c r="Z406" s="5" t="s">
        <v>133</v>
      </c>
      <c r="AA406" s="5" t="s">
        <v>708</v>
      </c>
      <c r="AB406" s="5" t="s">
        <v>135</v>
      </c>
      <c r="AC406" s="5" t="s">
        <v>136</v>
      </c>
      <c r="AD406" s="5">
        <v>808533289</v>
      </c>
      <c r="AE406" s="5" t="s">
        <v>242</v>
      </c>
      <c r="AF406" s="5" t="s">
        <v>243</v>
      </c>
      <c r="AG406" s="5">
        <v>175</v>
      </c>
      <c r="AH406" s="5" t="s">
        <v>139</v>
      </c>
      <c r="AI406" s="5">
        <v>192</v>
      </c>
      <c r="AJ406" s="5" t="s">
        <v>128</v>
      </c>
      <c r="AK406" s="5">
        <v>2087485</v>
      </c>
      <c r="AL406" s="5" t="s">
        <v>140</v>
      </c>
      <c r="AM406" s="5" t="s">
        <v>709</v>
      </c>
      <c r="AN406" s="6">
        <v>44.596756999999997</v>
      </c>
      <c r="AO406" s="5" t="s">
        <v>142</v>
      </c>
      <c r="AP406" s="5">
        <v>0</v>
      </c>
      <c r="AQ406" s="5">
        <v>26070</v>
      </c>
      <c r="AR406" s="3">
        <v>45142</v>
      </c>
      <c r="AS406" s="5">
        <v>180</v>
      </c>
      <c r="AT406" s="5" t="s">
        <v>2143</v>
      </c>
      <c r="AU406" s="5" t="s">
        <v>144</v>
      </c>
      <c r="AV406" s="5">
        <v>0</v>
      </c>
      <c r="AW406" s="5">
        <v>0</v>
      </c>
      <c r="AX406" s="5">
        <v>0</v>
      </c>
      <c r="AY406" s="5">
        <v>0</v>
      </c>
      <c r="AZ406" s="5">
        <v>0</v>
      </c>
      <c r="BA406" s="5">
        <v>0</v>
      </c>
      <c r="BB406" s="5">
        <v>0</v>
      </c>
      <c r="BC406" s="5">
        <v>0</v>
      </c>
      <c r="BD406" s="5">
        <v>0</v>
      </c>
      <c r="BE406" s="5" t="s">
        <v>145</v>
      </c>
      <c r="BF406" s="5" t="s">
        <v>145</v>
      </c>
      <c r="BG406" s="5">
        <v>0</v>
      </c>
      <c r="BH406" s="5">
        <v>17</v>
      </c>
      <c r="BI406" s="5" t="s">
        <v>123</v>
      </c>
      <c r="BJ406" s="3">
        <v>45133</v>
      </c>
      <c r="BK406" s="3">
        <v>45133</v>
      </c>
      <c r="BL406" s="6">
        <v>17.466666666666701</v>
      </c>
      <c r="BM406" s="5" t="s">
        <v>123</v>
      </c>
      <c r="BN406" s="3">
        <v>50955</v>
      </c>
      <c r="BO406" s="5" t="s">
        <v>834</v>
      </c>
      <c r="BP406" s="5">
        <v>499980</v>
      </c>
      <c r="BQ406" s="7">
        <v>1</v>
      </c>
      <c r="BR406" s="24">
        <v>45083</v>
      </c>
      <c r="BS406" s="7">
        <v>59</v>
      </c>
      <c r="BT406" s="7" t="s">
        <v>3412</v>
      </c>
      <c r="BU406" s="7" t="s">
        <v>3413</v>
      </c>
      <c r="BV406" s="7">
        <v>128</v>
      </c>
      <c r="BW406" s="7">
        <v>22000</v>
      </c>
      <c r="BX406" s="7">
        <v>2072</v>
      </c>
      <c r="BY406" s="7">
        <v>900</v>
      </c>
      <c r="BZ406" s="7">
        <v>15</v>
      </c>
      <c r="CA406" s="7">
        <v>35</v>
      </c>
      <c r="CB406" s="8">
        <f t="shared" si="46"/>
        <v>4680800</v>
      </c>
      <c r="CC406" s="8">
        <v>4680800</v>
      </c>
      <c r="CD406" s="8">
        <f t="shared" si="43"/>
        <v>4212720</v>
      </c>
      <c r="CE406" s="8">
        <f t="shared" si="44"/>
        <v>3744640</v>
      </c>
      <c r="CF406" s="8" t="s">
        <v>3371</v>
      </c>
      <c r="CG406" s="8"/>
      <c r="CH406" s="8">
        <f t="shared" si="47"/>
        <v>0.44596756964621431</v>
      </c>
      <c r="CI406" s="8" t="s">
        <v>3775</v>
      </c>
      <c r="CJ406" s="5" t="s">
        <v>2144</v>
      </c>
      <c r="CK406" s="5" t="s">
        <v>242</v>
      </c>
      <c r="CL406" s="5">
        <v>141007</v>
      </c>
      <c r="CM406" s="5">
        <v>0</v>
      </c>
      <c r="CN406" s="5" t="s">
        <v>843</v>
      </c>
      <c r="CO406" s="5" t="s">
        <v>152</v>
      </c>
      <c r="CP406" s="5" t="s">
        <v>152</v>
      </c>
      <c r="CQ406" s="9" t="s">
        <v>153</v>
      </c>
      <c r="CR406" s="9" t="s">
        <v>154</v>
      </c>
      <c r="CS406" s="9" t="s">
        <v>90</v>
      </c>
      <c r="CT406" s="9" t="s">
        <v>2149</v>
      </c>
      <c r="CU406" s="9" t="s">
        <v>156</v>
      </c>
      <c r="CV406" s="10" t="s">
        <v>2150</v>
      </c>
    </row>
    <row r="407" spans="1:100" ht="105" x14ac:dyDescent="0.25">
      <c r="A407" s="44">
        <v>406</v>
      </c>
      <c r="B407" s="45">
        <v>45627</v>
      </c>
      <c r="C407" s="46">
        <v>213721111373669</v>
      </c>
      <c r="D407" s="4">
        <v>213721111373669</v>
      </c>
      <c r="E407" s="4" t="s">
        <v>121</v>
      </c>
      <c r="F407" s="5" t="s">
        <v>122</v>
      </c>
      <c r="G407" s="3">
        <v>45093</v>
      </c>
      <c r="H407" s="6">
        <v>18.8</v>
      </c>
      <c r="I407" s="5" t="s">
        <v>123</v>
      </c>
      <c r="J407" s="47">
        <v>2410480</v>
      </c>
      <c r="K407" s="5" t="s">
        <v>124</v>
      </c>
      <c r="L407" s="5" t="s">
        <v>2151</v>
      </c>
      <c r="M407" s="5">
        <v>2330287</v>
      </c>
      <c r="N407" s="5" t="s">
        <v>126</v>
      </c>
      <c r="O407" s="5">
        <v>789</v>
      </c>
      <c r="P407" s="5" t="s">
        <v>127</v>
      </c>
      <c r="Q407" s="5">
        <v>19</v>
      </c>
      <c r="R407" s="5" t="s">
        <v>128</v>
      </c>
      <c r="S407" s="6">
        <v>13.4</v>
      </c>
      <c r="T407" s="5" t="s">
        <v>129</v>
      </c>
      <c r="U407" s="6">
        <v>13</v>
      </c>
      <c r="V407" s="5">
        <v>181</v>
      </c>
      <c r="W407" s="5" t="s">
        <v>130</v>
      </c>
      <c r="X407" s="5" t="s">
        <v>2152</v>
      </c>
      <c r="Y407" s="5" t="s">
        <v>132</v>
      </c>
      <c r="Z407" s="5" t="s">
        <v>133</v>
      </c>
      <c r="AA407" s="5" t="s">
        <v>2153</v>
      </c>
      <c r="AB407" s="5" t="s">
        <v>135</v>
      </c>
      <c r="AC407" s="5" t="s">
        <v>136</v>
      </c>
      <c r="AD407" s="5">
        <v>808054948</v>
      </c>
      <c r="AE407" s="5" t="s">
        <v>242</v>
      </c>
      <c r="AF407" s="5" t="s">
        <v>243</v>
      </c>
      <c r="AG407" s="5">
        <v>173</v>
      </c>
      <c r="AH407" s="5" t="s">
        <v>139</v>
      </c>
      <c r="AI407" s="5">
        <v>192</v>
      </c>
      <c r="AJ407" s="5" t="s">
        <v>128</v>
      </c>
      <c r="AK407" s="5">
        <v>2410480</v>
      </c>
      <c r="AL407" s="5" t="s">
        <v>140</v>
      </c>
      <c r="AM407" s="5" t="s">
        <v>161</v>
      </c>
      <c r="AN407" s="6">
        <v>58.506796100000003</v>
      </c>
      <c r="AO407" s="5" t="s">
        <v>142</v>
      </c>
      <c r="AP407" s="5">
        <v>0</v>
      </c>
      <c r="AQ407" s="5">
        <v>30499</v>
      </c>
      <c r="AR407" s="3">
        <v>45081</v>
      </c>
      <c r="AS407" s="5">
        <v>180</v>
      </c>
      <c r="AT407" s="5" t="s">
        <v>2143</v>
      </c>
      <c r="AU407" s="5" t="s">
        <v>144</v>
      </c>
      <c r="AV407" s="5">
        <v>0</v>
      </c>
      <c r="AW407" s="5">
        <v>0</v>
      </c>
      <c r="AX407" s="5">
        <v>0</v>
      </c>
      <c r="AY407" s="5">
        <v>0</v>
      </c>
      <c r="AZ407" s="5">
        <v>0</v>
      </c>
      <c r="BA407" s="5">
        <v>0</v>
      </c>
      <c r="BB407" s="5">
        <v>0</v>
      </c>
      <c r="BC407" s="5">
        <v>0</v>
      </c>
      <c r="BD407" s="5">
        <v>0</v>
      </c>
      <c r="BE407" s="5" t="s">
        <v>145</v>
      </c>
      <c r="BF407" s="5" t="s">
        <v>145</v>
      </c>
      <c r="BG407" s="5">
        <v>0</v>
      </c>
      <c r="BH407" s="5">
        <v>19</v>
      </c>
      <c r="BI407" s="5" t="s">
        <v>123</v>
      </c>
      <c r="BJ407" s="3">
        <v>45073</v>
      </c>
      <c r="BK407" s="3">
        <v>45073</v>
      </c>
      <c r="BL407" s="6">
        <v>19.466666666666701</v>
      </c>
      <c r="BM407" s="5" t="s">
        <v>123</v>
      </c>
      <c r="BN407" s="3">
        <v>50894</v>
      </c>
      <c r="BO407" s="5" t="s">
        <v>162</v>
      </c>
      <c r="BP407" s="5">
        <v>0</v>
      </c>
      <c r="BQ407" s="7">
        <v>1</v>
      </c>
      <c r="BR407" s="24">
        <v>45062</v>
      </c>
      <c r="BS407" s="7" t="s">
        <v>3414</v>
      </c>
      <c r="BT407" s="7" t="s">
        <v>3415</v>
      </c>
      <c r="BU407" s="7" t="s">
        <v>3416</v>
      </c>
      <c r="BV407" s="7">
        <v>148</v>
      </c>
      <c r="BW407" s="7">
        <v>16500</v>
      </c>
      <c r="BX407" s="7">
        <v>1459</v>
      </c>
      <c r="BY407" s="7">
        <v>1150</v>
      </c>
      <c r="BZ407" s="7">
        <v>8</v>
      </c>
      <c r="CA407" s="7">
        <v>42</v>
      </c>
      <c r="CB407" s="49">
        <f t="shared" si="46"/>
        <v>4119850</v>
      </c>
      <c r="CC407" s="49">
        <v>4120000</v>
      </c>
      <c r="CD407" s="49">
        <f t="shared" si="43"/>
        <v>3707865</v>
      </c>
      <c r="CE407" s="49">
        <f t="shared" si="44"/>
        <v>3295880</v>
      </c>
      <c r="CF407" s="49" t="s">
        <v>3371</v>
      </c>
      <c r="CG407" s="49" t="s">
        <v>3417</v>
      </c>
      <c r="CH407" s="49"/>
      <c r="CI407" s="49" t="s">
        <v>3775</v>
      </c>
      <c r="CJ407" s="50" t="s">
        <v>2144</v>
      </c>
      <c r="CK407" s="50" t="s">
        <v>242</v>
      </c>
      <c r="CL407" s="50">
        <v>140801</v>
      </c>
      <c r="CM407" s="5">
        <v>0</v>
      </c>
      <c r="CN407" s="5" t="s">
        <v>843</v>
      </c>
      <c r="CO407" s="50" t="s">
        <v>152</v>
      </c>
      <c r="CP407" s="50" t="s">
        <v>152</v>
      </c>
      <c r="CQ407" s="51" t="s">
        <v>153</v>
      </c>
      <c r="CR407" s="51" t="s">
        <v>154</v>
      </c>
      <c r="CS407" s="51" t="s">
        <v>90</v>
      </c>
      <c r="CT407" s="51" t="s">
        <v>2154</v>
      </c>
      <c r="CU407" s="51" t="s">
        <v>156</v>
      </c>
      <c r="CV407" s="52" t="s">
        <v>2155</v>
      </c>
    </row>
    <row r="408" spans="1:100" customFormat="1" ht="105" x14ac:dyDescent="0.25">
      <c r="A408">
        <v>407</v>
      </c>
      <c r="B408" s="3">
        <v>45627</v>
      </c>
      <c r="C408" s="4">
        <v>213721111286556</v>
      </c>
      <c r="D408" s="4">
        <v>213721111286556</v>
      </c>
      <c r="E408" s="4" t="s">
        <v>121</v>
      </c>
      <c r="F408" s="5" t="s">
        <v>232</v>
      </c>
      <c r="G408" s="3">
        <v>44924</v>
      </c>
      <c r="H408" s="6">
        <v>24.433333333333302</v>
      </c>
      <c r="I408" s="5" t="s">
        <v>123</v>
      </c>
      <c r="J408" s="5">
        <v>1494978</v>
      </c>
      <c r="K408" s="5" t="s">
        <v>124</v>
      </c>
      <c r="L408" s="5" t="s">
        <v>2156</v>
      </c>
      <c r="M408" s="5">
        <v>1429854</v>
      </c>
      <c r="N408" s="5" t="s">
        <v>126</v>
      </c>
      <c r="O408" s="5">
        <v>777</v>
      </c>
      <c r="P408" s="5" t="s">
        <v>127</v>
      </c>
      <c r="Q408" s="5">
        <v>24</v>
      </c>
      <c r="R408" s="5" t="s">
        <v>128</v>
      </c>
      <c r="S408" s="6">
        <v>13.65</v>
      </c>
      <c r="T408" s="5" t="s">
        <v>129</v>
      </c>
      <c r="U408" s="6">
        <v>13.25</v>
      </c>
      <c r="V408" s="5">
        <v>181</v>
      </c>
      <c r="W408" s="5" t="s">
        <v>130</v>
      </c>
      <c r="X408" s="5" t="s">
        <v>2157</v>
      </c>
      <c r="Y408" s="5" t="s">
        <v>132</v>
      </c>
      <c r="Z408" s="5" t="s">
        <v>133</v>
      </c>
      <c r="AA408" s="5" t="s">
        <v>1419</v>
      </c>
      <c r="AB408" s="5" t="s">
        <v>135</v>
      </c>
      <c r="AC408" s="5" t="s">
        <v>136</v>
      </c>
      <c r="AD408" s="5">
        <v>806754211</v>
      </c>
      <c r="AE408" s="5" t="s">
        <v>242</v>
      </c>
      <c r="AF408" s="5" t="s">
        <v>243</v>
      </c>
      <c r="AG408" s="5">
        <v>168</v>
      </c>
      <c r="AH408" s="5" t="s">
        <v>139</v>
      </c>
      <c r="AI408" s="5">
        <v>192</v>
      </c>
      <c r="AJ408" s="5" t="s">
        <v>128</v>
      </c>
      <c r="AK408" s="5">
        <v>1494978</v>
      </c>
      <c r="AL408" s="5" t="s">
        <v>140</v>
      </c>
      <c r="AM408" s="5" t="s">
        <v>141</v>
      </c>
      <c r="AN408" s="6">
        <v>56.096735500000001</v>
      </c>
      <c r="AO408" s="5" t="s">
        <v>142</v>
      </c>
      <c r="AP408" s="5">
        <v>0</v>
      </c>
      <c r="AQ408" s="5">
        <v>19162</v>
      </c>
      <c r="AR408" s="3">
        <v>44930</v>
      </c>
      <c r="AS408" s="5">
        <v>180</v>
      </c>
      <c r="AT408" s="5" t="s">
        <v>2143</v>
      </c>
      <c r="AU408" s="5" t="s">
        <v>144</v>
      </c>
      <c r="AV408" s="5">
        <v>0</v>
      </c>
      <c r="AW408" s="5">
        <v>0</v>
      </c>
      <c r="AX408" s="5">
        <v>0</v>
      </c>
      <c r="AY408" s="5">
        <v>0</v>
      </c>
      <c r="AZ408" s="5">
        <v>0</v>
      </c>
      <c r="BA408" s="5">
        <v>0</v>
      </c>
      <c r="BB408" s="5">
        <v>0</v>
      </c>
      <c r="BC408" s="5">
        <v>0</v>
      </c>
      <c r="BD408" s="5">
        <v>0</v>
      </c>
      <c r="BE408" s="5" t="s">
        <v>145</v>
      </c>
      <c r="BF408" s="5" t="s">
        <v>145</v>
      </c>
      <c r="BG408" s="5">
        <v>0</v>
      </c>
      <c r="BH408" s="5">
        <v>24</v>
      </c>
      <c r="BI408" s="5" t="s">
        <v>123</v>
      </c>
      <c r="BJ408" s="3">
        <v>44924</v>
      </c>
      <c r="BK408" s="3">
        <v>44924</v>
      </c>
      <c r="BL408" s="6">
        <v>24.433333333333302</v>
      </c>
      <c r="BM408" s="5" t="s">
        <v>123</v>
      </c>
      <c r="BN408" s="3">
        <v>50743</v>
      </c>
      <c r="BO408" s="5" t="s">
        <v>146</v>
      </c>
      <c r="BP408" s="5">
        <v>725400</v>
      </c>
      <c r="BQ408" s="7">
        <v>1</v>
      </c>
      <c r="BR408" s="24">
        <v>44914</v>
      </c>
      <c r="BS408" s="7" t="s">
        <v>3418</v>
      </c>
      <c r="BT408" s="7" t="s">
        <v>3415</v>
      </c>
      <c r="BU408" s="7" t="s">
        <v>3419</v>
      </c>
      <c r="BV408" s="7">
        <v>100</v>
      </c>
      <c r="BW408" s="7">
        <v>23000</v>
      </c>
      <c r="BX408" s="7">
        <v>810</v>
      </c>
      <c r="BY408" s="7">
        <v>450</v>
      </c>
      <c r="BZ408" s="7">
        <v>10</v>
      </c>
      <c r="CA408" s="7">
        <v>40</v>
      </c>
      <c r="CB408" s="8">
        <f t="shared" si="46"/>
        <v>2664500</v>
      </c>
      <c r="CC408" s="8">
        <v>2665000</v>
      </c>
      <c r="CD408" s="8">
        <f t="shared" si="43"/>
        <v>2398050</v>
      </c>
      <c r="CE408" s="8">
        <f t="shared" si="44"/>
        <v>2131600</v>
      </c>
      <c r="CF408" s="8" t="s">
        <v>3420</v>
      </c>
      <c r="CG408" s="8"/>
      <c r="CH408" s="8">
        <f>J408/CB408</f>
        <v>0.56107262150497283</v>
      </c>
      <c r="CI408" s="8" t="s">
        <v>3775</v>
      </c>
      <c r="CJ408" s="5" t="s">
        <v>2144</v>
      </c>
      <c r="CK408" s="5" t="s">
        <v>242</v>
      </c>
      <c r="CL408" s="5">
        <v>141010</v>
      </c>
      <c r="CM408" s="5">
        <v>0</v>
      </c>
      <c r="CN408" s="5" t="s">
        <v>843</v>
      </c>
      <c r="CO408" s="5" t="s">
        <v>152</v>
      </c>
      <c r="CP408" s="5" t="s">
        <v>152</v>
      </c>
      <c r="CQ408" s="9" t="s">
        <v>153</v>
      </c>
      <c r="CR408" s="9" t="s">
        <v>154</v>
      </c>
      <c r="CS408" s="9" t="s">
        <v>90</v>
      </c>
      <c r="CT408" s="9" t="s">
        <v>2158</v>
      </c>
      <c r="CU408" s="9" t="s">
        <v>156</v>
      </c>
      <c r="CV408" s="10" t="s">
        <v>2159</v>
      </c>
    </row>
    <row r="409" spans="1:100" ht="120" x14ac:dyDescent="0.25">
      <c r="A409" s="44">
        <v>408</v>
      </c>
      <c r="B409" s="45">
        <v>45627</v>
      </c>
      <c r="C409" s="46">
        <v>213720911791250</v>
      </c>
      <c r="D409" s="4">
        <v>213720911791250</v>
      </c>
      <c r="E409" s="4" t="s">
        <v>121</v>
      </c>
      <c r="F409" s="5" t="s">
        <v>122</v>
      </c>
      <c r="G409" s="3">
        <v>45505</v>
      </c>
      <c r="H409" s="6">
        <v>5.06666666666667</v>
      </c>
      <c r="I409" s="5" t="s">
        <v>123</v>
      </c>
      <c r="J409" s="47">
        <v>1061620</v>
      </c>
      <c r="K409" s="5" t="s">
        <v>124</v>
      </c>
      <c r="L409" s="5" t="s">
        <v>2160</v>
      </c>
      <c r="M409" s="5">
        <v>1051341</v>
      </c>
      <c r="N409" s="5" t="s">
        <v>126</v>
      </c>
      <c r="O409" s="5">
        <v>721</v>
      </c>
      <c r="P409" s="5" t="s">
        <v>127</v>
      </c>
      <c r="Q409" s="5">
        <v>5</v>
      </c>
      <c r="R409" s="5" t="s">
        <v>128</v>
      </c>
      <c r="S409" s="6">
        <v>13.5</v>
      </c>
      <c r="T409" s="5" t="s">
        <v>129</v>
      </c>
      <c r="U409" s="6">
        <v>13.5</v>
      </c>
      <c r="V409" s="5">
        <v>157</v>
      </c>
      <c r="W409" s="5" t="s">
        <v>130</v>
      </c>
      <c r="X409" s="5" t="s">
        <v>2161</v>
      </c>
      <c r="Y409" s="5" t="s">
        <v>132</v>
      </c>
      <c r="Z409" s="5" t="s">
        <v>133</v>
      </c>
      <c r="AA409" s="5" t="s">
        <v>277</v>
      </c>
      <c r="AB409" s="5" t="s">
        <v>135</v>
      </c>
      <c r="AC409" s="5" t="s">
        <v>136</v>
      </c>
      <c r="AD409" s="5">
        <v>863805626829</v>
      </c>
      <c r="AE409" s="5" t="s">
        <v>242</v>
      </c>
      <c r="AF409" s="5" t="s">
        <v>243</v>
      </c>
      <c r="AG409" s="5">
        <v>152</v>
      </c>
      <c r="AH409" s="5" t="s">
        <v>139</v>
      </c>
      <c r="AI409" s="5">
        <v>157</v>
      </c>
      <c r="AJ409" s="5" t="s">
        <v>128</v>
      </c>
      <c r="AK409" s="5">
        <v>1061620</v>
      </c>
      <c r="AL409" s="5" t="s">
        <v>140</v>
      </c>
      <c r="AM409" s="5" t="s">
        <v>161</v>
      </c>
      <c r="AN409" s="6">
        <v>31.3300871</v>
      </c>
      <c r="AO409" s="5" t="s">
        <v>142</v>
      </c>
      <c r="AP409" s="5">
        <v>0</v>
      </c>
      <c r="AQ409" s="5">
        <v>14470</v>
      </c>
      <c r="AR409" s="3">
        <v>45508</v>
      </c>
      <c r="AS409" s="5">
        <v>156</v>
      </c>
      <c r="AT409" s="5" t="s">
        <v>2143</v>
      </c>
      <c r="AU409" s="5" t="s">
        <v>144</v>
      </c>
      <c r="AV409" s="5">
        <v>0</v>
      </c>
      <c r="AW409" s="5">
        <v>0</v>
      </c>
      <c r="AX409" s="5">
        <v>0</v>
      </c>
      <c r="AY409" s="5">
        <v>0</v>
      </c>
      <c r="AZ409" s="5">
        <v>0</v>
      </c>
      <c r="BA409" s="5">
        <v>0</v>
      </c>
      <c r="BB409" s="5">
        <v>0</v>
      </c>
      <c r="BC409" s="5">
        <v>0</v>
      </c>
      <c r="BD409" s="5">
        <v>0</v>
      </c>
      <c r="BE409" s="5" t="s">
        <v>145</v>
      </c>
      <c r="BF409" s="5" t="s">
        <v>145</v>
      </c>
      <c r="BG409" s="5">
        <v>0</v>
      </c>
      <c r="BH409" s="5">
        <v>5</v>
      </c>
      <c r="BI409" s="5" t="s">
        <v>123</v>
      </c>
      <c r="BJ409" s="3">
        <v>45501</v>
      </c>
      <c r="BK409" s="3">
        <v>45501</v>
      </c>
      <c r="BL409" s="6">
        <v>5.2</v>
      </c>
      <c r="BM409" s="5" t="s">
        <v>123</v>
      </c>
      <c r="BN409" s="3">
        <v>50256</v>
      </c>
      <c r="BO409" s="5" t="s">
        <v>162</v>
      </c>
      <c r="BP409" s="5">
        <v>810000</v>
      </c>
      <c r="BQ409" s="7">
        <v>1</v>
      </c>
      <c r="BR409" s="24">
        <v>45329</v>
      </c>
      <c r="BS409" s="7">
        <v>7021589</v>
      </c>
      <c r="BT409" s="7" t="s">
        <v>147</v>
      </c>
      <c r="BU409" s="7" t="s">
        <v>3421</v>
      </c>
      <c r="BV409" s="7">
        <v>900</v>
      </c>
      <c r="BW409" s="7">
        <v>1465</v>
      </c>
      <c r="BX409" s="7">
        <v>1800</v>
      </c>
      <c r="BY409" s="7">
        <v>1150</v>
      </c>
      <c r="BZ409" s="7">
        <v>20</v>
      </c>
      <c r="CA409" s="7">
        <v>40</v>
      </c>
      <c r="CB409" s="49">
        <f t="shared" si="46"/>
        <v>3388500</v>
      </c>
      <c r="CC409" s="49">
        <v>3388500</v>
      </c>
      <c r="CD409" s="49">
        <f t="shared" si="43"/>
        <v>3049650</v>
      </c>
      <c r="CE409" s="49">
        <f t="shared" si="44"/>
        <v>2710800</v>
      </c>
      <c r="CF409" s="49" t="s">
        <v>3422</v>
      </c>
      <c r="CG409" s="49" t="s">
        <v>3423</v>
      </c>
      <c r="CH409" s="49"/>
      <c r="CI409" s="49" t="s">
        <v>3775</v>
      </c>
      <c r="CJ409" s="50" t="s">
        <v>2144</v>
      </c>
      <c r="CK409" s="50" t="s">
        <v>242</v>
      </c>
      <c r="CL409" s="50">
        <v>141016</v>
      </c>
      <c r="CM409" s="5">
        <v>0</v>
      </c>
      <c r="CN409" s="5" t="s">
        <v>165</v>
      </c>
      <c r="CO409" s="50" t="s">
        <v>829</v>
      </c>
      <c r="CP409" s="50" t="s">
        <v>829</v>
      </c>
      <c r="CQ409" s="51" t="s">
        <v>153</v>
      </c>
      <c r="CR409" s="51" t="s">
        <v>154</v>
      </c>
      <c r="CS409" s="51" t="s">
        <v>90</v>
      </c>
      <c r="CT409" s="51" t="s">
        <v>2162</v>
      </c>
      <c r="CU409" s="51" t="s">
        <v>156</v>
      </c>
      <c r="CV409" s="52" t="s">
        <v>2163</v>
      </c>
    </row>
    <row r="410" spans="1:100" ht="120" x14ac:dyDescent="0.25">
      <c r="A410" s="44">
        <v>409</v>
      </c>
      <c r="B410" s="45">
        <v>45627</v>
      </c>
      <c r="C410" s="46">
        <v>213720911788731</v>
      </c>
      <c r="D410" s="4">
        <v>213720911788731</v>
      </c>
      <c r="E410" s="4" t="s">
        <v>121</v>
      </c>
      <c r="F410" s="5" t="s">
        <v>122</v>
      </c>
      <c r="G410" s="3">
        <v>45505</v>
      </c>
      <c r="H410" s="6">
        <v>5.06666666666667</v>
      </c>
      <c r="I410" s="5" t="s">
        <v>123</v>
      </c>
      <c r="J410" s="47">
        <v>1095570</v>
      </c>
      <c r="K410" s="5" t="s">
        <v>124</v>
      </c>
      <c r="L410" s="5" t="s">
        <v>2164</v>
      </c>
      <c r="M410" s="5">
        <v>1000692</v>
      </c>
      <c r="N410" s="5" t="s">
        <v>126</v>
      </c>
      <c r="O410" s="5">
        <v>759</v>
      </c>
      <c r="P410" s="5" t="s">
        <v>127</v>
      </c>
      <c r="Q410" s="5">
        <v>5</v>
      </c>
      <c r="R410" s="5" t="s">
        <v>128</v>
      </c>
      <c r="S410" s="6">
        <v>13.5</v>
      </c>
      <c r="T410" s="5" t="s">
        <v>129</v>
      </c>
      <c r="U410" s="6">
        <v>13.5</v>
      </c>
      <c r="V410" s="5">
        <v>181</v>
      </c>
      <c r="W410" s="5" t="s">
        <v>130</v>
      </c>
      <c r="X410" s="5" t="s">
        <v>2165</v>
      </c>
      <c r="Y410" s="5" t="s">
        <v>132</v>
      </c>
      <c r="Z410" s="5" t="s">
        <v>133</v>
      </c>
      <c r="AA410" s="5" t="s">
        <v>708</v>
      </c>
      <c r="AB410" s="5" t="s">
        <v>135</v>
      </c>
      <c r="AC410" s="5" t="s">
        <v>136</v>
      </c>
      <c r="AD410" s="5">
        <v>3038223</v>
      </c>
      <c r="AE410" s="5" t="s">
        <v>242</v>
      </c>
      <c r="AF410" s="5" t="s">
        <v>243</v>
      </c>
      <c r="AG410" s="5">
        <v>141</v>
      </c>
      <c r="AH410" s="5" t="s">
        <v>139</v>
      </c>
      <c r="AI410" s="5">
        <v>146</v>
      </c>
      <c r="AJ410" s="5" t="s">
        <v>128</v>
      </c>
      <c r="AK410" s="5">
        <v>1095570</v>
      </c>
      <c r="AL410" s="5" t="s">
        <v>140</v>
      </c>
      <c r="AM410" s="5" t="s">
        <v>161</v>
      </c>
      <c r="AN410" s="6">
        <v>19.9648292</v>
      </c>
      <c r="AO410" s="5" t="s">
        <v>142</v>
      </c>
      <c r="AP410" s="5">
        <v>0</v>
      </c>
      <c r="AQ410" s="5">
        <v>14224</v>
      </c>
      <c r="AR410" s="3">
        <v>45508</v>
      </c>
      <c r="AS410" s="5">
        <v>180</v>
      </c>
      <c r="AT410" s="5" t="s">
        <v>2143</v>
      </c>
      <c r="AU410" s="5" t="s">
        <v>144</v>
      </c>
      <c r="AV410" s="5">
        <v>0</v>
      </c>
      <c r="AW410" s="5">
        <v>0</v>
      </c>
      <c r="AX410" s="5">
        <v>0</v>
      </c>
      <c r="AY410" s="5">
        <v>0</v>
      </c>
      <c r="AZ410" s="5">
        <v>0</v>
      </c>
      <c r="BA410" s="5">
        <v>0</v>
      </c>
      <c r="BB410" s="5">
        <v>0</v>
      </c>
      <c r="BC410" s="5">
        <v>0</v>
      </c>
      <c r="BD410" s="5">
        <v>0</v>
      </c>
      <c r="BE410" s="5" t="s">
        <v>145</v>
      </c>
      <c r="BF410" s="5" t="s">
        <v>145</v>
      </c>
      <c r="BG410" s="5">
        <v>0</v>
      </c>
      <c r="BH410" s="5">
        <v>5</v>
      </c>
      <c r="BI410" s="5" t="s">
        <v>123</v>
      </c>
      <c r="BJ410" s="3">
        <v>45499</v>
      </c>
      <c r="BK410" s="3">
        <v>45499</v>
      </c>
      <c r="BL410" s="6">
        <v>5.2666666666666702</v>
      </c>
      <c r="BM410" s="5" t="s">
        <v>123</v>
      </c>
      <c r="BN410" s="3">
        <v>49922</v>
      </c>
      <c r="BO410" s="5" t="s">
        <v>162</v>
      </c>
      <c r="BP410" s="5">
        <v>772500</v>
      </c>
      <c r="BQ410" s="7">
        <v>1</v>
      </c>
      <c r="BR410" s="24">
        <v>45483</v>
      </c>
      <c r="BS410" s="7">
        <v>7449152</v>
      </c>
      <c r="BT410" s="7" t="s">
        <v>147</v>
      </c>
      <c r="BU410" s="7" t="s">
        <v>3424</v>
      </c>
      <c r="BV410" s="7">
        <v>1350</v>
      </c>
      <c r="BW410" s="7">
        <v>1350</v>
      </c>
      <c r="BX410" s="7">
        <v>1852</v>
      </c>
      <c r="BY410" s="7">
        <v>1250</v>
      </c>
      <c r="BZ410" s="7">
        <v>15</v>
      </c>
      <c r="CA410" s="7">
        <v>45</v>
      </c>
      <c r="CB410" s="49">
        <f t="shared" si="46"/>
        <v>4137500</v>
      </c>
      <c r="CC410" s="49">
        <v>5487500</v>
      </c>
      <c r="CD410" s="49">
        <f t="shared" si="43"/>
        <v>3723750</v>
      </c>
      <c r="CE410" s="49">
        <f t="shared" si="44"/>
        <v>3310000</v>
      </c>
      <c r="CF410" s="49" t="s">
        <v>3422</v>
      </c>
      <c r="CG410" s="49" t="s">
        <v>3425</v>
      </c>
      <c r="CH410" s="49"/>
      <c r="CI410" s="49" t="s">
        <v>3775</v>
      </c>
      <c r="CJ410" s="50" t="s">
        <v>2144</v>
      </c>
      <c r="CK410" s="50" t="s">
        <v>242</v>
      </c>
      <c r="CL410" s="50">
        <v>141001</v>
      </c>
      <c r="CM410" s="5">
        <v>0</v>
      </c>
      <c r="CN410" s="5" t="s">
        <v>165</v>
      </c>
      <c r="CO410" s="50" t="s">
        <v>166</v>
      </c>
      <c r="CP410" s="50" t="s">
        <v>167</v>
      </c>
      <c r="CQ410" s="51" t="s">
        <v>153</v>
      </c>
      <c r="CR410" s="51" t="s">
        <v>154</v>
      </c>
      <c r="CS410" s="51" t="s">
        <v>90</v>
      </c>
      <c r="CT410" s="51" t="s">
        <v>2166</v>
      </c>
      <c r="CU410" s="51" t="s">
        <v>156</v>
      </c>
      <c r="CV410" s="52" t="s">
        <v>2167</v>
      </c>
    </row>
    <row r="411" spans="1:100" customFormat="1" ht="60" x14ac:dyDescent="0.25">
      <c r="A411">
        <v>410</v>
      </c>
      <c r="B411" s="3">
        <v>45627</v>
      </c>
      <c r="C411" s="4">
        <v>213720911764566</v>
      </c>
      <c r="D411" s="4">
        <v>213720911764566</v>
      </c>
      <c r="E411" s="4" t="s">
        <v>121</v>
      </c>
      <c r="F411" s="5" t="s">
        <v>1151</v>
      </c>
      <c r="G411" s="21">
        <v>0</v>
      </c>
      <c r="H411" s="6">
        <v>1521.9</v>
      </c>
      <c r="I411" s="5" t="s">
        <v>123</v>
      </c>
      <c r="J411" s="5">
        <v>1844188</v>
      </c>
      <c r="K411" s="5" t="s">
        <v>124</v>
      </c>
      <c r="L411" s="5" t="s">
        <v>2168</v>
      </c>
      <c r="M411" s="5">
        <v>1817709</v>
      </c>
      <c r="N411" s="5" t="s">
        <v>126</v>
      </c>
      <c r="O411" s="5">
        <v>758</v>
      </c>
      <c r="P411" s="5" t="s">
        <v>127</v>
      </c>
      <c r="Q411" s="5">
        <v>6</v>
      </c>
      <c r="R411" s="5" t="s">
        <v>128</v>
      </c>
      <c r="S411" s="6">
        <v>13.5</v>
      </c>
      <c r="T411" s="5" t="s">
        <v>129</v>
      </c>
      <c r="U411" s="6">
        <v>13.5</v>
      </c>
      <c r="V411" s="5">
        <v>145</v>
      </c>
      <c r="W411" s="5" t="s">
        <v>130</v>
      </c>
      <c r="X411" s="5" t="s">
        <v>2169</v>
      </c>
      <c r="Y411" s="5" t="s">
        <v>132</v>
      </c>
      <c r="Z411" s="5" t="s">
        <v>133</v>
      </c>
      <c r="AA411" s="5" t="s">
        <v>708</v>
      </c>
      <c r="AB411" s="5" t="s">
        <v>135</v>
      </c>
      <c r="AC411" s="5" t="s">
        <v>136</v>
      </c>
      <c r="AD411" s="5">
        <v>854804567898</v>
      </c>
      <c r="AE411" s="5" t="s">
        <v>242</v>
      </c>
      <c r="AF411" s="5" t="s">
        <v>243</v>
      </c>
      <c r="AG411" s="5">
        <v>139</v>
      </c>
      <c r="AH411" s="5" t="s">
        <v>139</v>
      </c>
      <c r="AI411" s="5">
        <v>145</v>
      </c>
      <c r="AJ411" s="5" t="s">
        <v>128</v>
      </c>
      <c r="AK411" s="5">
        <v>1844188</v>
      </c>
      <c r="AL411" s="5" t="s">
        <v>140</v>
      </c>
      <c r="AM411" s="5" t="s">
        <v>161</v>
      </c>
      <c r="AN411" s="6">
        <v>54.534507900000001</v>
      </c>
      <c r="AO411" s="5" t="s">
        <v>142</v>
      </c>
      <c r="AP411" s="5">
        <v>0</v>
      </c>
      <c r="AQ411" s="5">
        <v>25925</v>
      </c>
      <c r="AR411" s="3">
        <v>45477</v>
      </c>
      <c r="AS411" s="5">
        <v>144</v>
      </c>
      <c r="AT411" s="5" t="s">
        <v>2143</v>
      </c>
      <c r="AU411" s="5" t="s">
        <v>144</v>
      </c>
      <c r="AV411" s="5">
        <v>0</v>
      </c>
      <c r="AW411" s="5">
        <v>0</v>
      </c>
      <c r="AX411" s="5">
        <v>0</v>
      </c>
      <c r="AY411" s="5">
        <v>0</v>
      </c>
      <c r="AZ411" s="5">
        <v>0</v>
      </c>
      <c r="BA411" s="5">
        <v>0</v>
      </c>
      <c r="BB411" s="5">
        <v>0</v>
      </c>
      <c r="BC411" s="5">
        <v>0</v>
      </c>
      <c r="BD411" s="5">
        <v>0</v>
      </c>
      <c r="BE411" s="5" t="s">
        <v>145</v>
      </c>
      <c r="BF411" s="5" t="s">
        <v>145</v>
      </c>
      <c r="BG411" s="5">
        <v>0</v>
      </c>
      <c r="BH411" s="5">
        <v>6</v>
      </c>
      <c r="BI411" s="5" t="s">
        <v>123</v>
      </c>
      <c r="BJ411" s="3">
        <v>45473</v>
      </c>
      <c r="BK411" s="3">
        <v>45473</v>
      </c>
      <c r="BL411" s="6">
        <v>6.1333333333333302</v>
      </c>
      <c r="BM411" s="5" t="s">
        <v>123</v>
      </c>
      <c r="BN411" s="3">
        <v>49860</v>
      </c>
      <c r="BO411" s="5" t="s">
        <v>162</v>
      </c>
      <c r="BP411" s="5">
        <v>1203996</v>
      </c>
      <c r="BQ411" s="7">
        <v>1</v>
      </c>
      <c r="BR411" s="24">
        <v>45467</v>
      </c>
      <c r="BS411" s="7" t="s">
        <v>3426</v>
      </c>
      <c r="BT411" s="7" t="s">
        <v>3427</v>
      </c>
      <c r="BU411" s="7" t="s">
        <v>3428</v>
      </c>
      <c r="BV411" s="7">
        <v>69</v>
      </c>
      <c r="BW411" s="7">
        <v>32000</v>
      </c>
      <c r="BX411" s="7">
        <v>1118</v>
      </c>
      <c r="BY411" s="7">
        <v>1050</v>
      </c>
      <c r="BZ411" s="7">
        <v>2</v>
      </c>
      <c r="CA411" s="7">
        <v>58</v>
      </c>
      <c r="CB411" s="8">
        <f t="shared" si="46"/>
        <v>3381900</v>
      </c>
      <c r="CC411" s="8">
        <v>3381690</v>
      </c>
      <c r="CD411" s="8">
        <f t="shared" si="43"/>
        <v>3043710</v>
      </c>
      <c r="CE411" s="8">
        <f t="shared" si="44"/>
        <v>2705520</v>
      </c>
      <c r="CF411" s="8" t="s">
        <v>3429</v>
      </c>
      <c r="CG411" s="8"/>
      <c r="CH411" s="8">
        <f>J411/CB411</f>
        <v>0.54531121558887019</v>
      </c>
      <c r="CI411" s="8" t="s">
        <v>3775</v>
      </c>
      <c r="CJ411" s="5" t="s">
        <v>2144</v>
      </c>
      <c r="CK411" s="5" t="s">
        <v>242</v>
      </c>
      <c r="CL411" s="5">
        <v>141012</v>
      </c>
      <c r="CM411" s="5">
        <v>0</v>
      </c>
      <c r="CN411" s="5" t="s">
        <v>151</v>
      </c>
      <c r="CO411" s="5" t="s">
        <v>166</v>
      </c>
      <c r="CP411" s="5" t="s">
        <v>167</v>
      </c>
      <c r="CQ411" s="9" t="s">
        <v>185</v>
      </c>
      <c r="CR411" s="9" t="s">
        <v>154</v>
      </c>
      <c r="CS411" s="9" t="s">
        <v>90</v>
      </c>
      <c r="CT411" s="9" t="s">
        <v>2170</v>
      </c>
      <c r="CU411" s="9" t="s">
        <v>156</v>
      </c>
      <c r="CV411" s="10" t="s">
        <v>2171</v>
      </c>
    </row>
    <row r="412" spans="1:100" ht="135" x14ac:dyDescent="0.25">
      <c r="A412" s="44">
        <v>411</v>
      </c>
      <c r="B412" s="45">
        <v>45627</v>
      </c>
      <c r="C412" s="46">
        <v>213720911763828</v>
      </c>
      <c r="D412" s="4">
        <v>213720911763828</v>
      </c>
      <c r="E412" s="4" t="s">
        <v>121</v>
      </c>
      <c r="F412" s="5" t="s">
        <v>122</v>
      </c>
      <c r="G412" s="3">
        <v>45480</v>
      </c>
      <c r="H412" s="6">
        <v>5.9</v>
      </c>
      <c r="I412" s="5" t="s">
        <v>123</v>
      </c>
      <c r="J412" s="47">
        <v>2042670</v>
      </c>
      <c r="K412" s="5" t="s">
        <v>124</v>
      </c>
      <c r="L412" s="5" t="s">
        <v>2172</v>
      </c>
      <c r="M412" s="5">
        <v>2024562</v>
      </c>
      <c r="N412" s="5" t="s">
        <v>126</v>
      </c>
      <c r="O412" s="5">
        <v>-1</v>
      </c>
      <c r="P412" s="5" t="s">
        <v>127</v>
      </c>
      <c r="Q412" s="5">
        <v>6</v>
      </c>
      <c r="R412" s="5" t="s">
        <v>128</v>
      </c>
      <c r="S412" s="6">
        <v>13.5</v>
      </c>
      <c r="T412" s="5" t="s">
        <v>129</v>
      </c>
      <c r="U412" s="6">
        <v>13.5</v>
      </c>
      <c r="V412" s="5">
        <v>181</v>
      </c>
      <c r="W412" s="5" t="s">
        <v>130</v>
      </c>
      <c r="X412" s="5" t="s">
        <v>2173</v>
      </c>
      <c r="Y412" s="5" t="s">
        <v>132</v>
      </c>
      <c r="Z412" s="5" t="s">
        <v>133</v>
      </c>
      <c r="AA412" s="5" t="s">
        <v>191</v>
      </c>
      <c r="AB412" s="5" t="s">
        <v>135</v>
      </c>
      <c r="AC412" s="5" t="s">
        <v>136</v>
      </c>
      <c r="AD412" s="5">
        <v>854804520243</v>
      </c>
      <c r="AE412" s="5" t="s">
        <v>242</v>
      </c>
      <c r="AF412" s="5" t="s">
        <v>243</v>
      </c>
      <c r="AG412" s="5">
        <v>175</v>
      </c>
      <c r="AH412" s="5" t="s">
        <v>139</v>
      </c>
      <c r="AI412" s="5">
        <v>181</v>
      </c>
      <c r="AJ412" s="5" t="s">
        <v>128</v>
      </c>
      <c r="AK412" s="5">
        <v>2042670</v>
      </c>
      <c r="AL412" s="5" t="s">
        <v>140</v>
      </c>
      <c r="AM412" s="5" t="s">
        <v>161</v>
      </c>
      <c r="AN412" s="6">
        <v>33.040081499999999</v>
      </c>
      <c r="AO412" s="5" t="s">
        <v>142</v>
      </c>
      <c r="AP412" s="5">
        <v>0</v>
      </c>
      <c r="AQ412" s="5">
        <v>26521</v>
      </c>
      <c r="AR412" s="3">
        <v>45477</v>
      </c>
      <c r="AS412" s="5">
        <v>180</v>
      </c>
      <c r="AT412" s="5" t="s">
        <v>2143</v>
      </c>
      <c r="AU412" s="5" t="s">
        <v>144</v>
      </c>
      <c r="AV412" s="5">
        <v>0</v>
      </c>
      <c r="AW412" s="5">
        <v>0</v>
      </c>
      <c r="AX412" s="5">
        <v>0</v>
      </c>
      <c r="AY412" s="5">
        <v>0</v>
      </c>
      <c r="AZ412" s="5">
        <v>0</v>
      </c>
      <c r="BA412" s="5">
        <v>0</v>
      </c>
      <c r="BB412" s="5">
        <v>0</v>
      </c>
      <c r="BC412" s="5">
        <v>0</v>
      </c>
      <c r="BD412" s="5">
        <v>0</v>
      </c>
      <c r="BE412" s="5" t="s">
        <v>145</v>
      </c>
      <c r="BF412" s="5" t="s">
        <v>145</v>
      </c>
      <c r="BG412" s="5">
        <v>0</v>
      </c>
      <c r="BH412" s="5">
        <v>6</v>
      </c>
      <c r="BI412" s="5" t="s">
        <v>123</v>
      </c>
      <c r="BJ412" s="3">
        <v>45473</v>
      </c>
      <c r="BK412" s="3">
        <v>45473</v>
      </c>
      <c r="BL412" s="6">
        <v>6.1333333333333302</v>
      </c>
      <c r="BM412" s="5" t="s">
        <v>123</v>
      </c>
      <c r="BN412" s="3">
        <v>50955</v>
      </c>
      <c r="BO412" s="5" t="s">
        <v>162</v>
      </c>
      <c r="BP412" s="5">
        <v>682992</v>
      </c>
      <c r="BQ412" s="7">
        <v>1</v>
      </c>
      <c r="BR412" s="24">
        <v>45464</v>
      </c>
      <c r="BS412" s="7">
        <v>7379927</v>
      </c>
      <c r="BT412" s="7" t="s">
        <v>147</v>
      </c>
      <c r="BU412" s="7" t="s">
        <v>3430</v>
      </c>
      <c r="BV412" s="7">
        <v>6720</v>
      </c>
      <c r="BW412" s="7">
        <v>720</v>
      </c>
      <c r="BX412" s="7">
        <v>3360</v>
      </c>
      <c r="BY412" s="7">
        <v>400</v>
      </c>
      <c r="BZ412" s="7">
        <v>3</v>
      </c>
      <c r="CA412" s="7">
        <v>57</v>
      </c>
      <c r="CB412" s="49">
        <f t="shared" si="46"/>
        <v>6182400</v>
      </c>
      <c r="CC412" s="49">
        <v>6182400</v>
      </c>
      <c r="CD412" s="49">
        <f t="shared" si="43"/>
        <v>5564160</v>
      </c>
      <c r="CE412" s="49">
        <f t="shared" si="44"/>
        <v>4945920</v>
      </c>
      <c r="CF412" s="49" t="s">
        <v>3422</v>
      </c>
      <c r="CG412" s="49" t="s">
        <v>3431</v>
      </c>
      <c r="CH412" s="49"/>
      <c r="CI412" s="49" t="s">
        <v>3775</v>
      </c>
      <c r="CJ412" s="50" t="s">
        <v>2144</v>
      </c>
      <c r="CK412" s="50" t="s">
        <v>242</v>
      </c>
      <c r="CL412" s="50">
        <v>141112</v>
      </c>
      <c r="CM412" s="5">
        <v>0</v>
      </c>
      <c r="CN412" s="5" t="s">
        <v>165</v>
      </c>
      <c r="CO412" s="50" t="s">
        <v>166</v>
      </c>
      <c r="CP412" s="50" t="s">
        <v>152</v>
      </c>
      <c r="CQ412" s="51" t="s">
        <v>153</v>
      </c>
      <c r="CR412" s="51" t="s">
        <v>154</v>
      </c>
      <c r="CS412" s="51" t="s">
        <v>90</v>
      </c>
      <c r="CT412" s="51" t="s">
        <v>2174</v>
      </c>
      <c r="CU412" s="51" t="s">
        <v>156</v>
      </c>
      <c r="CV412" s="52" t="s">
        <v>2175</v>
      </c>
    </row>
    <row r="413" spans="1:100" ht="105" x14ac:dyDescent="0.25">
      <c r="A413" s="44">
        <v>412</v>
      </c>
      <c r="B413" s="45">
        <v>45627</v>
      </c>
      <c r="C413" s="46">
        <v>213720911756787</v>
      </c>
      <c r="D413" s="4">
        <v>213720911756787</v>
      </c>
      <c r="E413" s="4" t="s">
        <v>121</v>
      </c>
      <c r="F413" s="5" t="s">
        <v>122</v>
      </c>
      <c r="G413" s="3">
        <v>45474</v>
      </c>
      <c r="H413" s="6">
        <v>6.1</v>
      </c>
      <c r="I413" s="5" t="s">
        <v>123</v>
      </c>
      <c r="J413" s="47">
        <v>1715602</v>
      </c>
      <c r="K413" s="5" t="s">
        <v>124</v>
      </c>
      <c r="L413" s="5" t="s">
        <v>2176</v>
      </c>
      <c r="M413" s="5">
        <v>1680704</v>
      </c>
      <c r="N413" s="5" t="s">
        <v>126</v>
      </c>
      <c r="O413" s="5">
        <v>716</v>
      </c>
      <c r="P413" s="5" t="s">
        <v>127</v>
      </c>
      <c r="Q413" s="5">
        <v>6</v>
      </c>
      <c r="R413" s="5" t="s">
        <v>128</v>
      </c>
      <c r="S413" s="6">
        <v>13.5</v>
      </c>
      <c r="T413" s="5" t="s">
        <v>129</v>
      </c>
      <c r="U413" s="6">
        <v>13.5</v>
      </c>
      <c r="V413" s="5">
        <v>121</v>
      </c>
      <c r="W413" s="5" t="s">
        <v>130</v>
      </c>
      <c r="X413" s="5" t="s">
        <v>2177</v>
      </c>
      <c r="Y413" s="5" t="s">
        <v>132</v>
      </c>
      <c r="Z413" s="5" t="s">
        <v>133</v>
      </c>
      <c r="AA413" s="5" t="s">
        <v>290</v>
      </c>
      <c r="AB413" s="5" t="s">
        <v>135</v>
      </c>
      <c r="AC413" s="5" t="s">
        <v>136</v>
      </c>
      <c r="AD413" s="5">
        <v>854804501303</v>
      </c>
      <c r="AE413" s="5" t="s">
        <v>242</v>
      </c>
      <c r="AF413" s="5" t="s">
        <v>243</v>
      </c>
      <c r="AG413" s="5">
        <v>115</v>
      </c>
      <c r="AH413" s="5" t="s">
        <v>139</v>
      </c>
      <c r="AI413" s="5">
        <v>121</v>
      </c>
      <c r="AJ413" s="5" t="s">
        <v>128</v>
      </c>
      <c r="AK413" s="5">
        <v>1715602</v>
      </c>
      <c r="AL413" s="5" t="s">
        <v>140</v>
      </c>
      <c r="AM413" s="5" t="s">
        <v>161</v>
      </c>
      <c r="AN413" s="6">
        <v>51.947797899999998</v>
      </c>
      <c r="AO413" s="5" t="s">
        <v>142</v>
      </c>
      <c r="AP413" s="5">
        <v>0</v>
      </c>
      <c r="AQ413" s="5">
        <v>26125</v>
      </c>
      <c r="AR413" s="3">
        <v>45477</v>
      </c>
      <c r="AS413" s="5">
        <v>120</v>
      </c>
      <c r="AT413" s="5" t="s">
        <v>2143</v>
      </c>
      <c r="AU413" s="5" t="s">
        <v>144</v>
      </c>
      <c r="AV413" s="5">
        <v>0</v>
      </c>
      <c r="AW413" s="5">
        <v>0</v>
      </c>
      <c r="AX413" s="5">
        <v>0</v>
      </c>
      <c r="AY413" s="5">
        <v>0</v>
      </c>
      <c r="AZ413" s="5">
        <v>0</v>
      </c>
      <c r="BA413" s="5">
        <v>0</v>
      </c>
      <c r="BB413" s="5">
        <v>0</v>
      </c>
      <c r="BC413" s="5">
        <v>0</v>
      </c>
      <c r="BD413" s="5">
        <v>0</v>
      </c>
      <c r="BE413" s="5" t="s">
        <v>145</v>
      </c>
      <c r="BF413" s="5" t="s">
        <v>145</v>
      </c>
      <c r="BG413" s="5">
        <v>0</v>
      </c>
      <c r="BH413" s="5">
        <v>6</v>
      </c>
      <c r="BI413" s="5" t="s">
        <v>123</v>
      </c>
      <c r="BJ413" s="3">
        <v>45468</v>
      </c>
      <c r="BK413" s="3">
        <v>45468</v>
      </c>
      <c r="BL413" s="6">
        <v>6.3</v>
      </c>
      <c r="BM413" s="5" t="s">
        <v>123</v>
      </c>
      <c r="BN413" s="3">
        <v>49129</v>
      </c>
      <c r="BO413" s="5" t="s">
        <v>162</v>
      </c>
      <c r="BP413" s="5">
        <v>1080000</v>
      </c>
      <c r="BQ413" s="7">
        <v>1</v>
      </c>
      <c r="BR413" s="24">
        <v>45438</v>
      </c>
      <c r="BS413" s="7" t="s">
        <v>3432</v>
      </c>
      <c r="BT413" s="7" t="s">
        <v>3427</v>
      </c>
      <c r="BU413" s="7" t="s">
        <v>3433</v>
      </c>
      <c r="BV413" s="7">
        <v>126</v>
      </c>
      <c r="BW413" s="7">
        <v>23200</v>
      </c>
      <c r="BX413" s="7">
        <v>506</v>
      </c>
      <c r="BY413" s="7">
        <v>750</v>
      </c>
      <c r="BZ413" s="7">
        <v>22</v>
      </c>
      <c r="CA413" s="7">
        <v>38</v>
      </c>
      <c r="CB413" s="49">
        <f t="shared" si="46"/>
        <v>3302700</v>
      </c>
      <c r="CC413" s="49">
        <v>3302550</v>
      </c>
      <c r="CD413" s="49">
        <f t="shared" si="43"/>
        <v>2972430</v>
      </c>
      <c r="CE413" s="49">
        <f t="shared" si="44"/>
        <v>2642160</v>
      </c>
      <c r="CF413" s="49" t="s">
        <v>3429</v>
      </c>
      <c r="CG413" s="49" t="s">
        <v>3434</v>
      </c>
      <c r="CH413" s="49"/>
      <c r="CI413" s="49" t="s">
        <v>3775</v>
      </c>
      <c r="CJ413" s="50" t="s">
        <v>2144</v>
      </c>
      <c r="CK413" s="50" t="s">
        <v>242</v>
      </c>
      <c r="CL413" s="50">
        <v>141012</v>
      </c>
      <c r="CM413" s="5">
        <v>0</v>
      </c>
      <c r="CN413" s="5" t="s">
        <v>165</v>
      </c>
      <c r="CO413" s="50" t="s">
        <v>166</v>
      </c>
      <c r="CP413" s="50" t="s">
        <v>167</v>
      </c>
      <c r="CQ413" s="51" t="s">
        <v>153</v>
      </c>
      <c r="CR413" s="51" t="s">
        <v>154</v>
      </c>
      <c r="CS413" s="51" t="s">
        <v>90</v>
      </c>
      <c r="CT413" s="51" t="s">
        <v>2178</v>
      </c>
      <c r="CU413" s="51" t="s">
        <v>156</v>
      </c>
      <c r="CV413" s="52" t="s">
        <v>2179</v>
      </c>
    </row>
    <row r="414" spans="1:100" ht="90" x14ac:dyDescent="0.25">
      <c r="A414" s="44">
        <v>413</v>
      </c>
      <c r="B414" s="45">
        <v>45627</v>
      </c>
      <c r="C414" s="46">
        <v>213720911738862</v>
      </c>
      <c r="D414" s="4">
        <v>213720911738862</v>
      </c>
      <c r="E414" s="4" t="s">
        <v>121</v>
      </c>
      <c r="F414" s="5" t="s">
        <v>122</v>
      </c>
      <c r="G414" s="3">
        <v>45448</v>
      </c>
      <c r="H414" s="6">
        <v>6.9666666666666703</v>
      </c>
      <c r="I414" s="5" t="s">
        <v>123</v>
      </c>
      <c r="J414" s="47">
        <v>1344885</v>
      </c>
      <c r="K414" s="5" t="s">
        <v>124</v>
      </c>
      <c r="L414" s="5" t="s">
        <v>2180</v>
      </c>
      <c r="M414" s="5">
        <v>1310910</v>
      </c>
      <c r="N414" s="5" t="s">
        <v>126</v>
      </c>
      <c r="O414" s="5">
        <v>729</v>
      </c>
      <c r="P414" s="5" t="s">
        <v>127</v>
      </c>
      <c r="Q414" s="5">
        <v>7</v>
      </c>
      <c r="R414" s="5" t="s">
        <v>128</v>
      </c>
      <c r="S414" s="6">
        <v>13</v>
      </c>
      <c r="T414" s="5" t="s">
        <v>129</v>
      </c>
      <c r="U414" s="6">
        <v>13</v>
      </c>
      <c r="V414" s="5">
        <v>121</v>
      </c>
      <c r="W414" s="5" t="s">
        <v>130</v>
      </c>
      <c r="X414" s="5" t="s">
        <v>2181</v>
      </c>
      <c r="Y414" s="5" t="s">
        <v>132</v>
      </c>
      <c r="Z414" s="5" t="s">
        <v>133</v>
      </c>
      <c r="AA414" s="5" t="s">
        <v>277</v>
      </c>
      <c r="AB414" s="5" t="s">
        <v>135</v>
      </c>
      <c r="AC414" s="5" t="s">
        <v>136</v>
      </c>
      <c r="AD414" s="5">
        <v>854804307726</v>
      </c>
      <c r="AE414" s="5" t="s">
        <v>242</v>
      </c>
      <c r="AF414" s="5" t="s">
        <v>243</v>
      </c>
      <c r="AG414" s="5">
        <v>114</v>
      </c>
      <c r="AH414" s="5" t="s">
        <v>139</v>
      </c>
      <c r="AI414" s="5">
        <v>121</v>
      </c>
      <c r="AJ414" s="5" t="s">
        <v>128</v>
      </c>
      <c r="AK414" s="5">
        <v>1344885</v>
      </c>
      <c r="AL414" s="5" t="s">
        <v>140</v>
      </c>
      <c r="AM414" s="5" t="s">
        <v>141</v>
      </c>
      <c r="AN414" s="6">
        <v>60.854524900000001</v>
      </c>
      <c r="AO414" s="5" t="s">
        <v>142</v>
      </c>
      <c r="AP414" s="5">
        <v>0</v>
      </c>
      <c r="AQ414" s="5">
        <v>20081</v>
      </c>
      <c r="AR414" s="3">
        <v>45447</v>
      </c>
      <c r="AS414" s="5">
        <v>120</v>
      </c>
      <c r="AT414" s="5" t="s">
        <v>2143</v>
      </c>
      <c r="AU414" s="5" t="s">
        <v>144</v>
      </c>
      <c r="AV414" s="5">
        <v>0</v>
      </c>
      <c r="AW414" s="5">
        <v>0</v>
      </c>
      <c r="AX414" s="5">
        <v>0</v>
      </c>
      <c r="AY414" s="5">
        <v>0</v>
      </c>
      <c r="AZ414" s="5">
        <v>0</v>
      </c>
      <c r="BA414" s="5">
        <v>0</v>
      </c>
      <c r="BB414" s="5">
        <v>0</v>
      </c>
      <c r="BC414" s="5">
        <v>0</v>
      </c>
      <c r="BD414" s="5">
        <v>0</v>
      </c>
      <c r="BE414" s="5" t="s">
        <v>145</v>
      </c>
      <c r="BF414" s="5" t="s">
        <v>145</v>
      </c>
      <c r="BG414" s="5">
        <v>0</v>
      </c>
      <c r="BH414" s="5">
        <v>7</v>
      </c>
      <c r="BI414" s="5" t="s">
        <v>123</v>
      </c>
      <c r="BJ414" s="3">
        <v>45443</v>
      </c>
      <c r="BK414" s="3">
        <v>45443</v>
      </c>
      <c r="BL414" s="6">
        <v>7.1333333333333302</v>
      </c>
      <c r="BM414" s="5" t="s">
        <v>123</v>
      </c>
      <c r="BN414" s="3">
        <v>49099</v>
      </c>
      <c r="BO414" s="5" t="s">
        <v>146</v>
      </c>
      <c r="BP414" s="5">
        <v>720000</v>
      </c>
      <c r="BQ414" s="7">
        <v>1</v>
      </c>
      <c r="BR414" s="24">
        <v>45432</v>
      </c>
      <c r="BS414" s="7" t="s">
        <v>3432</v>
      </c>
      <c r="BT414" s="7" t="s">
        <v>3427</v>
      </c>
      <c r="BU414" s="7" t="s">
        <v>3435</v>
      </c>
      <c r="BV414" s="7">
        <v>44</v>
      </c>
      <c r="BW414" s="7">
        <v>34000</v>
      </c>
      <c r="BX414" s="7">
        <v>594</v>
      </c>
      <c r="BY414" s="7">
        <v>1200</v>
      </c>
      <c r="BZ414" s="7">
        <v>6</v>
      </c>
      <c r="CA414" s="7">
        <v>54</v>
      </c>
      <c r="CB414" s="49">
        <f t="shared" si="46"/>
        <v>2208800</v>
      </c>
      <c r="CC414" s="49">
        <v>2210000</v>
      </c>
      <c r="CD414" s="49">
        <f t="shared" si="43"/>
        <v>1987920</v>
      </c>
      <c r="CE414" s="49">
        <f t="shared" si="44"/>
        <v>1767040</v>
      </c>
      <c r="CF414" s="49" t="s">
        <v>3429</v>
      </c>
      <c r="CG414" s="49" t="s">
        <v>3436</v>
      </c>
      <c r="CH414" s="49"/>
      <c r="CI414" s="49" t="s">
        <v>3775</v>
      </c>
      <c r="CJ414" s="50" t="s">
        <v>2144</v>
      </c>
      <c r="CK414" s="50" t="s">
        <v>242</v>
      </c>
      <c r="CL414" s="50">
        <v>141016</v>
      </c>
      <c r="CM414" s="5">
        <v>0</v>
      </c>
      <c r="CN414" s="5" t="s">
        <v>165</v>
      </c>
      <c r="CO414" s="50" t="s">
        <v>829</v>
      </c>
      <c r="CP414" s="50" t="s">
        <v>829</v>
      </c>
      <c r="CQ414" s="51" t="s">
        <v>153</v>
      </c>
      <c r="CR414" s="51" t="s">
        <v>154</v>
      </c>
      <c r="CS414" s="51" t="s">
        <v>90</v>
      </c>
      <c r="CT414" s="51" t="s">
        <v>2182</v>
      </c>
      <c r="CU414" s="51" t="s">
        <v>156</v>
      </c>
      <c r="CV414" s="52" t="s">
        <v>2183</v>
      </c>
    </row>
    <row r="415" spans="1:100" ht="150" x14ac:dyDescent="0.25">
      <c r="A415" s="44">
        <v>414</v>
      </c>
      <c r="B415" s="45">
        <v>45627</v>
      </c>
      <c r="C415" s="46">
        <v>213720911734080</v>
      </c>
      <c r="D415" s="4">
        <v>213720911734080</v>
      </c>
      <c r="E415" s="4" t="s">
        <v>121</v>
      </c>
      <c r="F415" s="5" t="s">
        <v>122</v>
      </c>
      <c r="G415" s="3">
        <v>45444</v>
      </c>
      <c r="H415" s="6">
        <v>7.1</v>
      </c>
      <c r="I415" s="5" t="s">
        <v>123</v>
      </c>
      <c r="J415" s="47">
        <v>1686332</v>
      </c>
      <c r="K415" s="5" t="s">
        <v>124</v>
      </c>
      <c r="L415" s="5" t="s">
        <v>2184</v>
      </c>
      <c r="M415" s="5">
        <v>1668293</v>
      </c>
      <c r="N415" s="5" t="s">
        <v>126</v>
      </c>
      <c r="O415" s="5">
        <v>686</v>
      </c>
      <c r="P415" s="5" t="s">
        <v>127</v>
      </c>
      <c r="Q415" s="5">
        <v>7</v>
      </c>
      <c r="R415" s="5" t="s">
        <v>128</v>
      </c>
      <c r="S415" s="6">
        <v>13.5</v>
      </c>
      <c r="T415" s="5" t="s">
        <v>129</v>
      </c>
      <c r="U415" s="6">
        <v>13.5</v>
      </c>
      <c r="V415" s="5">
        <v>181</v>
      </c>
      <c r="W415" s="5" t="s">
        <v>130</v>
      </c>
      <c r="X415" s="5" t="s">
        <v>2185</v>
      </c>
      <c r="Y415" s="5" t="s">
        <v>132</v>
      </c>
      <c r="Z415" s="5" t="s">
        <v>133</v>
      </c>
      <c r="AA415" s="5" t="s">
        <v>1846</v>
      </c>
      <c r="AB415" s="5" t="s">
        <v>135</v>
      </c>
      <c r="AC415" s="5" t="s">
        <v>136</v>
      </c>
      <c r="AD415" s="5">
        <v>854804292247</v>
      </c>
      <c r="AE415" s="5" t="s">
        <v>242</v>
      </c>
      <c r="AF415" s="5" t="s">
        <v>243</v>
      </c>
      <c r="AG415" s="5">
        <v>174</v>
      </c>
      <c r="AH415" s="5" t="s">
        <v>139</v>
      </c>
      <c r="AI415" s="5">
        <v>181</v>
      </c>
      <c r="AJ415" s="5" t="s">
        <v>128</v>
      </c>
      <c r="AK415" s="5">
        <v>1686332</v>
      </c>
      <c r="AL415" s="5" t="s">
        <v>140</v>
      </c>
      <c r="AM415" s="5" t="s">
        <v>161</v>
      </c>
      <c r="AN415" s="6">
        <v>50.4436733</v>
      </c>
      <c r="AO415" s="5" t="s">
        <v>142</v>
      </c>
      <c r="AP415" s="5">
        <v>0</v>
      </c>
      <c r="AQ415" s="5">
        <v>21894</v>
      </c>
      <c r="AR415" s="3">
        <v>45447</v>
      </c>
      <c r="AS415" s="5">
        <v>180</v>
      </c>
      <c r="AT415" s="5" t="s">
        <v>2143</v>
      </c>
      <c r="AU415" s="5" t="s">
        <v>144</v>
      </c>
      <c r="AV415" s="5">
        <v>0</v>
      </c>
      <c r="AW415" s="5">
        <v>0</v>
      </c>
      <c r="AX415" s="5">
        <v>0</v>
      </c>
      <c r="AY415" s="5">
        <v>0</v>
      </c>
      <c r="AZ415" s="5">
        <v>0</v>
      </c>
      <c r="BA415" s="5">
        <v>0</v>
      </c>
      <c r="BB415" s="5">
        <v>0</v>
      </c>
      <c r="BC415" s="5">
        <v>0</v>
      </c>
      <c r="BD415" s="5">
        <v>0</v>
      </c>
      <c r="BE415" s="5" t="s">
        <v>145</v>
      </c>
      <c r="BF415" s="5" t="s">
        <v>145</v>
      </c>
      <c r="BG415" s="5">
        <v>0</v>
      </c>
      <c r="BH415" s="5">
        <v>7</v>
      </c>
      <c r="BI415" s="5" t="s">
        <v>123</v>
      </c>
      <c r="BJ415" s="3">
        <v>45441</v>
      </c>
      <c r="BK415" s="3">
        <v>45441</v>
      </c>
      <c r="BL415" s="6">
        <v>7.2</v>
      </c>
      <c r="BM415" s="5" t="s">
        <v>123</v>
      </c>
      <c r="BN415" s="3">
        <v>50925</v>
      </c>
      <c r="BO415" s="5" t="s">
        <v>162</v>
      </c>
      <c r="BP415" s="5">
        <v>1110000</v>
      </c>
      <c r="BQ415" s="7">
        <v>1</v>
      </c>
      <c r="BR415" s="24">
        <v>45430</v>
      </c>
      <c r="BS415" s="7">
        <v>7257567</v>
      </c>
      <c r="BT415" s="7" t="s">
        <v>3410</v>
      </c>
      <c r="BU415" s="7" t="s">
        <v>3437</v>
      </c>
      <c r="BV415" s="7">
        <v>125</v>
      </c>
      <c r="BW415" s="7">
        <v>10000</v>
      </c>
      <c r="BX415" s="7">
        <v>1495</v>
      </c>
      <c r="BY415" s="7">
        <v>1400</v>
      </c>
      <c r="BZ415" s="7">
        <v>12</v>
      </c>
      <c r="CA415" s="7">
        <v>38</v>
      </c>
      <c r="CB415" s="49">
        <f t="shared" si="46"/>
        <v>3343000</v>
      </c>
      <c r="CC415" s="49">
        <v>3343000</v>
      </c>
      <c r="CD415" s="49">
        <f t="shared" si="43"/>
        <v>3008700</v>
      </c>
      <c r="CE415" s="49">
        <f t="shared" si="44"/>
        <v>2674400</v>
      </c>
      <c r="CF415" s="49" t="s">
        <v>3429</v>
      </c>
      <c r="CG415" s="49" t="s">
        <v>3438</v>
      </c>
      <c r="CH415" s="49"/>
      <c r="CI415" s="49" t="s">
        <v>3775</v>
      </c>
      <c r="CJ415" s="50" t="s">
        <v>2144</v>
      </c>
      <c r="CK415" s="50" t="s">
        <v>242</v>
      </c>
      <c r="CL415" s="50">
        <v>141015</v>
      </c>
      <c r="CM415" s="5">
        <v>0</v>
      </c>
      <c r="CN415" s="5" t="s">
        <v>165</v>
      </c>
      <c r="CO415" s="50" t="s">
        <v>166</v>
      </c>
      <c r="CP415" s="50" t="s">
        <v>167</v>
      </c>
      <c r="CQ415" s="51" t="s">
        <v>153</v>
      </c>
      <c r="CR415" s="51" t="s">
        <v>154</v>
      </c>
      <c r="CS415" s="51" t="s">
        <v>90</v>
      </c>
      <c r="CT415" s="51" t="s">
        <v>2186</v>
      </c>
      <c r="CU415" s="51" t="s">
        <v>156</v>
      </c>
      <c r="CV415" s="52" t="s">
        <v>2187</v>
      </c>
    </row>
    <row r="416" spans="1:100" ht="105" x14ac:dyDescent="0.25">
      <c r="A416" s="44">
        <v>415</v>
      </c>
      <c r="B416" s="45">
        <v>45627</v>
      </c>
      <c r="C416" s="46">
        <v>213720911728003</v>
      </c>
      <c r="D416" s="4">
        <v>213720911728003</v>
      </c>
      <c r="E416" s="4" t="s">
        <v>121</v>
      </c>
      <c r="F416" s="5" t="s">
        <v>122</v>
      </c>
      <c r="G416" s="3">
        <v>45440</v>
      </c>
      <c r="H416" s="6">
        <v>7.2333333333333298</v>
      </c>
      <c r="I416" s="5" t="s">
        <v>123</v>
      </c>
      <c r="J416" s="47">
        <v>1331309</v>
      </c>
      <c r="K416" s="5" t="s">
        <v>124</v>
      </c>
      <c r="L416" s="5" t="s">
        <v>2188</v>
      </c>
      <c r="M416" s="5">
        <v>1316375</v>
      </c>
      <c r="N416" s="5" t="s">
        <v>126</v>
      </c>
      <c r="O416" s="5">
        <v>707</v>
      </c>
      <c r="P416" s="5" t="s">
        <v>127</v>
      </c>
      <c r="Q416" s="5">
        <v>7</v>
      </c>
      <c r="R416" s="5" t="s">
        <v>128</v>
      </c>
      <c r="S416" s="6">
        <v>13</v>
      </c>
      <c r="T416" s="5" t="s">
        <v>129</v>
      </c>
      <c r="U416" s="6">
        <v>13</v>
      </c>
      <c r="V416" s="5">
        <v>181</v>
      </c>
      <c r="W416" s="5" t="s">
        <v>130</v>
      </c>
      <c r="X416" s="5" t="s">
        <v>2189</v>
      </c>
      <c r="Y416" s="5" t="s">
        <v>132</v>
      </c>
      <c r="Z416" s="5" t="s">
        <v>133</v>
      </c>
      <c r="AA416" s="5" t="s">
        <v>277</v>
      </c>
      <c r="AB416" s="5" t="s">
        <v>135</v>
      </c>
      <c r="AC416" s="5" t="s">
        <v>136</v>
      </c>
      <c r="AD416" s="5">
        <v>854804301134</v>
      </c>
      <c r="AE416" s="5" t="s">
        <v>242</v>
      </c>
      <c r="AF416" s="5" t="s">
        <v>243</v>
      </c>
      <c r="AG416" s="5">
        <v>174</v>
      </c>
      <c r="AH416" s="5" t="s">
        <v>139</v>
      </c>
      <c r="AI416" s="5">
        <v>181</v>
      </c>
      <c r="AJ416" s="5" t="s">
        <v>128</v>
      </c>
      <c r="AK416" s="5">
        <v>1331309</v>
      </c>
      <c r="AL416" s="5" t="s">
        <v>140</v>
      </c>
      <c r="AM416" s="5" t="s">
        <v>161</v>
      </c>
      <c r="AN416" s="6">
        <v>51.200549199999998</v>
      </c>
      <c r="AO416" s="5" t="s">
        <v>142</v>
      </c>
      <c r="AP416" s="5">
        <v>0</v>
      </c>
      <c r="AQ416" s="5">
        <v>16845</v>
      </c>
      <c r="AR416" s="3">
        <v>45447</v>
      </c>
      <c r="AS416" s="5">
        <v>180</v>
      </c>
      <c r="AT416" s="5" t="s">
        <v>2143</v>
      </c>
      <c r="AU416" s="5" t="s">
        <v>144</v>
      </c>
      <c r="AV416" s="5">
        <v>0</v>
      </c>
      <c r="AW416" s="5">
        <v>0</v>
      </c>
      <c r="AX416" s="5">
        <v>0</v>
      </c>
      <c r="AY416" s="5">
        <v>0</v>
      </c>
      <c r="AZ416" s="5">
        <v>0</v>
      </c>
      <c r="BA416" s="5">
        <v>0</v>
      </c>
      <c r="BB416" s="5">
        <v>0</v>
      </c>
      <c r="BC416" s="5">
        <v>0</v>
      </c>
      <c r="BD416" s="5">
        <v>0</v>
      </c>
      <c r="BE416" s="5" t="s">
        <v>145</v>
      </c>
      <c r="BF416" s="5" t="s">
        <v>145</v>
      </c>
      <c r="BG416" s="5">
        <v>0</v>
      </c>
      <c r="BH416" s="5">
        <v>7</v>
      </c>
      <c r="BI416" s="5" t="s">
        <v>123</v>
      </c>
      <c r="BJ416" s="3">
        <v>45436</v>
      </c>
      <c r="BK416" s="3">
        <v>45436</v>
      </c>
      <c r="BL416" s="6">
        <v>7.3666666666666698</v>
      </c>
      <c r="BM416" s="5" t="s">
        <v>123</v>
      </c>
      <c r="BN416" s="3">
        <v>50925</v>
      </c>
      <c r="BO416" s="5" t="s">
        <v>162</v>
      </c>
      <c r="BP416" s="5">
        <v>855996</v>
      </c>
      <c r="BQ416" s="7">
        <v>1</v>
      </c>
      <c r="BR416" s="24">
        <v>45420</v>
      </c>
      <c r="BS416" s="7">
        <v>7212569</v>
      </c>
      <c r="BT416" s="7" t="s">
        <v>3410</v>
      </c>
      <c r="BU416" s="7" t="s">
        <v>3439</v>
      </c>
      <c r="BV416" s="7">
        <v>49</v>
      </c>
      <c r="BW416" s="7">
        <v>32365</v>
      </c>
      <c r="BX416" s="7">
        <v>882</v>
      </c>
      <c r="BY416" s="7">
        <v>1150</v>
      </c>
      <c r="BZ416" s="7">
        <v>10</v>
      </c>
      <c r="CA416" s="7">
        <v>40</v>
      </c>
      <c r="CB416" s="49">
        <f t="shared" si="46"/>
        <v>2600185</v>
      </c>
      <c r="CC416" s="49">
        <v>2600185</v>
      </c>
      <c r="CD416" s="49">
        <f t="shared" si="43"/>
        <v>2340167</v>
      </c>
      <c r="CE416" s="49">
        <f t="shared" si="44"/>
        <v>2080148</v>
      </c>
      <c r="CF416" s="49" t="s">
        <v>3440</v>
      </c>
      <c r="CG416" s="49" t="s">
        <v>3441</v>
      </c>
      <c r="CH416" s="49"/>
      <c r="CI416" s="49" t="s">
        <v>3775</v>
      </c>
      <c r="CJ416" s="50" t="s">
        <v>2144</v>
      </c>
      <c r="CK416" s="50" t="s">
        <v>242</v>
      </c>
      <c r="CL416" s="50">
        <v>141001</v>
      </c>
      <c r="CM416" s="5">
        <v>0</v>
      </c>
      <c r="CN416" s="5" t="s">
        <v>165</v>
      </c>
      <c r="CO416" s="50" t="s">
        <v>166</v>
      </c>
      <c r="CP416" s="50" t="s">
        <v>829</v>
      </c>
      <c r="CQ416" s="51" t="s">
        <v>153</v>
      </c>
      <c r="CR416" s="51" t="s">
        <v>154</v>
      </c>
      <c r="CS416" s="51" t="s">
        <v>90</v>
      </c>
      <c r="CT416" s="51" t="s">
        <v>2190</v>
      </c>
      <c r="CU416" s="51" t="s">
        <v>156</v>
      </c>
      <c r="CV416" s="52" t="s">
        <v>2191</v>
      </c>
    </row>
    <row r="417" spans="1:100" ht="90" x14ac:dyDescent="0.25">
      <c r="A417" s="44">
        <v>416</v>
      </c>
      <c r="B417" s="45">
        <v>45627</v>
      </c>
      <c r="C417" s="46">
        <v>213720911723797</v>
      </c>
      <c r="D417" s="4">
        <v>213720911723797</v>
      </c>
      <c r="E417" s="4" t="s">
        <v>121</v>
      </c>
      <c r="F417" s="5" t="s">
        <v>122</v>
      </c>
      <c r="G417" s="3">
        <v>45436</v>
      </c>
      <c r="H417" s="6">
        <v>7.3666666666666698</v>
      </c>
      <c r="I417" s="5" t="s">
        <v>123</v>
      </c>
      <c r="J417" s="47">
        <v>1907793</v>
      </c>
      <c r="K417" s="5" t="s">
        <v>124</v>
      </c>
      <c r="L417" s="5" t="s">
        <v>2192</v>
      </c>
      <c r="M417" s="5">
        <v>1887382</v>
      </c>
      <c r="N417" s="5" t="s">
        <v>126</v>
      </c>
      <c r="O417" s="5">
        <v>786</v>
      </c>
      <c r="P417" s="5" t="s">
        <v>127</v>
      </c>
      <c r="Q417" s="5">
        <v>7</v>
      </c>
      <c r="R417" s="5" t="s">
        <v>128</v>
      </c>
      <c r="S417" s="6">
        <v>13.5</v>
      </c>
      <c r="T417" s="5" t="s">
        <v>129</v>
      </c>
      <c r="U417" s="6">
        <v>13.5</v>
      </c>
      <c r="V417" s="5">
        <v>181</v>
      </c>
      <c r="W417" s="5" t="s">
        <v>130</v>
      </c>
      <c r="X417" s="5" t="s">
        <v>2193</v>
      </c>
      <c r="Y417" s="5" t="s">
        <v>132</v>
      </c>
      <c r="Z417" s="5" t="s">
        <v>133</v>
      </c>
      <c r="AA417" s="5" t="s">
        <v>538</v>
      </c>
      <c r="AB417" s="5" t="s">
        <v>135</v>
      </c>
      <c r="AC417" s="5" t="s">
        <v>136</v>
      </c>
      <c r="AD417" s="5">
        <v>854804294194</v>
      </c>
      <c r="AE417" s="5" t="s">
        <v>242</v>
      </c>
      <c r="AF417" s="5" t="s">
        <v>243</v>
      </c>
      <c r="AG417" s="5">
        <v>174</v>
      </c>
      <c r="AH417" s="5" t="s">
        <v>139</v>
      </c>
      <c r="AI417" s="5">
        <v>181</v>
      </c>
      <c r="AJ417" s="5" t="s">
        <v>128</v>
      </c>
      <c r="AK417" s="5">
        <v>1907793</v>
      </c>
      <c r="AL417" s="5" t="s">
        <v>140</v>
      </c>
      <c r="AM417" s="5" t="s">
        <v>161</v>
      </c>
      <c r="AN417" s="6">
        <v>36.773188099999999</v>
      </c>
      <c r="AO417" s="5" t="s">
        <v>142</v>
      </c>
      <c r="AP417" s="5">
        <v>0</v>
      </c>
      <c r="AQ417" s="5">
        <v>24770</v>
      </c>
      <c r="AR417" s="3">
        <v>45447</v>
      </c>
      <c r="AS417" s="5">
        <v>180</v>
      </c>
      <c r="AT417" s="5" t="s">
        <v>2143</v>
      </c>
      <c r="AU417" s="5" t="s">
        <v>144</v>
      </c>
      <c r="AV417" s="5">
        <v>0</v>
      </c>
      <c r="AW417" s="5">
        <v>0</v>
      </c>
      <c r="AX417" s="5">
        <v>0</v>
      </c>
      <c r="AY417" s="5">
        <v>0</v>
      </c>
      <c r="AZ417" s="5">
        <v>0</v>
      </c>
      <c r="BA417" s="5">
        <v>0</v>
      </c>
      <c r="BB417" s="5">
        <v>0</v>
      </c>
      <c r="BC417" s="5">
        <v>0</v>
      </c>
      <c r="BD417" s="5">
        <v>0</v>
      </c>
      <c r="BE417" s="5" t="s">
        <v>145</v>
      </c>
      <c r="BF417" s="5" t="s">
        <v>145</v>
      </c>
      <c r="BG417" s="5">
        <v>0</v>
      </c>
      <c r="BH417" s="5">
        <v>7</v>
      </c>
      <c r="BI417" s="5" t="s">
        <v>123</v>
      </c>
      <c r="BJ417" s="3">
        <v>45432</v>
      </c>
      <c r="BK417" s="3">
        <v>45432</v>
      </c>
      <c r="BL417" s="6">
        <v>7.5</v>
      </c>
      <c r="BM417" s="5" t="s">
        <v>123</v>
      </c>
      <c r="BN417" s="3">
        <v>50925</v>
      </c>
      <c r="BO417" s="5" t="s">
        <v>162</v>
      </c>
      <c r="BP417" s="5">
        <v>718992</v>
      </c>
      <c r="BQ417" s="7">
        <v>1</v>
      </c>
      <c r="BR417" s="24">
        <v>45427</v>
      </c>
      <c r="BS417" s="7">
        <v>7218149</v>
      </c>
      <c r="BT417" s="7" t="s">
        <v>3442</v>
      </c>
      <c r="BU417" s="7" t="s">
        <v>3443</v>
      </c>
      <c r="BV417" s="7">
        <v>1800</v>
      </c>
      <c r="BW417" s="7">
        <v>1835</v>
      </c>
      <c r="BX417" s="7">
        <v>1450</v>
      </c>
      <c r="BY417" s="7">
        <v>1300</v>
      </c>
      <c r="BZ417" s="7">
        <v>2</v>
      </c>
      <c r="CA417" s="7">
        <v>58</v>
      </c>
      <c r="CB417" s="49">
        <f t="shared" si="46"/>
        <v>5188000</v>
      </c>
      <c r="CC417" s="49">
        <v>5188000</v>
      </c>
      <c r="CD417" s="49">
        <f t="shared" si="43"/>
        <v>4669200</v>
      </c>
      <c r="CE417" s="49">
        <f t="shared" si="44"/>
        <v>4150400</v>
      </c>
      <c r="CF417" s="49" t="s">
        <v>3444</v>
      </c>
      <c r="CG417" s="49" t="s">
        <v>3445</v>
      </c>
      <c r="CH417" s="49"/>
      <c r="CI417" s="49" t="s">
        <v>3775</v>
      </c>
      <c r="CJ417" s="50" t="s">
        <v>2144</v>
      </c>
      <c r="CK417" s="50" t="s">
        <v>242</v>
      </c>
      <c r="CL417" s="50">
        <v>141007</v>
      </c>
      <c r="CM417" s="5">
        <v>0</v>
      </c>
      <c r="CN417" s="5" t="s">
        <v>165</v>
      </c>
      <c r="CO417" s="50" t="s">
        <v>166</v>
      </c>
      <c r="CP417" s="50" t="s">
        <v>167</v>
      </c>
      <c r="CQ417" s="51" t="s">
        <v>153</v>
      </c>
      <c r="CR417" s="51" t="s">
        <v>154</v>
      </c>
      <c r="CS417" s="51" t="s">
        <v>90</v>
      </c>
      <c r="CT417" s="51" t="s">
        <v>2194</v>
      </c>
      <c r="CU417" s="51" t="s">
        <v>156</v>
      </c>
      <c r="CV417" s="52" t="s">
        <v>2195</v>
      </c>
    </row>
    <row r="418" spans="1:100" ht="105" x14ac:dyDescent="0.25">
      <c r="A418" s="44">
        <v>417</v>
      </c>
      <c r="B418" s="45">
        <v>45627</v>
      </c>
      <c r="C418" s="46">
        <v>213720911683240</v>
      </c>
      <c r="D418" s="4">
        <v>213720911683240</v>
      </c>
      <c r="E418" s="4" t="s">
        <v>121</v>
      </c>
      <c r="F418" s="5" t="s">
        <v>122</v>
      </c>
      <c r="G418" s="3">
        <v>45388</v>
      </c>
      <c r="H418" s="6">
        <v>8.9666666666666703</v>
      </c>
      <c r="I418" s="5" t="s">
        <v>123</v>
      </c>
      <c r="J418" s="47">
        <v>2397327</v>
      </c>
      <c r="K418" s="5" t="s">
        <v>124</v>
      </c>
      <c r="L418" s="5" t="s">
        <v>2196</v>
      </c>
      <c r="M418" s="5">
        <v>2315225</v>
      </c>
      <c r="N418" s="5" t="s">
        <v>126</v>
      </c>
      <c r="O418" s="5">
        <v>767</v>
      </c>
      <c r="P418" s="5" t="s">
        <v>127</v>
      </c>
      <c r="Q418" s="5">
        <v>9</v>
      </c>
      <c r="R418" s="5" t="s">
        <v>128</v>
      </c>
      <c r="S418" s="6">
        <v>12.9</v>
      </c>
      <c r="T418" s="5" t="s">
        <v>129</v>
      </c>
      <c r="U418" s="6">
        <v>12.9</v>
      </c>
      <c r="V418" s="5">
        <v>121</v>
      </c>
      <c r="W418" s="5" t="s">
        <v>130</v>
      </c>
      <c r="X418" s="5" t="s">
        <v>2197</v>
      </c>
      <c r="Y418" s="5" t="s">
        <v>132</v>
      </c>
      <c r="Z418" s="5" t="s">
        <v>133</v>
      </c>
      <c r="AA418" s="5" t="s">
        <v>804</v>
      </c>
      <c r="AB418" s="5" t="s">
        <v>135</v>
      </c>
      <c r="AC418" s="5" t="s">
        <v>136</v>
      </c>
      <c r="AD418" s="5">
        <v>801540178</v>
      </c>
      <c r="AE418" s="5" t="s">
        <v>242</v>
      </c>
      <c r="AF418" s="5" t="s">
        <v>243</v>
      </c>
      <c r="AG418" s="5">
        <v>112</v>
      </c>
      <c r="AH418" s="5" t="s">
        <v>139</v>
      </c>
      <c r="AI418" s="5">
        <v>121</v>
      </c>
      <c r="AJ418" s="5" t="s">
        <v>128</v>
      </c>
      <c r="AK418" s="5">
        <v>2397327</v>
      </c>
      <c r="AL418" s="5" t="s">
        <v>140</v>
      </c>
      <c r="AM418" s="5" t="s">
        <v>161</v>
      </c>
      <c r="AN418" s="6">
        <v>20.154073100000002</v>
      </c>
      <c r="AO418" s="5" t="s">
        <v>142</v>
      </c>
      <c r="AP418" s="5">
        <v>0</v>
      </c>
      <c r="AQ418" s="5">
        <v>35654</v>
      </c>
      <c r="AR418" s="3">
        <v>45386</v>
      </c>
      <c r="AS418" s="5">
        <v>120</v>
      </c>
      <c r="AT418" s="5" t="s">
        <v>2143</v>
      </c>
      <c r="AU418" s="5" t="s">
        <v>144</v>
      </c>
      <c r="AV418" s="5">
        <v>0</v>
      </c>
      <c r="AW418" s="5">
        <v>0</v>
      </c>
      <c r="AX418" s="5">
        <v>0</v>
      </c>
      <c r="AY418" s="5">
        <v>0</v>
      </c>
      <c r="AZ418" s="5">
        <v>0</v>
      </c>
      <c r="BA418" s="5">
        <v>0</v>
      </c>
      <c r="BB418" s="5">
        <v>0</v>
      </c>
      <c r="BC418" s="5">
        <v>0</v>
      </c>
      <c r="BD418" s="5">
        <v>0</v>
      </c>
      <c r="BE418" s="5" t="s">
        <v>145</v>
      </c>
      <c r="BF418" s="5" t="s">
        <v>145</v>
      </c>
      <c r="BG418" s="5">
        <v>0</v>
      </c>
      <c r="BH418" s="5">
        <v>9</v>
      </c>
      <c r="BI418" s="5" t="s">
        <v>123</v>
      </c>
      <c r="BJ418" s="3">
        <v>45382</v>
      </c>
      <c r="BK418" s="3">
        <v>45382</v>
      </c>
      <c r="BL418" s="6">
        <v>9.1666666666666696</v>
      </c>
      <c r="BM418" s="5" t="s">
        <v>123</v>
      </c>
      <c r="BN418" s="3">
        <v>49038</v>
      </c>
      <c r="BO418" s="5" t="s">
        <v>162</v>
      </c>
      <c r="BP418" s="5">
        <v>1782996</v>
      </c>
      <c r="BQ418" s="7">
        <v>1</v>
      </c>
      <c r="BR418" s="24">
        <v>45369</v>
      </c>
      <c r="BS418" s="7">
        <v>7033732</v>
      </c>
      <c r="BT418" s="7" t="s">
        <v>3446</v>
      </c>
      <c r="BU418" s="7" t="s">
        <v>3447</v>
      </c>
      <c r="BV418" s="7">
        <v>650</v>
      </c>
      <c r="BW418" s="7">
        <v>12000</v>
      </c>
      <c r="BX418" s="7">
        <v>5850</v>
      </c>
      <c r="BY418" s="7">
        <v>700</v>
      </c>
      <c r="BZ418" s="7">
        <v>32</v>
      </c>
      <c r="CA418" s="7">
        <v>18</v>
      </c>
      <c r="CB418" s="49">
        <f t="shared" si="46"/>
        <v>11895000</v>
      </c>
      <c r="CC418" s="49">
        <v>11895000</v>
      </c>
      <c r="CD418" s="49">
        <f t="shared" si="43"/>
        <v>10705500</v>
      </c>
      <c r="CE418" s="49">
        <f t="shared" si="44"/>
        <v>9516000</v>
      </c>
      <c r="CF418" s="49" t="s">
        <v>3448</v>
      </c>
      <c r="CG418" s="49" t="s">
        <v>3449</v>
      </c>
      <c r="CH418" s="49"/>
      <c r="CI418" s="49" t="s">
        <v>3775</v>
      </c>
      <c r="CJ418" s="50" t="s">
        <v>2144</v>
      </c>
      <c r="CK418" s="50" t="s">
        <v>242</v>
      </c>
      <c r="CL418" s="50">
        <v>141421</v>
      </c>
      <c r="CM418" s="5">
        <v>0</v>
      </c>
      <c r="CN418" s="5" t="s">
        <v>195</v>
      </c>
      <c r="CO418" s="50" t="s">
        <v>166</v>
      </c>
      <c r="CP418" s="50" t="s">
        <v>829</v>
      </c>
      <c r="CQ418" s="51" t="s">
        <v>153</v>
      </c>
      <c r="CR418" s="51" t="s">
        <v>154</v>
      </c>
      <c r="CS418" s="51" t="s">
        <v>90</v>
      </c>
      <c r="CT418" s="51" t="s">
        <v>2198</v>
      </c>
      <c r="CU418" s="51" t="s">
        <v>187</v>
      </c>
      <c r="CV418" s="52" t="s">
        <v>2199</v>
      </c>
    </row>
    <row r="419" spans="1:100" customFormat="1" ht="30" x14ac:dyDescent="0.25">
      <c r="A419">
        <v>418</v>
      </c>
      <c r="B419" s="3">
        <v>45627</v>
      </c>
      <c r="C419" s="4">
        <v>213720911681109</v>
      </c>
      <c r="D419" s="4">
        <v>213720911681109</v>
      </c>
      <c r="E419" s="4" t="s">
        <v>121</v>
      </c>
      <c r="F419" s="5" t="s">
        <v>122</v>
      </c>
      <c r="G419" s="3">
        <v>45385</v>
      </c>
      <c r="H419" s="6">
        <v>9.06666666666667</v>
      </c>
      <c r="I419" s="5" t="s">
        <v>123</v>
      </c>
      <c r="J419" s="5">
        <v>2873572</v>
      </c>
      <c r="K419" s="5" t="s">
        <v>124</v>
      </c>
      <c r="L419" s="5" t="s">
        <v>2200</v>
      </c>
      <c r="M419" s="5">
        <v>2804012</v>
      </c>
      <c r="N419" s="5" t="s">
        <v>126</v>
      </c>
      <c r="O419" s="5">
        <v>692</v>
      </c>
      <c r="P419" s="5" t="s">
        <v>127</v>
      </c>
      <c r="Q419" s="5">
        <v>9</v>
      </c>
      <c r="R419" s="5" t="s">
        <v>128</v>
      </c>
      <c r="S419" s="6">
        <v>13</v>
      </c>
      <c r="T419" s="5" t="s">
        <v>129</v>
      </c>
      <c r="U419" s="6">
        <v>13</v>
      </c>
      <c r="V419" s="5">
        <v>145</v>
      </c>
      <c r="W419" s="5" t="s">
        <v>130</v>
      </c>
      <c r="X419" s="5" t="s">
        <v>2201</v>
      </c>
      <c r="Y419" s="5" t="s">
        <v>132</v>
      </c>
      <c r="Z419" s="5" t="s">
        <v>133</v>
      </c>
      <c r="AA419" s="5" t="s">
        <v>708</v>
      </c>
      <c r="AB419" s="5" t="s">
        <v>135</v>
      </c>
      <c r="AC419" s="5" t="s">
        <v>136</v>
      </c>
      <c r="AD419" s="5">
        <v>854803874388</v>
      </c>
      <c r="AE419" s="5" t="s">
        <v>242</v>
      </c>
      <c r="AF419" s="5" t="s">
        <v>243</v>
      </c>
      <c r="AG419" s="5">
        <v>136</v>
      </c>
      <c r="AH419" s="5" t="s">
        <v>139</v>
      </c>
      <c r="AI419" s="5">
        <v>145</v>
      </c>
      <c r="AJ419" s="5" t="s">
        <v>128</v>
      </c>
      <c r="AK419" s="5">
        <v>2873572</v>
      </c>
      <c r="AL419" s="5" t="s">
        <v>140</v>
      </c>
      <c r="AM419" s="5" t="s">
        <v>141</v>
      </c>
      <c r="AN419" s="6">
        <v>57.342991699999999</v>
      </c>
      <c r="AO419" s="5" t="s">
        <v>142</v>
      </c>
      <c r="AP419" s="5">
        <v>0</v>
      </c>
      <c r="AQ419" s="5">
        <v>39501</v>
      </c>
      <c r="AR419" s="3">
        <v>45386</v>
      </c>
      <c r="AS419" s="5">
        <v>144</v>
      </c>
      <c r="AT419" s="5" t="s">
        <v>2143</v>
      </c>
      <c r="AU419" s="5" t="s">
        <v>144</v>
      </c>
      <c r="AV419" s="5">
        <v>0</v>
      </c>
      <c r="AW419" s="5">
        <v>0</v>
      </c>
      <c r="AX419" s="5">
        <v>0</v>
      </c>
      <c r="AY419" s="5">
        <v>0</v>
      </c>
      <c r="AZ419" s="5">
        <v>0</v>
      </c>
      <c r="BA419" s="5">
        <v>0</v>
      </c>
      <c r="BB419" s="5">
        <v>0</v>
      </c>
      <c r="BC419" s="5">
        <v>0</v>
      </c>
      <c r="BD419" s="5">
        <v>0</v>
      </c>
      <c r="BE419" s="5" t="s">
        <v>145</v>
      </c>
      <c r="BF419" s="5" t="s">
        <v>145</v>
      </c>
      <c r="BG419" s="5">
        <v>0</v>
      </c>
      <c r="BH419" s="5">
        <v>9</v>
      </c>
      <c r="BI419" s="5" t="s">
        <v>123</v>
      </c>
      <c r="BJ419" s="3">
        <v>45381</v>
      </c>
      <c r="BK419" s="3">
        <v>45381</v>
      </c>
      <c r="BL419" s="6">
        <v>9.1999999999999993</v>
      </c>
      <c r="BM419" s="5" t="s">
        <v>123</v>
      </c>
      <c r="BN419" s="3">
        <v>49769</v>
      </c>
      <c r="BO419" s="5" t="s">
        <v>146</v>
      </c>
      <c r="BP419" s="5">
        <v>472068</v>
      </c>
      <c r="BQ419" s="7">
        <v>1</v>
      </c>
      <c r="BR419" s="24">
        <v>45373</v>
      </c>
      <c r="BS419" s="7">
        <v>7052235</v>
      </c>
      <c r="BT419" s="7" t="s">
        <v>3410</v>
      </c>
      <c r="BU419" s="7" t="s">
        <v>3450</v>
      </c>
      <c r="BV419" s="7">
        <v>72</v>
      </c>
      <c r="BW419" s="7">
        <v>48000</v>
      </c>
      <c r="BX419" s="7">
        <v>1296</v>
      </c>
      <c r="BY419" s="7">
        <v>1200</v>
      </c>
      <c r="BZ419" s="7">
        <v>20</v>
      </c>
      <c r="CA419" s="7">
        <v>30</v>
      </c>
      <c r="CB419" s="8">
        <f t="shared" si="46"/>
        <v>5011200</v>
      </c>
      <c r="CC419" s="8">
        <v>5011200</v>
      </c>
      <c r="CD419" s="8">
        <f t="shared" si="43"/>
        <v>4510080</v>
      </c>
      <c r="CE419" s="8">
        <f t="shared" si="44"/>
        <v>4008960</v>
      </c>
      <c r="CF419" s="8" t="s">
        <v>3429</v>
      </c>
      <c r="CG419" s="8"/>
      <c r="CH419" s="8">
        <f>J419/CB419</f>
        <v>0.57342991698595147</v>
      </c>
      <c r="CI419" s="8" t="s">
        <v>3775</v>
      </c>
      <c r="CJ419" s="5" t="s">
        <v>2144</v>
      </c>
      <c r="CK419" s="5" t="s">
        <v>242</v>
      </c>
      <c r="CL419" s="5">
        <v>141008</v>
      </c>
      <c r="CM419" s="5">
        <v>0</v>
      </c>
      <c r="CN419" s="5" t="s">
        <v>195</v>
      </c>
      <c r="CO419" s="5" t="s">
        <v>152</v>
      </c>
      <c r="CP419" s="5" t="s">
        <v>829</v>
      </c>
      <c r="CQ419" s="9" t="s">
        <v>153</v>
      </c>
      <c r="CR419" s="9" t="s">
        <v>154</v>
      </c>
      <c r="CS419" s="9" t="s">
        <v>90</v>
      </c>
      <c r="CT419" s="9" t="s">
        <v>2202</v>
      </c>
      <c r="CU419" s="9" t="s">
        <v>187</v>
      </c>
      <c r="CV419" s="10" t="s">
        <v>2203</v>
      </c>
    </row>
    <row r="420" spans="1:100" ht="90" x14ac:dyDescent="0.25">
      <c r="A420" s="44">
        <v>419</v>
      </c>
      <c r="B420" s="45">
        <v>45627</v>
      </c>
      <c r="C420" s="46">
        <v>213720911676283</v>
      </c>
      <c r="D420" s="4">
        <v>213720911676283</v>
      </c>
      <c r="E420" s="4" t="s">
        <v>121</v>
      </c>
      <c r="F420" s="5" t="s">
        <v>178</v>
      </c>
      <c r="G420" s="3">
        <v>45491</v>
      </c>
      <c r="H420" s="6">
        <v>5.5333333333333297</v>
      </c>
      <c r="I420" s="5" t="s">
        <v>123</v>
      </c>
      <c r="J420" s="47">
        <v>1809456</v>
      </c>
      <c r="K420" s="5" t="s">
        <v>124</v>
      </c>
      <c r="L420" s="5" t="s">
        <v>2204</v>
      </c>
      <c r="M420" s="5">
        <v>1782732</v>
      </c>
      <c r="N420" s="5" t="s">
        <v>126</v>
      </c>
      <c r="O420" s="5">
        <v>773</v>
      </c>
      <c r="P420" s="5" t="s">
        <v>127</v>
      </c>
      <c r="Q420" s="5">
        <v>9</v>
      </c>
      <c r="R420" s="5" t="s">
        <v>128</v>
      </c>
      <c r="S420" s="6">
        <v>13.25</v>
      </c>
      <c r="T420" s="5" t="s">
        <v>129</v>
      </c>
      <c r="U420" s="6">
        <v>13.25</v>
      </c>
      <c r="V420" s="5">
        <v>181</v>
      </c>
      <c r="W420" s="5" t="s">
        <v>130</v>
      </c>
      <c r="X420" s="5" t="s">
        <v>2205</v>
      </c>
      <c r="Y420" s="5" t="s">
        <v>132</v>
      </c>
      <c r="Z420" s="5" t="s">
        <v>133</v>
      </c>
      <c r="AA420" s="5" t="s">
        <v>134</v>
      </c>
      <c r="AB420" s="5" t="s">
        <v>135</v>
      </c>
      <c r="AC420" s="5" t="s">
        <v>136</v>
      </c>
      <c r="AD420" s="5">
        <v>854803864458</v>
      </c>
      <c r="AE420" s="5" t="s">
        <v>242</v>
      </c>
      <c r="AF420" s="5" t="s">
        <v>243</v>
      </c>
      <c r="AG420" s="5">
        <v>172</v>
      </c>
      <c r="AH420" s="5" t="s">
        <v>139</v>
      </c>
      <c r="AI420" s="5">
        <v>181</v>
      </c>
      <c r="AJ420" s="5" t="s">
        <v>128</v>
      </c>
      <c r="AK420" s="5">
        <v>1809456</v>
      </c>
      <c r="AL420" s="5" t="s">
        <v>140</v>
      </c>
      <c r="AM420" s="5" t="s">
        <v>161</v>
      </c>
      <c r="AN420" s="6">
        <v>52.070676300000002</v>
      </c>
      <c r="AO420" s="5" t="s">
        <v>142</v>
      </c>
      <c r="AP420" s="5">
        <v>0</v>
      </c>
      <c r="AQ420" s="5">
        <v>23193</v>
      </c>
      <c r="AR420" s="3">
        <v>45386</v>
      </c>
      <c r="AS420" s="5">
        <v>180</v>
      </c>
      <c r="AT420" s="5" t="s">
        <v>2143</v>
      </c>
      <c r="AU420" s="5" t="s">
        <v>144</v>
      </c>
      <c r="AV420" s="5">
        <v>0</v>
      </c>
      <c r="AW420" s="5">
        <v>0</v>
      </c>
      <c r="AX420" s="5">
        <v>0</v>
      </c>
      <c r="AY420" s="5">
        <v>0</v>
      </c>
      <c r="AZ420" s="5">
        <v>0</v>
      </c>
      <c r="BA420" s="5">
        <v>0</v>
      </c>
      <c r="BB420" s="5">
        <v>0</v>
      </c>
      <c r="BC420" s="5">
        <v>0</v>
      </c>
      <c r="BD420" s="5">
        <v>0</v>
      </c>
      <c r="BE420" s="5" t="s">
        <v>145</v>
      </c>
      <c r="BF420" s="5" t="s">
        <v>145</v>
      </c>
      <c r="BG420" s="5">
        <v>0</v>
      </c>
      <c r="BH420" s="5">
        <v>9</v>
      </c>
      <c r="BI420" s="5" t="s">
        <v>123</v>
      </c>
      <c r="BJ420" s="3">
        <v>45379</v>
      </c>
      <c r="BK420" s="3">
        <v>45379</v>
      </c>
      <c r="BL420" s="6">
        <v>9.2666666666666693</v>
      </c>
      <c r="BM420" s="5" t="s">
        <v>123</v>
      </c>
      <c r="BN420" s="3">
        <v>50864</v>
      </c>
      <c r="BO420" s="5" t="s">
        <v>162</v>
      </c>
      <c r="BP420" s="5">
        <v>514992</v>
      </c>
      <c r="BQ420" s="7">
        <v>1</v>
      </c>
      <c r="BR420" s="24">
        <v>45370</v>
      </c>
      <c r="BS420" s="7">
        <v>7046510</v>
      </c>
      <c r="BT420" s="7" t="s">
        <v>3451</v>
      </c>
      <c r="BU420" s="7" t="s">
        <v>3452</v>
      </c>
      <c r="BV420" s="7">
        <v>100</v>
      </c>
      <c r="BW420" s="7">
        <v>14000</v>
      </c>
      <c r="BX420" s="7">
        <v>1660</v>
      </c>
      <c r="BY420" s="7">
        <v>1250</v>
      </c>
      <c r="BZ420" s="7">
        <v>14</v>
      </c>
      <c r="CA420" s="7">
        <v>36</v>
      </c>
      <c r="CB420" s="49">
        <f t="shared" si="46"/>
        <v>3475000</v>
      </c>
      <c r="CC420" s="49">
        <v>2960000</v>
      </c>
      <c r="CD420" s="49">
        <f t="shared" si="43"/>
        <v>3127500</v>
      </c>
      <c r="CE420" s="49">
        <f t="shared" si="44"/>
        <v>2780000</v>
      </c>
      <c r="CF420" s="49" t="s">
        <v>3429</v>
      </c>
      <c r="CG420" s="49" t="s">
        <v>3453</v>
      </c>
      <c r="CH420" s="49"/>
      <c r="CI420" s="49" t="s">
        <v>3775</v>
      </c>
      <c r="CJ420" s="50" t="s">
        <v>2144</v>
      </c>
      <c r="CK420" s="50" t="s">
        <v>242</v>
      </c>
      <c r="CL420" s="50">
        <v>141003</v>
      </c>
      <c r="CM420" s="5">
        <v>0</v>
      </c>
      <c r="CN420" s="5" t="s">
        <v>195</v>
      </c>
      <c r="CO420" s="50" t="s">
        <v>829</v>
      </c>
      <c r="CP420" s="50" t="s">
        <v>829</v>
      </c>
      <c r="CQ420" s="51" t="s">
        <v>185</v>
      </c>
      <c r="CR420" s="51" t="s">
        <v>154</v>
      </c>
      <c r="CS420" s="51" t="s">
        <v>90</v>
      </c>
      <c r="CT420" s="51" t="s">
        <v>2206</v>
      </c>
      <c r="CU420" s="51" t="s">
        <v>187</v>
      </c>
      <c r="CV420" s="52" t="s">
        <v>2207</v>
      </c>
    </row>
    <row r="421" spans="1:100" ht="90" x14ac:dyDescent="0.25">
      <c r="A421" s="44">
        <v>420</v>
      </c>
      <c r="B421" s="45">
        <v>45627</v>
      </c>
      <c r="C421" s="46">
        <v>213720911673479</v>
      </c>
      <c r="D421" s="4">
        <v>213720911673479</v>
      </c>
      <c r="E421" s="4" t="s">
        <v>121</v>
      </c>
      <c r="F421" s="5" t="s">
        <v>178</v>
      </c>
      <c r="G421" s="3">
        <v>45402</v>
      </c>
      <c r="H421" s="6">
        <v>8.5</v>
      </c>
      <c r="I421" s="5" t="s">
        <v>123</v>
      </c>
      <c r="J421" s="47">
        <v>2398128</v>
      </c>
      <c r="K421" s="5" t="s">
        <v>124</v>
      </c>
      <c r="L421" s="5" t="s">
        <v>2208</v>
      </c>
      <c r="M421" s="5">
        <v>2361869</v>
      </c>
      <c r="N421" s="5" t="s">
        <v>126</v>
      </c>
      <c r="O421" s="5">
        <v>743</v>
      </c>
      <c r="P421" s="5" t="s">
        <v>127</v>
      </c>
      <c r="Q421" s="5">
        <v>9</v>
      </c>
      <c r="R421" s="5" t="s">
        <v>128</v>
      </c>
      <c r="S421" s="6">
        <v>13</v>
      </c>
      <c r="T421" s="5" t="s">
        <v>129</v>
      </c>
      <c r="U421" s="6">
        <v>13</v>
      </c>
      <c r="V421" s="5">
        <v>181</v>
      </c>
      <c r="W421" s="5" t="s">
        <v>130</v>
      </c>
      <c r="X421" s="5" t="s">
        <v>2209</v>
      </c>
      <c r="Y421" s="5" t="s">
        <v>132</v>
      </c>
      <c r="Z421" s="5" t="s">
        <v>133</v>
      </c>
      <c r="AA421" s="5" t="s">
        <v>191</v>
      </c>
      <c r="AB421" s="5" t="s">
        <v>135</v>
      </c>
      <c r="AC421" s="5" t="s">
        <v>136</v>
      </c>
      <c r="AD421" s="5">
        <v>854803906982</v>
      </c>
      <c r="AE421" s="5" t="s">
        <v>242</v>
      </c>
      <c r="AF421" s="5" t="s">
        <v>243</v>
      </c>
      <c r="AG421" s="5">
        <v>172</v>
      </c>
      <c r="AH421" s="5" t="s">
        <v>139</v>
      </c>
      <c r="AI421" s="5">
        <v>181</v>
      </c>
      <c r="AJ421" s="5" t="s">
        <v>128</v>
      </c>
      <c r="AK421" s="5">
        <v>2398128</v>
      </c>
      <c r="AL421" s="5" t="s">
        <v>140</v>
      </c>
      <c r="AM421" s="5" t="s">
        <v>161</v>
      </c>
      <c r="AN421" s="6">
        <v>64.474125700000002</v>
      </c>
      <c r="AO421" s="5" t="s">
        <v>142</v>
      </c>
      <c r="AP421" s="5">
        <v>0</v>
      </c>
      <c r="AQ421" s="5">
        <v>30343</v>
      </c>
      <c r="AR421" s="3">
        <v>45386</v>
      </c>
      <c r="AS421" s="5">
        <v>180</v>
      </c>
      <c r="AT421" s="5" t="s">
        <v>2143</v>
      </c>
      <c r="AU421" s="5" t="s">
        <v>144</v>
      </c>
      <c r="AV421" s="5">
        <v>0</v>
      </c>
      <c r="AW421" s="5">
        <v>0</v>
      </c>
      <c r="AX421" s="5">
        <v>0</v>
      </c>
      <c r="AY421" s="5">
        <v>0</v>
      </c>
      <c r="AZ421" s="5">
        <v>0</v>
      </c>
      <c r="BA421" s="5">
        <v>0</v>
      </c>
      <c r="BB421" s="5">
        <v>0</v>
      </c>
      <c r="BC421" s="5">
        <v>0</v>
      </c>
      <c r="BD421" s="5">
        <v>0</v>
      </c>
      <c r="BE421" s="5" t="s">
        <v>145</v>
      </c>
      <c r="BF421" s="5" t="s">
        <v>145</v>
      </c>
      <c r="BG421" s="5">
        <v>0</v>
      </c>
      <c r="BH421" s="5">
        <v>9</v>
      </c>
      <c r="BI421" s="5" t="s">
        <v>123</v>
      </c>
      <c r="BJ421" s="3">
        <v>45377</v>
      </c>
      <c r="BK421" s="3">
        <v>45377</v>
      </c>
      <c r="BL421" s="6">
        <v>9.3333333333333304</v>
      </c>
      <c r="BM421" s="5" t="s">
        <v>123</v>
      </c>
      <c r="BN421" s="3">
        <v>50864</v>
      </c>
      <c r="BO421" s="5" t="s">
        <v>162</v>
      </c>
      <c r="BP421" s="5">
        <v>750000</v>
      </c>
      <c r="BQ421" s="7">
        <v>1</v>
      </c>
      <c r="BR421" s="24">
        <v>45363</v>
      </c>
      <c r="BS421" s="7">
        <v>6986024</v>
      </c>
      <c r="BT421" s="7" t="s">
        <v>147</v>
      </c>
      <c r="BU421" s="7" t="s">
        <v>3454</v>
      </c>
      <c r="BV421" s="7">
        <v>648</v>
      </c>
      <c r="BW421" s="7">
        <v>3220</v>
      </c>
      <c r="BX421" s="7">
        <v>1166.4000000000001</v>
      </c>
      <c r="BY421" s="7">
        <v>1400</v>
      </c>
      <c r="BZ421" s="7">
        <v>8</v>
      </c>
      <c r="CA421" s="7">
        <v>52</v>
      </c>
      <c r="CB421" s="49">
        <f t="shared" si="46"/>
        <v>3719520</v>
      </c>
      <c r="CC421" s="49">
        <v>3719520</v>
      </c>
      <c r="CD421" s="49">
        <f t="shared" si="43"/>
        <v>3347568</v>
      </c>
      <c r="CE421" s="49">
        <f t="shared" si="44"/>
        <v>2975616</v>
      </c>
      <c r="CF421" s="49" t="s">
        <v>3422</v>
      </c>
      <c r="CG421" s="49" t="s">
        <v>3455</v>
      </c>
      <c r="CH421" s="49"/>
      <c r="CI421" s="49" t="s">
        <v>3775</v>
      </c>
      <c r="CJ421" s="50" t="s">
        <v>2144</v>
      </c>
      <c r="CK421" s="50" t="s">
        <v>242</v>
      </c>
      <c r="CL421" s="50">
        <v>142026</v>
      </c>
      <c r="CM421" s="5">
        <v>0</v>
      </c>
      <c r="CN421" s="5" t="s">
        <v>195</v>
      </c>
      <c r="CO421" s="50" t="s">
        <v>166</v>
      </c>
      <c r="CP421" s="50" t="s">
        <v>167</v>
      </c>
      <c r="CQ421" s="51" t="s">
        <v>153</v>
      </c>
      <c r="CR421" s="51" t="s">
        <v>154</v>
      </c>
      <c r="CS421" s="51" t="s">
        <v>90</v>
      </c>
      <c r="CT421" s="51" t="s">
        <v>2210</v>
      </c>
      <c r="CU421" s="51" t="s">
        <v>187</v>
      </c>
      <c r="CV421" s="52" t="s">
        <v>2211</v>
      </c>
    </row>
    <row r="422" spans="1:100" ht="120" x14ac:dyDescent="0.25">
      <c r="A422" s="44">
        <v>421</v>
      </c>
      <c r="B422" s="45">
        <v>45627</v>
      </c>
      <c r="C422" s="46">
        <v>213720911671751</v>
      </c>
      <c r="D422" s="4">
        <v>213720911671751</v>
      </c>
      <c r="E422" s="4" t="s">
        <v>121</v>
      </c>
      <c r="F422" s="5" t="s">
        <v>122</v>
      </c>
      <c r="G422" s="3">
        <v>45378</v>
      </c>
      <c r="H422" s="6">
        <v>9.3000000000000007</v>
      </c>
      <c r="I422" s="5" t="s">
        <v>123</v>
      </c>
      <c r="J422" s="47">
        <v>1027317</v>
      </c>
      <c r="K422" s="5" t="s">
        <v>124</v>
      </c>
      <c r="L422" s="5" t="s">
        <v>2212</v>
      </c>
      <c r="M422" s="5">
        <v>1012835</v>
      </c>
      <c r="N422" s="5" t="s">
        <v>126</v>
      </c>
      <c r="O422" s="5">
        <v>706</v>
      </c>
      <c r="P422" s="5" t="s">
        <v>127</v>
      </c>
      <c r="Q422" s="5">
        <v>9</v>
      </c>
      <c r="R422" s="5" t="s">
        <v>128</v>
      </c>
      <c r="S422" s="6">
        <v>13.75</v>
      </c>
      <c r="T422" s="5" t="s">
        <v>129</v>
      </c>
      <c r="U422" s="6">
        <v>13.75</v>
      </c>
      <c r="V422" s="5">
        <v>181</v>
      </c>
      <c r="W422" s="5" t="s">
        <v>130</v>
      </c>
      <c r="X422" s="5" t="s">
        <v>2213</v>
      </c>
      <c r="Y422" s="5" t="s">
        <v>132</v>
      </c>
      <c r="Z422" s="5" t="s">
        <v>133</v>
      </c>
      <c r="AA422" s="5" t="s">
        <v>340</v>
      </c>
      <c r="AB422" s="5" t="s">
        <v>135</v>
      </c>
      <c r="AC422" s="5" t="s">
        <v>136</v>
      </c>
      <c r="AD422" s="5">
        <v>854803904857</v>
      </c>
      <c r="AE422" s="5" t="s">
        <v>242</v>
      </c>
      <c r="AF422" s="5" t="s">
        <v>243</v>
      </c>
      <c r="AG422" s="5">
        <v>172</v>
      </c>
      <c r="AH422" s="5" t="s">
        <v>139</v>
      </c>
      <c r="AI422" s="5">
        <v>181</v>
      </c>
      <c r="AJ422" s="5" t="s">
        <v>128</v>
      </c>
      <c r="AK422" s="5">
        <v>1027317</v>
      </c>
      <c r="AL422" s="5" t="s">
        <v>140</v>
      </c>
      <c r="AM422" s="5" t="s">
        <v>709</v>
      </c>
      <c r="AN422" s="6">
        <v>34.065058399999998</v>
      </c>
      <c r="AO422" s="5" t="s">
        <v>142</v>
      </c>
      <c r="AP422" s="5">
        <v>0</v>
      </c>
      <c r="AQ422" s="5">
        <v>13510</v>
      </c>
      <c r="AR422" s="3">
        <v>45386</v>
      </c>
      <c r="AS422" s="5">
        <v>180</v>
      </c>
      <c r="AT422" s="5" t="s">
        <v>2143</v>
      </c>
      <c r="AU422" s="5" t="s">
        <v>144</v>
      </c>
      <c r="AV422" s="5">
        <v>0</v>
      </c>
      <c r="AW422" s="5">
        <v>0</v>
      </c>
      <c r="AX422" s="5">
        <v>0</v>
      </c>
      <c r="AY422" s="5">
        <v>0</v>
      </c>
      <c r="AZ422" s="5">
        <v>0</v>
      </c>
      <c r="BA422" s="5">
        <v>0</v>
      </c>
      <c r="BB422" s="5">
        <v>0</v>
      </c>
      <c r="BC422" s="5">
        <v>0</v>
      </c>
      <c r="BD422" s="5">
        <v>0</v>
      </c>
      <c r="BE422" s="5" t="s">
        <v>145</v>
      </c>
      <c r="BF422" s="5" t="s">
        <v>145</v>
      </c>
      <c r="BG422" s="5">
        <v>0</v>
      </c>
      <c r="BH422" s="5">
        <v>9</v>
      </c>
      <c r="BI422" s="5" t="s">
        <v>123</v>
      </c>
      <c r="BJ422" s="3">
        <v>45374</v>
      </c>
      <c r="BK422" s="3">
        <v>45374</v>
      </c>
      <c r="BL422" s="6">
        <v>9.43333333333333</v>
      </c>
      <c r="BM422" s="5" t="s">
        <v>123</v>
      </c>
      <c r="BN422" s="3">
        <v>50864</v>
      </c>
      <c r="BO422" s="5" t="s">
        <v>834</v>
      </c>
      <c r="BP422" s="5">
        <v>499248</v>
      </c>
      <c r="BQ422" s="7">
        <v>1</v>
      </c>
      <c r="BR422" s="24">
        <v>45359</v>
      </c>
      <c r="BS422" s="7">
        <v>6984654</v>
      </c>
      <c r="BT422" s="7" t="s">
        <v>3410</v>
      </c>
      <c r="BU422" s="7" t="s">
        <v>3456</v>
      </c>
      <c r="BV422" s="7">
        <v>69.5</v>
      </c>
      <c r="BW422" s="7">
        <v>21000</v>
      </c>
      <c r="BX422" s="7">
        <v>1245</v>
      </c>
      <c r="BY422" s="7">
        <v>1250</v>
      </c>
      <c r="BZ422" s="7">
        <v>10</v>
      </c>
      <c r="CA422" s="7">
        <v>40</v>
      </c>
      <c r="CB422" s="49">
        <f t="shared" si="46"/>
        <v>3015750</v>
      </c>
      <c r="CC422" s="49">
        <v>3015750</v>
      </c>
      <c r="CD422" s="49">
        <f t="shared" si="43"/>
        <v>2714175</v>
      </c>
      <c r="CE422" s="49">
        <f t="shared" si="44"/>
        <v>2412600</v>
      </c>
      <c r="CF422" s="49" t="s">
        <v>3429</v>
      </c>
      <c r="CG422" s="49" t="s">
        <v>3457</v>
      </c>
      <c r="CH422" s="49"/>
      <c r="CI422" s="49" t="s">
        <v>3775</v>
      </c>
      <c r="CJ422" s="50" t="s">
        <v>2144</v>
      </c>
      <c r="CK422" s="50" t="s">
        <v>242</v>
      </c>
      <c r="CL422" s="50">
        <v>141007</v>
      </c>
      <c r="CM422" s="5">
        <v>0</v>
      </c>
      <c r="CN422" s="5" t="s">
        <v>195</v>
      </c>
      <c r="CO422" s="50" t="s">
        <v>166</v>
      </c>
      <c r="CP422" s="50" t="s">
        <v>167</v>
      </c>
      <c r="CQ422" s="51" t="s">
        <v>153</v>
      </c>
      <c r="CR422" s="51" t="s">
        <v>154</v>
      </c>
      <c r="CS422" s="51" t="s">
        <v>90</v>
      </c>
      <c r="CT422" s="51" t="s">
        <v>2214</v>
      </c>
      <c r="CU422" s="51" t="s">
        <v>187</v>
      </c>
      <c r="CV422" s="52" t="s">
        <v>2215</v>
      </c>
    </row>
    <row r="423" spans="1:100" ht="90" x14ac:dyDescent="0.25">
      <c r="A423" s="44">
        <v>422</v>
      </c>
      <c r="B423" s="45">
        <v>45627</v>
      </c>
      <c r="C423" s="46">
        <v>213720911659374</v>
      </c>
      <c r="D423" s="4">
        <v>213720911659374</v>
      </c>
      <c r="E423" s="4" t="s">
        <v>121</v>
      </c>
      <c r="F423" s="5" t="s">
        <v>178</v>
      </c>
      <c r="G423" s="3">
        <v>45390</v>
      </c>
      <c r="H423" s="6">
        <v>8.9</v>
      </c>
      <c r="I423" s="5" t="s">
        <v>123</v>
      </c>
      <c r="J423" s="47">
        <v>2051988</v>
      </c>
      <c r="K423" s="5" t="s">
        <v>124</v>
      </c>
      <c r="L423" s="5" t="s">
        <v>2216</v>
      </c>
      <c r="M423" s="5">
        <v>2022384</v>
      </c>
      <c r="N423" s="5" t="s">
        <v>126</v>
      </c>
      <c r="O423" s="5">
        <v>727</v>
      </c>
      <c r="P423" s="5" t="s">
        <v>127</v>
      </c>
      <c r="Q423" s="5">
        <v>9</v>
      </c>
      <c r="R423" s="5" t="s">
        <v>128</v>
      </c>
      <c r="S423" s="6">
        <v>13.5</v>
      </c>
      <c r="T423" s="5" t="s">
        <v>129</v>
      </c>
      <c r="U423" s="6">
        <v>13.5</v>
      </c>
      <c r="V423" s="5">
        <v>180</v>
      </c>
      <c r="W423" s="5" t="s">
        <v>130</v>
      </c>
      <c r="X423" s="5" t="s">
        <v>2217</v>
      </c>
      <c r="Y423" s="5" t="s">
        <v>132</v>
      </c>
      <c r="Z423" s="5" t="s">
        <v>133</v>
      </c>
      <c r="AA423" s="5" t="s">
        <v>2218</v>
      </c>
      <c r="AB423" s="5" t="s">
        <v>135</v>
      </c>
      <c r="AC423" s="5" t="s">
        <v>136</v>
      </c>
      <c r="AD423" s="5">
        <v>854803792668</v>
      </c>
      <c r="AE423" s="5" t="s">
        <v>242</v>
      </c>
      <c r="AF423" s="5" t="s">
        <v>243</v>
      </c>
      <c r="AG423" s="5">
        <v>172</v>
      </c>
      <c r="AH423" s="5" t="s">
        <v>139</v>
      </c>
      <c r="AI423" s="5">
        <v>181</v>
      </c>
      <c r="AJ423" s="5" t="s">
        <v>128</v>
      </c>
      <c r="AK423" s="5">
        <v>2051988</v>
      </c>
      <c r="AL423" s="5" t="s">
        <v>140</v>
      </c>
      <c r="AM423" s="5" t="s">
        <v>161</v>
      </c>
      <c r="AN423" s="6">
        <v>35.708794099999999</v>
      </c>
      <c r="AO423" s="5" t="s">
        <v>142</v>
      </c>
      <c r="AP423" s="5">
        <v>0</v>
      </c>
      <c r="AQ423" s="5">
        <v>26642</v>
      </c>
      <c r="AR423" s="3">
        <v>45386</v>
      </c>
      <c r="AS423" s="5">
        <v>180</v>
      </c>
      <c r="AT423" s="5" t="s">
        <v>2143</v>
      </c>
      <c r="AU423" s="5" t="s">
        <v>144</v>
      </c>
      <c r="AV423" s="5">
        <v>0</v>
      </c>
      <c r="AW423" s="5">
        <v>0</v>
      </c>
      <c r="AX423" s="5">
        <v>0</v>
      </c>
      <c r="AY423" s="5">
        <v>0</v>
      </c>
      <c r="AZ423" s="5">
        <v>0</v>
      </c>
      <c r="BA423" s="5">
        <v>0</v>
      </c>
      <c r="BB423" s="5">
        <v>0</v>
      </c>
      <c r="BC423" s="5">
        <v>0</v>
      </c>
      <c r="BD423" s="5">
        <v>0</v>
      </c>
      <c r="BE423" s="5" t="s">
        <v>145</v>
      </c>
      <c r="BF423" s="5" t="s">
        <v>145</v>
      </c>
      <c r="BG423" s="5">
        <v>0</v>
      </c>
      <c r="BH423" s="5">
        <v>9</v>
      </c>
      <c r="BI423" s="5" t="s">
        <v>123</v>
      </c>
      <c r="BJ423" s="3">
        <v>45366</v>
      </c>
      <c r="BK423" s="3">
        <v>45366</v>
      </c>
      <c r="BL423" s="6">
        <v>9.6999999999999993</v>
      </c>
      <c r="BM423" s="5" t="s">
        <v>123</v>
      </c>
      <c r="BN423" s="3">
        <v>50864</v>
      </c>
      <c r="BO423" s="5" t="s">
        <v>162</v>
      </c>
      <c r="BP423" s="5">
        <v>825000</v>
      </c>
      <c r="BQ423" s="7">
        <v>1</v>
      </c>
      <c r="BR423" s="24">
        <v>45345</v>
      </c>
      <c r="BS423" s="7">
        <v>6929323</v>
      </c>
      <c r="BT423" s="7" t="s">
        <v>3458</v>
      </c>
      <c r="BU423" s="7" t="s">
        <v>3459</v>
      </c>
      <c r="BV423" s="7">
        <v>302.5</v>
      </c>
      <c r="BW423" s="7">
        <v>1980</v>
      </c>
      <c r="BX423" s="7">
        <v>3550</v>
      </c>
      <c r="BY423" s="7">
        <v>1450</v>
      </c>
      <c r="BZ423" s="7">
        <v>10</v>
      </c>
      <c r="CA423" s="7">
        <v>40</v>
      </c>
      <c r="CB423" s="49">
        <f t="shared" si="46"/>
        <v>5746450</v>
      </c>
      <c r="CC423" s="49">
        <v>5746450</v>
      </c>
      <c r="CD423" s="49">
        <f t="shared" si="43"/>
        <v>5171805</v>
      </c>
      <c r="CE423" s="49">
        <f t="shared" si="44"/>
        <v>4597160</v>
      </c>
      <c r="CF423" s="49" t="s">
        <v>3429</v>
      </c>
      <c r="CG423" s="49" t="s">
        <v>3460</v>
      </c>
      <c r="CH423" s="49"/>
      <c r="CI423" s="49" t="s">
        <v>3775</v>
      </c>
      <c r="CJ423" s="50" t="s">
        <v>2219</v>
      </c>
      <c r="CK423" s="50" t="s">
        <v>242</v>
      </c>
      <c r="CL423" s="50">
        <v>142053</v>
      </c>
      <c r="CM423" s="5">
        <v>0</v>
      </c>
      <c r="CN423" s="5" t="s">
        <v>195</v>
      </c>
      <c r="CO423" s="50" t="s">
        <v>166</v>
      </c>
      <c r="CP423" s="50" t="s">
        <v>167</v>
      </c>
      <c r="CQ423" s="51" t="s">
        <v>153</v>
      </c>
      <c r="CR423" s="51" t="s">
        <v>154</v>
      </c>
      <c r="CS423" s="51" t="s">
        <v>90</v>
      </c>
      <c r="CT423" s="51" t="s">
        <v>2220</v>
      </c>
      <c r="CU423" s="51" t="s">
        <v>187</v>
      </c>
      <c r="CV423" s="52" t="s">
        <v>2221</v>
      </c>
    </row>
    <row r="424" spans="1:100" ht="90" x14ac:dyDescent="0.25">
      <c r="A424" s="44">
        <v>423</v>
      </c>
      <c r="B424" s="45">
        <v>45627</v>
      </c>
      <c r="C424" s="46">
        <v>213720911612244</v>
      </c>
      <c r="D424" s="4">
        <v>213720911612244</v>
      </c>
      <c r="E424" s="4" t="s">
        <v>121</v>
      </c>
      <c r="F424" s="5" t="s">
        <v>122</v>
      </c>
      <c r="G424" s="3">
        <v>45325</v>
      </c>
      <c r="H424" s="6">
        <v>11.0666666666667</v>
      </c>
      <c r="I424" s="5" t="s">
        <v>123</v>
      </c>
      <c r="J424" s="47">
        <v>1702850</v>
      </c>
      <c r="K424" s="5" t="s">
        <v>124</v>
      </c>
      <c r="L424" s="5" t="s">
        <v>2222</v>
      </c>
      <c r="M424" s="5">
        <v>1671790</v>
      </c>
      <c r="N424" s="5" t="s">
        <v>126</v>
      </c>
      <c r="O424" s="5">
        <v>744</v>
      </c>
      <c r="P424" s="5" t="s">
        <v>127</v>
      </c>
      <c r="Q424" s="5">
        <v>11</v>
      </c>
      <c r="R424" s="5" t="s">
        <v>128</v>
      </c>
      <c r="S424" s="6">
        <v>13.5</v>
      </c>
      <c r="T424" s="5" t="s">
        <v>129</v>
      </c>
      <c r="U424" s="6">
        <v>13.5</v>
      </c>
      <c r="V424" s="5">
        <v>181</v>
      </c>
      <c r="W424" s="5" t="s">
        <v>130</v>
      </c>
      <c r="X424" s="5" t="s">
        <v>2223</v>
      </c>
      <c r="Y424" s="5" t="s">
        <v>132</v>
      </c>
      <c r="Z424" s="5" t="s">
        <v>133</v>
      </c>
      <c r="AA424" s="5" t="s">
        <v>708</v>
      </c>
      <c r="AB424" s="5" t="s">
        <v>135</v>
      </c>
      <c r="AC424" s="5" t="s">
        <v>136</v>
      </c>
      <c r="AD424" s="5">
        <v>854803453336</v>
      </c>
      <c r="AE424" s="5" t="s">
        <v>242</v>
      </c>
      <c r="AF424" s="5" t="s">
        <v>243</v>
      </c>
      <c r="AG424" s="5">
        <v>170</v>
      </c>
      <c r="AH424" s="5" t="s">
        <v>139</v>
      </c>
      <c r="AI424" s="5">
        <v>181</v>
      </c>
      <c r="AJ424" s="5" t="s">
        <v>128</v>
      </c>
      <c r="AK424" s="5">
        <v>1702850</v>
      </c>
      <c r="AL424" s="5" t="s">
        <v>140</v>
      </c>
      <c r="AM424" s="5" t="s">
        <v>709</v>
      </c>
      <c r="AN424" s="6">
        <v>63.1714646</v>
      </c>
      <c r="AO424" s="5" t="s">
        <v>142</v>
      </c>
      <c r="AP424" s="5">
        <v>0</v>
      </c>
      <c r="AQ424" s="5">
        <v>22109</v>
      </c>
      <c r="AR424" s="3">
        <v>45326</v>
      </c>
      <c r="AS424" s="5">
        <v>180</v>
      </c>
      <c r="AT424" s="5" t="s">
        <v>2143</v>
      </c>
      <c r="AU424" s="5" t="s">
        <v>144</v>
      </c>
      <c r="AV424" s="5">
        <v>0</v>
      </c>
      <c r="AW424" s="5">
        <v>0</v>
      </c>
      <c r="AX424" s="5">
        <v>0</v>
      </c>
      <c r="AY424" s="5">
        <v>0</v>
      </c>
      <c r="AZ424" s="5">
        <v>0</v>
      </c>
      <c r="BA424" s="5">
        <v>0</v>
      </c>
      <c r="BB424" s="5">
        <v>0</v>
      </c>
      <c r="BC424" s="5">
        <v>0</v>
      </c>
      <c r="BD424" s="5">
        <v>0</v>
      </c>
      <c r="BE424" s="5" t="s">
        <v>145</v>
      </c>
      <c r="BF424" s="5" t="s">
        <v>145</v>
      </c>
      <c r="BG424" s="5">
        <v>0</v>
      </c>
      <c r="BH424" s="5">
        <v>11</v>
      </c>
      <c r="BI424" s="5" t="s">
        <v>123</v>
      </c>
      <c r="BJ424" s="3">
        <v>45321</v>
      </c>
      <c r="BK424" s="3">
        <v>45321</v>
      </c>
      <c r="BL424" s="6">
        <v>11.2</v>
      </c>
      <c r="BM424" s="5" t="s">
        <v>123</v>
      </c>
      <c r="BN424" s="3">
        <v>50805</v>
      </c>
      <c r="BO424" s="5" t="s">
        <v>834</v>
      </c>
      <c r="BP424" s="5">
        <v>483732</v>
      </c>
      <c r="BQ424" s="7">
        <v>1</v>
      </c>
      <c r="BR424" s="24">
        <v>45320</v>
      </c>
      <c r="BS424" s="7">
        <v>6825362</v>
      </c>
      <c r="BT424" s="7" t="s">
        <v>3446</v>
      </c>
      <c r="BU424" s="7" t="s">
        <v>3461</v>
      </c>
      <c r="BV424" s="7">
        <v>62.5</v>
      </c>
      <c r="BW424" s="7">
        <v>20000</v>
      </c>
      <c r="BX424" s="7">
        <v>1112</v>
      </c>
      <c r="BY424" s="7">
        <v>1300</v>
      </c>
      <c r="BZ424" s="7">
        <v>11</v>
      </c>
      <c r="CA424" s="7">
        <v>39</v>
      </c>
      <c r="CB424" s="49">
        <f t="shared" si="46"/>
        <v>2695600</v>
      </c>
      <c r="CC424" s="49">
        <v>2459400</v>
      </c>
      <c r="CD424" s="49">
        <f t="shared" si="43"/>
        <v>2426040</v>
      </c>
      <c r="CE424" s="49">
        <f t="shared" si="44"/>
        <v>2156480</v>
      </c>
      <c r="CF424" s="49" t="s">
        <v>3429</v>
      </c>
      <c r="CG424" s="49" t="s">
        <v>3462</v>
      </c>
      <c r="CH424" s="49"/>
      <c r="CI424" s="49" t="s">
        <v>3775</v>
      </c>
      <c r="CJ424" s="50" t="s">
        <v>2144</v>
      </c>
      <c r="CK424" s="50" t="s">
        <v>242</v>
      </c>
      <c r="CL424" s="50">
        <v>141001</v>
      </c>
      <c r="CM424" s="5">
        <v>0</v>
      </c>
      <c r="CN424" s="5" t="s">
        <v>195</v>
      </c>
      <c r="CO424" s="50" t="s">
        <v>166</v>
      </c>
      <c r="CP424" s="50" t="s">
        <v>829</v>
      </c>
      <c r="CQ424" s="51" t="s">
        <v>153</v>
      </c>
      <c r="CR424" s="51" t="s">
        <v>154</v>
      </c>
      <c r="CS424" s="51" t="s">
        <v>90</v>
      </c>
      <c r="CT424" s="51" t="s">
        <v>2224</v>
      </c>
      <c r="CU424" s="51" t="s">
        <v>156</v>
      </c>
      <c r="CV424" s="52" t="s">
        <v>2225</v>
      </c>
    </row>
    <row r="425" spans="1:100" ht="60" x14ac:dyDescent="0.25">
      <c r="A425" s="44">
        <v>424</v>
      </c>
      <c r="B425" s="45">
        <v>45627</v>
      </c>
      <c r="C425" s="46">
        <v>213720911608511</v>
      </c>
      <c r="D425" s="4">
        <v>213720911608511</v>
      </c>
      <c r="E425" s="4" t="s">
        <v>121</v>
      </c>
      <c r="F425" s="5" t="s">
        <v>122</v>
      </c>
      <c r="G425" s="3">
        <v>45322</v>
      </c>
      <c r="H425" s="6">
        <v>11.1666666666667</v>
      </c>
      <c r="I425" s="5" t="s">
        <v>123</v>
      </c>
      <c r="J425" s="47">
        <v>1292392</v>
      </c>
      <c r="K425" s="5" t="s">
        <v>124</v>
      </c>
      <c r="L425" s="5" t="s">
        <v>2226</v>
      </c>
      <c r="M425" s="5">
        <v>1239799</v>
      </c>
      <c r="N425" s="5" t="s">
        <v>126</v>
      </c>
      <c r="O425" s="5">
        <v>771</v>
      </c>
      <c r="P425" s="5" t="s">
        <v>127</v>
      </c>
      <c r="Q425" s="5">
        <v>11</v>
      </c>
      <c r="R425" s="5" t="s">
        <v>128</v>
      </c>
      <c r="S425" s="6">
        <v>14</v>
      </c>
      <c r="T425" s="5" t="s">
        <v>129</v>
      </c>
      <c r="U425" s="6">
        <v>14</v>
      </c>
      <c r="V425" s="5">
        <v>121</v>
      </c>
      <c r="W425" s="5" t="s">
        <v>130</v>
      </c>
      <c r="X425" s="5" t="s">
        <v>2227</v>
      </c>
      <c r="Y425" s="5" t="s">
        <v>132</v>
      </c>
      <c r="Z425" s="5" t="s">
        <v>133</v>
      </c>
      <c r="AA425" s="5" t="s">
        <v>454</v>
      </c>
      <c r="AB425" s="5" t="s">
        <v>135</v>
      </c>
      <c r="AC425" s="5" t="s">
        <v>136</v>
      </c>
      <c r="AD425" s="5">
        <v>20962900</v>
      </c>
      <c r="AE425" s="5" t="s">
        <v>242</v>
      </c>
      <c r="AF425" s="5" t="s">
        <v>243</v>
      </c>
      <c r="AG425" s="5">
        <v>110</v>
      </c>
      <c r="AH425" s="5" t="s">
        <v>139</v>
      </c>
      <c r="AI425" s="5">
        <v>121</v>
      </c>
      <c r="AJ425" s="5" t="s">
        <v>128</v>
      </c>
      <c r="AK425" s="5">
        <v>1292392</v>
      </c>
      <c r="AL425" s="5" t="s">
        <v>140</v>
      </c>
      <c r="AM425" s="5" t="s">
        <v>161</v>
      </c>
      <c r="AN425" s="6">
        <v>62.378647100000002</v>
      </c>
      <c r="AO425" s="5" t="s">
        <v>142</v>
      </c>
      <c r="AP425" s="5">
        <v>0</v>
      </c>
      <c r="AQ425" s="5">
        <v>20067</v>
      </c>
      <c r="AR425" s="3">
        <v>45326</v>
      </c>
      <c r="AS425" s="5">
        <v>120</v>
      </c>
      <c r="AT425" s="5" t="s">
        <v>2143</v>
      </c>
      <c r="AU425" s="5" t="s">
        <v>144</v>
      </c>
      <c r="AV425" s="5">
        <v>0</v>
      </c>
      <c r="AW425" s="5">
        <v>0</v>
      </c>
      <c r="AX425" s="5">
        <v>0</v>
      </c>
      <c r="AY425" s="5">
        <v>0</v>
      </c>
      <c r="AZ425" s="5">
        <v>0</v>
      </c>
      <c r="BA425" s="5">
        <v>0</v>
      </c>
      <c r="BB425" s="5">
        <v>0</v>
      </c>
      <c r="BC425" s="5">
        <v>0</v>
      </c>
      <c r="BD425" s="5">
        <v>0</v>
      </c>
      <c r="BE425" s="5" t="s">
        <v>145</v>
      </c>
      <c r="BF425" s="5" t="s">
        <v>145</v>
      </c>
      <c r="BG425" s="5">
        <v>0</v>
      </c>
      <c r="BH425" s="5">
        <v>11</v>
      </c>
      <c r="BI425" s="5" t="s">
        <v>123</v>
      </c>
      <c r="BJ425" s="3">
        <v>45319</v>
      </c>
      <c r="BK425" s="3">
        <v>45319</v>
      </c>
      <c r="BL425" s="6">
        <v>11.266666666666699</v>
      </c>
      <c r="BM425" s="5" t="s">
        <v>123</v>
      </c>
      <c r="BN425" s="3">
        <v>48979</v>
      </c>
      <c r="BO425" s="5" t="s">
        <v>162</v>
      </c>
      <c r="BP425" s="5">
        <v>429996</v>
      </c>
      <c r="BQ425" s="7">
        <v>1</v>
      </c>
      <c r="BR425" s="24">
        <v>45297</v>
      </c>
      <c r="BS425" s="7">
        <v>6738900</v>
      </c>
      <c r="BT425" s="7" t="s">
        <v>3451</v>
      </c>
      <c r="BU425" s="7" t="s">
        <v>3463</v>
      </c>
      <c r="BV425" s="7">
        <v>75</v>
      </c>
      <c r="BW425" s="7"/>
      <c r="BX425" s="7"/>
      <c r="BY425" s="7"/>
      <c r="BZ425" s="7">
        <v>18</v>
      </c>
      <c r="CA425" s="7">
        <v>34</v>
      </c>
      <c r="CB425" s="49">
        <v>2071875</v>
      </c>
      <c r="CC425" s="49">
        <v>2071875</v>
      </c>
      <c r="CD425" s="49">
        <f t="shared" si="43"/>
        <v>1864688</v>
      </c>
      <c r="CE425" s="49">
        <f t="shared" si="44"/>
        <v>1657500</v>
      </c>
      <c r="CF425" s="49" t="s">
        <v>3429</v>
      </c>
      <c r="CG425" s="49" t="s">
        <v>3464</v>
      </c>
      <c r="CH425" s="49"/>
      <c r="CI425" s="49" t="s">
        <v>3775</v>
      </c>
      <c r="CJ425" s="50" t="s">
        <v>2144</v>
      </c>
      <c r="CK425" s="50" t="s">
        <v>242</v>
      </c>
      <c r="CL425" s="50">
        <v>141013</v>
      </c>
      <c r="CM425" s="5">
        <v>0</v>
      </c>
      <c r="CN425" s="5" t="s">
        <v>195</v>
      </c>
      <c r="CO425" s="50" t="s">
        <v>166</v>
      </c>
      <c r="CP425" s="50" t="s">
        <v>167</v>
      </c>
      <c r="CQ425" s="51" t="s">
        <v>153</v>
      </c>
      <c r="CR425" s="51" t="s">
        <v>154</v>
      </c>
      <c r="CS425" s="51" t="s">
        <v>90</v>
      </c>
      <c r="CT425" s="51" t="s">
        <v>2228</v>
      </c>
      <c r="CU425" s="51" t="s">
        <v>156</v>
      </c>
      <c r="CV425" s="52" t="s">
        <v>2229</v>
      </c>
    </row>
    <row r="426" spans="1:100" ht="90" x14ac:dyDescent="0.25">
      <c r="A426" s="44">
        <v>425</v>
      </c>
      <c r="B426" s="45">
        <v>45627</v>
      </c>
      <c r="C426" s="46">
        <v>213720911590639</v>
      </c>
      <c r="D426" s="4">
        <v>213720911590639</v>
      </c>
      <c r="E426" s="4" t="s">
        <v>121</v>
      </c>
      <c r="F426" s="5" t="s">
        <v>122</v>
      </c>
      <c r="G426" s="3">
        <v>45310</v>
      </c>
      <c r="H426" s="6">
        <v>11.5666666666667</v>
      </c>
      <c r="I426" s="5" t="s">
        <v>123</v>
      </c>
      <c r="J426" s="47">
        <v>4089391</v>
      </c>
      <c r="K426" s="5" t="s">
        <v>124</v>
      </c>
      <c r="L426" s="5" t="s">
        <v>2230</v>
      </c>
      <c r="M426" s="5">
        <v>3908460</v>
      </c>
      <c r="N426" s="5" t="s">
        <v>126</v>
      </c>
      <c r="O426" s="5">
        <v>799</v>
      </c>
      <c r="P426" s="5" t="s">
        <v>127</v>
      </c>
      <c r="Q426" s="5">
        <v>11</v>
      </c>
      <c r="R426" s="5" t="s">
        <v>128</v>
      </c>
      <c r="S426" s="6">
        <v>12.5</v>
      </c>
      <c r="T426" s="5" t="s">
        <v>129</v>
      </c>
      <c r="U426" s="6">
        <v>12.5</v>
      </c>
      <c r="V426" s="5">
        <v>121</v>
      </c>
      <c r="W426" s="5" t="s">
        <v>130</v>
      </c>
      <c r="X426" s="5" t="s">
        <v>2231</v>
      </c>
      <c r="Y426" s="5" t="s">
        <v>132</v>
      </c>
      <c r="Z426" s="5" t="s">
        <v>133</v>
      </c>
      <c r="AA426" s="5" t="s">
        <v>1419</v>
      </c>
      <c r="AB426" s="5" t="s">
        <v>135</v>
      </c>
      <c r="AC426" s="5" t="s">
        <v>136</v>
      </c>
      <c r="AD426" s="5">
        <v>854803256783</v>
      </c>
      <c r="AE426" s="5" t="s">
        <v>242</v>
      </c>
      <c r="AF426" s="5" t="s">
        <v>243</v>
      </c>
      <c r="AG426" s="5">
        <v>110</v>
      </c>
      <c r="AH426" s="5" t="s">
        <v>139</v>
      </c>
      <c r="AI426" s="5">
        <v>121</v>
      </c>
      <c r="AJ426" s="5" t="s">
        <v>128</v>
      </c>
      <c r="AK426" s="5">
        <v>4089391</v>
      </c>
      <c r="AL426" s="5" t="s">
        <v>140</v>
      </c>
      <c r="AM426" s="5" t="s">
        <v>161</v>
      </c>
      <c r="AN426" s="6">
        <v>34.426047500000003</v>
      </c>
      <c r="AO426" s="5" t="s">
        <v>142</v>
      </c>
      <c r="AP426" s="5">
        <v>0</v>
      </c>
      <c r="AQ426" s="5">
        <v>59859</v>
      </c>
      <c r="AR426" s="3">
        <v>45326</v>
      </c>
      <c r="AS426" s="5">
        <v>120</v>
      </c>
      <c r="AT426" s="5" t="s">
        <v>2143</v>
      </c>
      <c r="AU426" s="5" t="s">
        <v>144</v>
      </c>
      <c r="AV426" s="5">
        <v>0</v>
      </c>
      <c r="AW426" s="5">
        <v>0</v>
      </c>
      <c r="AX426" s="5">
        <v>0</v>
      </c>
      <c r="AY426" s="5">
        <v>0</v>
      </c>
      <c r="AZ426" s="5">
        <v>0</v>
      </c>
      <c r="BA426" s="5">
        <v>0</v>
      </c>
      <c r="BB426" s="5">
        <v>0</v>
      </c>
      <c r="BC426" s="5">
        <v>0</v>
      </c>
      <c r="BD426" s="5">
        <v>0</v>
      </c>
      <c r="BE426" s="5" t="s">
        <v>145</v>
      </c>
      <c r="BF426" s="5" t="s">
        <v>145</v>
      </c>
      <c r="BG426" s="5">
        <v>0</v>
      </c>
      <c r="BH426" s="5">
        <v>11</v>
      </c>
      <c r="BI426" s="5" t="s">
        <v>123</v>
      </c>
      <c r="BJ426" s="3">
        <v>45303</v>
      </c>
      <c r="BK426" s="3">
        <v>45303</v>
      </c>
      <c r="BL426" s="6">
        <v>11.8</v>
      </c>
      <c r="BM426" s="5" t="s">
        <v>123</v>
      </c>
      <c r="BN426" s="3">
        <v>48979</v>
      </c>
      <c r="BO426" s="5" t="s">
        <v>162</v>
      </c>
      <c r="BP426" s="5">
        <v>540000</v>
      </c>
      <c r="BQ426" s="7">
        <v>1</v>
      </c>
      <c r="BR426" s="24">
        <v>45296</v>
      </c>
      <c r="BS426" s="7">
        <v>6729115</v>
      </c>
      <c r="BT426" s="7" t="s">
        <v>147</v>
      </c>
      <c r="BU426" s="7" t="s">
        <v>3465</v>
      </c>
      <c r="BV426" s="7">
        <v>3136</v>
      </c>
      <c r="BW426" s="7">
        <v>2055</v>
      </c>
      <c r="BX426" s="7">
        <v>4025.4</v>
      </c>
      <c r="BY426" s="7">
        <v>1500</v>
      </c>
      <c r="BZ426" s="7" t="s">
        <v>3466</v>
      </c>
      <c r="CA426" s="7">
        <v>60</v>
      </c>
      <c r="CB426" s="49">
        <f t="shared" si="46"/>
        <v>12482580</v>
      </c>
      <c r="CC426" s="49">
        <v>11878770</v>
      </c>
      <c r="CD426" s="49">
        <f t="shared" si="43"/>
        <v>11234322</v>
      </c>
      <c r="CE426" s="49">
        <f t="shared" si="44"/>
        <v>9986064</v>
      </c>
      <c r="CF426" s="49" t="s">
        <v>3422</v>
      </c>
      <c r="CG426" s="49" t="s">
        <v>3467</v>
      </c>
      <c r="CH426" s="49"/>
      <c r="CI426" s="49" t="s">
        <v>3775</v>
      </c>
      <c r="CJ426" s="50" t="s">
        <v>2232</v>
      </c>
      <c r="CK426" s="50" t="s">
        <v>242</v>
      </c>
      <c r="CL426" s="50">
        <v>148023</v>
      </c>
      <c r="CM426" s="5">
        <v>0</v>
      </c>
      <c r="CN426" s="5" t="s">
        <v>195</v>
      </c>
      <c r="CO426" s="50" t="s">
        <v>166</v>
      </c>
      <c r="CP426" s="50" t="s">
        <v>167</v>
      </c>
      <c r="CQ426" s="51" t="s">
        <v>185</v>
      </c>
      <c r="CR426" s="51" t="s">
        <v>154</v>
      </c>
      <c r="CS426" s="51" t="s">
        <v>90</v>
      </c>
      <c r="CT426" s="51" t="s">
        <v>2233</v>
      </c>
      <c r="CU426" s="51" t="s">
        <v>156</v>
      </c>
      <c r="CV426" s="52" t="s">
        <v>2234</v>
      </c>
    </row>
    <row r="427" spans="1:100" ht="105" x14ac:dyDescent="0.25">
      <c r="A427" s="44">
        <v>426</v>
      </c>
      <c r="B427" s="45">
        <v>45627</v>
      </c>
      <c r="C427" s="46">
        <v>213720911577195</v>
      </c>
      <c r="D427" s="4">
        <v>213720911577195</v>
      </c>
      <c r="E427" s="4" t="s">
        <v>121</v>
      </c>
      <c r="F427" s="5" t="s">
        <v>122</v>
      </c>
      <c r="G427" s="3">
        <v>45292</v>
      </c>
      <c r="H427" s="6">
        <v>12.1666666666667</v>
      </c>
      <c r="I427" s="5" t="s">
        <v>123</v>
      </c>
      <c r="J427" s="47">
        <v>2142407</v>
      </c>
      <c r="K427" s="5" t="s">
        <v>124</v>
      </c>
      <c r="L427" s="5" t="s">
        <v>2235</v>
      </c>
      <c r="M427" s="5">
        <v>2046153</v>
      </c>
      <c r="N427" s="5" t="s">
        <v>126</v>
      </c>
      <c r="O427" s="5">
        <v>-1</v>
      </c>
      <c r="P427" s="5" t="s">
        <v>127</v>
      </c>
      <c r="Q427" s="5">
        <v>12</v>
      </c>
      <c r="R427" s="5" t="s">
        <v>128</v>
      </c>
      <c r="S427" s="6">
        <v>13.4</v>
      </c>
      <c r="T427" s="5" t="s">
        <v>129</v>
      </c>
      <c r="U427" s="6">
        <v>13</v>
      </c>
      <c r="V427" s="5">
        <v>121</v>
      </c>
      <c r="W427" s="5" t="s">
        <v>130</v>
      </c>
      <c r="X427" s="5" t="s">
        <v>2236</v>
      </c>
      <c r="Y427" s="5" t="s">
        <v>132</v>
      </c>
      <c r="Z427" s="5" t="s">
        <v>133</v>
      </c>
      <c r="AA427" s="5" t="s">
        <v>1419</v>
      </c>
      <c r="AB427" s="5" t="s">
        <v>135</v>
      </c>
      <c r="AC427" s="5" t="s">
        <v>136</v>
      </c>
      <c r="AD427" s="5">
        <v>854803203735</v>
      </c>
      <c r="AE427" s="5" t="s">
        <v>242</v>
      </c>
      <c r="AF427" s="5" t="s">
        <v>243</v>
      </c>
      <c r="AG427" s="5">
        <v>113</v>
      </c>
      <c r="AH427" s="5" t="s">
        <v>139</v>
      </c>
      <c r="AI427" s="5">
        <v>125</v>
      </c>
      <c r="AJ427" s="5" t="s">
        <v>128</v>
      </c>
      <c r="AK427" s="5">
        <v>2142407</v>
      </c>
      <c r="AL427" s="5" t="s">
        <v>140</v>
      </c>
      <c r="AM427" s="5" t="s">
        <v>141</v>
      </c>
      <c r="AN427" s="6">
        <v>63.524275199999998</v>
      </c>
      <c r="AO427" s="5" t="s">
        <v>142</v>
      </c>
      <c r="AP427" s="5">
        <v>0</v>
      </c>
      <c r="AQ427" s="5">
        <v>31989</v>
      </c>
      <c r="AR427" s="3">
        <v>45295</v>
      </c>
      <c r="AS427" s="5">
        <v>120</v>
      </c>
      <c r="AT427" s="5" t="s">
        <v>2143</v>
      </c>
      <c r="AU427" s="5" t="s">
        <v>144</v>
      </c>
      <c r="AV427" s="5">
        <v>0</v>
      </c>
      <c r="AW427" s="5">
        <v>0</v>
      </c>
      <c r="AX427" s="5">
        <v>0</v>
      </c>
      <c r="AY427" s="5">
        <v>0</v>
      </c>
      <c r="AZ427" s="5">
        <v>0</v>
      </c>
      <c r="BA427" s="5">
        <v>0</v>
      </c>
      <c r="BB427" s="5">
        <v>0</v>
      </c>
      <c r="BC427" s="5">
        <v>0</v>
      </c>
      <c r="BD427" s="5">
        <v>0</v>
      </c>
      <c r="BE427" s="5" t="s">
        <v>145</v>
      </c>
      <c r="BF427" s="5" t="s">
        <v>145</v>
      </c>
      <c r="BG427" s="5">
        <v>0</v>
      </c>
      <c r="BH427" s="5">
        <v>12</v>
      </c>
      <c r="BI427" s="5" t="s">
        <v>123</v>
      </c>
      <c r="BJ427" s="3">
        <v>45288</v>
      </c>
      <c r="BK427" s="3">
        <v>45288</v>
      </c>
      <c r="BL427" s="6">
        <v>12.3</v>
      </c>
      <c r="BM427" s="5" t="s">
        <v>123</v>
      </c>
      <c r="BN427" s="3">
        <v>49068</v>
      </c>
      <c r="BO427" s="5" t="s">
        <v>146</v>
      </c>
      <c r="BP427" s="5">
        <v>817260</v>
      </c>
      <c r="BQ427" s="7">
        <v>2</v>
      </c>
      <c r="BR427" s="24">
        <v>45276</v>
      </c>
      <c r="BS427" s="7">
        <v>6629514</v>
      </c>
      <c r="BT427" s="7" t="s">
        <v>3451</v>
      </c>
      <c r="BU427" s="7" t="s">
        <v>3468</v>
      </c>
      <c r="BV427" s="7">
        <v>75</v>
      </c>
      <c r="BW427" s="7">
        <v>11000</v>
      </c>
      <c r="BX427" s="7">
        <v>1279</v>
      </c>
      <c r="BY427" s="7">
        <v>1020</v>
      </c>
      <c r="BZ427" s="7">
        <v>14</v>
      </c>
      <c r="CA427" s="7">
        <v>36</v>
      </c>
      <c r="CB427" s="49">
        <f t="shared" si="46"/>
        <v>2129580</v>
      </c>
      <c r="CC427" s="49">
        <v>2129580</v>
      </c>
      <c r="CD427" s="49">
        <f t="shared" si="43"/>
        <v>1916622</v>
      </c>
      <c r="CE427" s="49">
        <f t="shared" si="44"/>
        <v>1703664</v>
      </c>
      <c r="CF427" s="49" t="s">
        <v>3429</v>
      </c>
      <c r="CG427" s="49" t="s">
        <v>3469</v>
      </c>
      <c r="CH427" s="49"/>
      <c r="CI427" s="49" t="s">
        <v>3775</v>
      </c>
      <c r="CJ427" s="50" t="s">
        <v>2144</v>
      </c>
      <c r="CK427" s="50" t="s">
        <v>242</v>
      </c>
      <c r="CL427" s="50">
        <v>141003</v>
      </c>
      <c r="CM427" s="5">
        <v>0</v>
      </c>
      <c r="CN427" s="5" t="s">
        <v>195</v>
      </c>
      <c r="CO427" s="50" t="s">
        <v>166</v>
      </c>
      <c r="CP427" s="50" t="s">
        <v>167</v>
      </c>
      <c r="CQ427" s="51" t="s">
        <v>185</v>
      </c>
      <c r="CR427" s="51" t="s">
        <v>154</v>
      </c>
      <c r="CS427" s="51" t="s">
        <v>90</v>
      </c>
      <c r="CT427" s="51" t="s">
        <v>2237</v>
      </c>
      <c r="CU427" s="51" t="s">
        <v>273</v>
      </c>
      <c r="CV427" s="52" t="s">
        <v>2238</v>
      </c>
    </row>
    <row r="428" spans="1:100" customFormat="1" ht="105" x14ac:dyDescent="0.25">
      <c r="A428">
        <v>427</v>
      </c>
      <c r="B428" s="3">
        <v>45627</v>
      </c>
      <c r="C428" s="4">
        <v>213720911512479</v>
      </c>
      <c r="D428" s="4">
        <v>213720911512479</v>
      </c>
      <c r="E428" s="4" t="s">
        <v>121</v>
      </c>
      <c r="F428" s="5" t="s">
        <v>122</v>
      </c>
      <c r="G428" s="3">
        <v>45238</v>
      </c>
      <c r="H428" s="6">
        <v>13.966666666666701</v>
      </c>
      <c r="I428" s="5" t="s">
        <v>123</v>
      </c>
      <c r="J428" s="5">
        <v>3645798</v>
      </c>
      <c r="K428" s="5" t="s">
        <v>124</v>
      </c>
      <c r="L428" s="5" t="s">
        <v>2239</v>
      </c>
      <c r="M428" s="5">
        <v>3505603</v>
      </c>
      <c r="N428" s="5" t="s">
        <v>126</v>
      </c>
      <c r="O428" s="5">
        <v>745</v>
      </c>
      <c r="P428" s="5" t="s">
        <v>127</v>
      </c>
      <c r="Q428" s="5">
        <v>14</v>
      </c>
      <c r="R428" s="5" t="s">
        <v>128</v>
      </c>
      <c r="S428" s="6">
        <v>13.15</v>
      </c>
      <c r="T428" s="5" t="s">
        <v>129</v>
      </c>
      <c r="U428" s="6">
        <v>12.75</v>
      </c>
      <c r="V428" s="5">
        <v>145</v>
      </c>
      <c r="W428" s="5" t="s">
        <v>130</v>
      </c>
      <c r="X428" s="5" t="s">
        <v>2240</v>
      </c>
      <c r="Y428" s="5" t="s">
        <v>132</v>
      </c>
      <c r="Z428" s="5" t="s">
        <v>133</v>
      </c>
      <c r="AA428" s="5" t="s">
        <v>2241</v>
      </c>
      <c r="AB428" s="5" t="s">
        <v>135</v>
      </c>
      <c r="AC428" s="5" t="s">
        <v>136</v>
      </c>
      <c r="AD428" s="5">
        <v>854802125715</v>
      </c>
      <c r="AE428" s="5" t="s">
        <v>242</v>
      </c>
      <c r="AF428" s="5" t="s">
        <v>243</v>
      </c>
      <c r="AG428" s="5">
        <v>137</v>
      </c>
      <c r="AH428" s="5" t="s">
        <v>139</v>
      </c>
      <c r="AI428" s="5">
        <v>151</v>
      </c>
      <c r="AJ428" s="5" t="s">
        <v>128</v>
      </c>
      <c r="AK428" s="5">
        <v>3645798</v>
      </c>
      <c r="AL428" s="5" t="s">
        <v>140</v>
      </c>
      <c r="AM428" s="5" t="s">
        <v>161</v>
      </c>
      <c r="AN428" s="6">
        <v>41.364655399999997</v>
      </c>
      <c r="AO428" s="5" t="s">
        <v>142</v>
      </c>
      <c r="AP428" s="5">
        <v>0</v>
      </c>
      <c r="AQ428" s="5">
        <v>49554</v>
      </c>
      <c r="AR428" s="3">
        <v>45234</v>
      </c>
      <c r="AS428" s="5">
        <v>144</v>
      </c>
      <c r="AT428" s="5" t="s">
        <v>2143</v>
      </c>
      <c r="AU428" s="5" t="s">
        <v>144</v>
      </c>
      <c r="AV428" s="5">
        <v>0</v>
      </c>
      <c r="AW428" s="5">
        <v>0</v>
      </c>
      <c r="AX428" s="5">
        <v>0</v>
      </c>
      <c r="AY428" s="5">
        <v>0</v>
      </c>
      <c r="AZ428" s="5">
        <v>0</v>
      </c>
      <c r="BA428" s="5">
        <v>0</v>
      </c>
      <c r="BB428" s="5">
        <v>0</v>
      </c>
      <c r="BC428" s="5">
        <v>0</v>
      </c>
      <c r="BD428" s="5">
        <v>0</v>
      </c>
      <c r="BE428" s="5" t="s">
        <v>145</v>
      </c>
      <c r="BF428" s="5" t="s">
        <v>145</v>
      </c>
      <c r="BG428" s="5">
        <v>0</v>
      </c>
      <c r="BH428" s="5">
        <v>14</v>
      </c>
      <c r="BI428" s="5" t="s">
        <v>123</v>
      </c>
      <c r="BJ428" s="3">
        <v>45226</v>
      </c>
      <c r="BK428" s="3">
        <v>45226</v>
      </c>
      <c r="BL428" s="6">
        <v>14.366666666666699</v>
      </c>
      <c r="BM428" s="5" t="s">
        <v>123</v>
      </c>
      <c r="BN428" s="3">
        <v>49799</v>
      </c>
      <c r="BO428" s="5" t="s">
        <v>162</v>
      </c>
      <c r="BP428" s="5">
        <v>1333992</v>
      </c>
      <c r="BQ428" s="7">
        <v>1</v>
      </c>
      <c r="BR428" s="24">
        <v>45211</v>
      </c>
      <c r="BS428" s="7">
        <v>147</v>
      </c>
      <c r="BT428" s="7" t="s">
        <v>3446</v>
      </c>
      <c r="BU428" s="7" t="s">
        <v>3470</v>
      </c>
      <c r="BV428" s="7">
        <v>159.28</v>
      </c>
      <c r="BW428" s="7">
        <v>35000</v>
      </c>
      <c r="BX428" s="7">
        <f>(1290+1290+143)</f>
        <v>2723</v>
      </c>
      <c r="BY428" s="7">
        <v>1189.4967999999999</v>
      </c>
      <c r="BZ428" s="7">
        <v>12</v>
      </c>
      <c r="CA428" s="7">
        <v>38</v>
      </c>
      <c r="CB428" s="8">
        <f t="shared" si="46"/>
        <v>8813799.7863999996</v>
      </c>
      <c r="CC428" s="8">
        <v>8813800</v>
      </c>
      <c r="CD428" s="8">
        <f t="shared" si="43"/>
        <v>7932420</v>
      </c>
      <c r="CE428" s="8">
        <f t="shared" si="44"/>
        <v>7051040</v>
      </c>
      <c r="CF428" s="8" t="s">
        <v>3429</v>
      </c>
      <c r="CG428" s="8"/>
      <c r="CH428" s="8">
        <f>J428/CB428</f>
        <v>0.41364656429178176</v>
      </c>
      <c r="CI428" s="8" t="s">
        <v>3775</v>
      </c>
      <c r="CJ428" s="5" t="s">
        <v>2144</v>
      </c>
      <c r="CK428" s="5" t="s">
        <v>242</v>
      </c>
      <c r="CL428" s="5">
        <v>141003</v>
      </c>
      <c r="CM428" s="5">
        <v>0</v>
      </c>
      <c r="CN428" s="5" t="s">
        <v>195</v>
      </c>
      <c r="CO428" s="5" t="s">
        <v>166</v>
      </c>
      <c r="CP428" s="5" t="s">
        <v>167</v>
      </c>
      <c r="CQ428" s="9" t="s">
        <v>153</v>
      </c>
      <c r="CR428" s="9" t="s">
        <v>154</v>
      </c>
      <c r="CS428" s="9" t="s">
        <v>90</v>
      </c>
      <c r="CT428" s="9" t="s">
        <v>2242</v>
      </c>
      <c r="CU428" s="9" t="s">
        <v>156</v>
      </c>
      <c r="CV428" s="10" t="s">
        <v>2243</v>
      </c>
    </row>
    <row r="429" spans="1:100" ht="90" x14ac:dyDescent="0.25">
      <c r="A429" s="44">
        <v>428</v>
      </c>
      <c r="B429" s="45">
        <v>45627</v>
      </c>
      <c r="C429" s="46">
        <v>213720911392192</v>
      </c>
      <c r="D429" s="4">
        <v>213720911392192</v>
      </c>
      <c r="E429" s="4" t="s">
        <v>121</v>
      </c>
      <c r="F429" s="5" t="s">
        <v>122</v>
      </c>
      <c r="G429" s="3">
        <v>45122</v>
      </c>
      <c r="H429" s="6">
        <v>17.8333333333333</v>
      </c>
      <c r="I429" s="5" t="s">
        <v>123</v>
      </c>
      <c r="J429" s="47">
        <v>2550206</v>
      </c>
      <c r="K429" s="5" t="s">
        <v>124</v>
      </c>
      <c r="L429" s="5" t="s">
        <v>2244</v>
      </c>
      <c r="M429" s="5">
        <v>2470951</v>
      </c>
      <c r="N429" s="5" t="s">
        <v>126</v>
      </c>
      <c r="O429" s="5">
        <v>694</v>
      </c>
      <c r="P429" s="5" t="s">
        <v>127</v>
      </c>
      <c r="Q429" s="5">
        <v>18</v>
      </c>
      <c r="R429" s="5" t="s">
        <v>128</v>
      </c>
      <c r="S429" s="6">
        <v>13.4</v>
      </c>
      <c r="T429" s="5" t="s">
        <v>129</v>
      </c>
      <c r="U429" s="6">
        <v>13</v>
      </c>
      <c r="V429" s="5">
        <v>181</v>
      </c>
      <c r="W429" s="5" t="s">
        <v>130</v>
      </c>
      <c r="X429" s="5" t="s">
        <v>2245</v>
      </c>
      <c r="Y429" s="5" t="s">
        <v>132</v>
      </c>
      <c r="Z429" s="5" t="s">
        <v>133</v>
      </c>
      <c r="AA429" s="5" t="s">
        <v>376</v>
      </c>
      <c r="AB429" s="5" t="s">
        <v>135</v>
      </c>
      <c r="AC429" s="5" t="s">
        <v>136</v>
      </c>
      <c r="AD429" s="5">
        <v>808345558</v>
      </c>
      <c r="AE429" s="5" t="s">
        <v>242</v>
      </c>
      <c r="AF429" s="5" t="s">
        <v>243</v>
      </c>
      <c r="AG429" s="5">
        <v>174</v>
      </c>
      <c r="AH429" s="5" t="s">
        <v>139</v>
      </c>
      <c r="AI429" s="5">
        <v>192</v>
      </c>
      <c r="AJ429" s="5" t="s">
        <v>128</v>
      </c>
      <c r="AK429" s="5">
        <v>2550206</v>
      </c>
      <c r="AL429" s="5" t="s">
        <v>140</v>
      </c>
      <c r="AM429" s="5" t="s">
        <v>161</v>
      </c>
      <c r="AN429" s="6">
        <v>55.803194699999999</v>
      </c>
      <c r="AO429" s="5" t="s">
        <v>142</v>
      </c>
      <c r="AP429" s="5">
        <v>0</v>
      </c>
      <c r="AQ429" s="5">
        <v>32267</v>
      </c>
      <c r="AR429" s="3">
        <v>45111</v>
      </c>
      <c r="AS429" s="5">
        <v>180</v>
      </c>
      <c r="AT429" s="5" t="s">
        <v>2143</v>
      </c>
      <c r="AU429" s="5" t="s">
        <v>144</v>
      </c>
      <c r="AV429" s="5">
        <v>0</v>
      </c>
      <c r="AW429" s="5">
        <v>0</v>
      </c>
      <c r="AX429" s="5">
        <v>0</v>
      </c>
      <c r="AY429" s="5">
        <v>0</v>
      </c>
      <c r="AZ429" s="5">
        <v>0</v>
      </c>
      <c r="BA429" s="5">
        <v>0</v>
      </c>
      <c r="BB429" s="5">
        <v>0</v>
      </c>
      <c r="BC429" s="5">
        <v>0</v>
      </c>
      <c r="BD429" s="5">
        <v>0</v>
      </c>
      <c r="BE429" s="5" t="s">
        <v>145</v>
      </c>
      <c r="BF429" s="5" t="s">
        <v>145</v>
      </c>
      <c r="BG429" s="5">
        <v>0</v>
      </c>
      <c r="BH429" s="5">
        <v>18</v>
      </c>
      <c r="BI429" s="5" t="s">
        <v>123</v>
      </c>
      <c r="BJ429" s="3">
        <v>45101</v>
      </c>
      <c r="BK429" s="3">
        <v>45101</v>
      </c>
      <c r="BL429" s="6">
        <v>18.533333333333299</v>
      </c>
      <c r="BM429" s="5" t="s">
        <v>123</v>
      </c>
      <c r="BN429" s="3">
        <v>50925</v>
      </c>
      <c r="BO429" s="5" t="s">
        <v>162</v>
      </c>
      <c r="BP429" s="5">
        <v>450552</v>
      </c>
      <c r="BQ429" s="7">
        <v>1</v>
      </c>
      <c r="BR429" s="24">
        <v>45092</v>
      </c>
      <c r="BS429" s="7" t="s">
        <v>3471</v>
      </c>
      <c r="BT429" s="7" t="s">
        <v>3415</v>
      </c>
      <c r="BU429" s="7" t="s">
        <v>3472</v>
      </c>
      <c r="BV429" s="7">
        <v>360.5</v>
      </c>
      <c r="BW429" s="7">
        <v>8000</v>
      </c>
      <c r="BX429" s="7">
        <f>1015+1494</f>
        <v>2509</v>
      </c>
      <c r="BY429" s="7">
        <v>672.48555199999998</v>
      </c>
      <c r="BZ429" s="7">
        <v>10</v>
      </c>
      <c r="CA429" s="7">
        <v>40</v>
      </c>
      <c r="CB429" s="49">
        <f t="shared" si="46"/>
        <v>4571266.2499679998</v>
      </c>
      <c r="CC429" s="49">
        <v>4570000</v>
      </c>
      <c r="CD429" s="49">
        <f t="shared" si="43"/>
        <v>4114140</v>
      </c>
      <c r="CE429" s="49">
        <f t="shared" si="44"/>
        <v>3657013</v>
      </c>
      <c r="CF429" s="49" t="s">
        <v>3473</v>
      </c>
      <c r="CG429" s="49" t="s">
        <v>3474</v>
      </c>
      <c r="CH429" s="49"/>
      <c r="CI429" s="49" t="s">
        <v>3775</v>
      </c>
      <c r="CJ429" s="50" t="s">
        <v>2144</v>
      </c>
      <c r="CK429" s="50" t="s">
        <v>242</v>
      </c>
      <c r="CL429" s="50">
        <v>141014</v>
      </c>
      <c r="CM429" s="5">
        <v>0</v>
      </c>
      <c r="CN429" s="5" t="s">
        <v>195</v>
      </c>
      <c r="CO429" s="50" t="s">
        <v>166</v>
      </c>
      <c r="CP429" s="50" t="s">
        <v>167</v>
      </c>
      <c r="CQ429" s="51" t="s">
        <v>153</v>
      </c>
      <c r="CR429" s="51" t="s">
        <v>154</v>
      </c>
      <c r="CS429" s="51" t="s">
        <v>90</v>
      </c>
      <c r="CT429" s="51" t="s">
        <v>2246</v>
      </c>
      <c r="CU429" s="51" t="s">
        <v>156</v>
      </c>
      <c r="CV429" s="52" t="s">
        <v>2247</v>
      </c>
    </row>
    <row r="430" spans="1:100" ht="120" x14ac:dyDescent="0.25">
      <c r="A430" s="44">
        <v>429</v>
      </c>
      <c r="B430" s="45">
        <v>45627</v>
      </c>
      <c r="C430" s="46">
        <v>213720911354294</v>
      </c>
      <c r="D430" s="4">
        <v>213720911354294</v>
      </c>
      <c r="E430" s="4" t="s">
        <v>121</v>
      </c>
      <c r="F430" s="5" t="s">
        <v>232</v>
      </c>
      <c r="G430" s="3">
        <v>44985</v>
      </c>
      <c r="H430" s="6">
        <v>22.4</v>
      </c>
      <c r="I430" s="5" t="s">
        <v>123</v>
      </c>
      <c r="J430" s="47">
        <v>1892666</v>
      </c>
      <c r="K430" s="5" t="s">
        <v>124</v>
      </c>
      <c r="L430" s="5" t="s">
        <v>2248</v>
      </c>
      <c r="M430" s="5">
        <v>1820491</v>
      </c>
      <c r="N430" s="5" t="s">
        <v>126</v>
      </c>
      <c r="O430" s="5">
        <v>737</v>
      </c>
      <c r="P430" s="5" t="s">
        <v>127</v>
      </c>
      <c r="Q430" s="5">
        <v>22</v>
      </c>
      <c r="R430" s="5" t="s">
        <v>128</v>
      </c>
      <c r="S430" s="6">
        <v>13.9</v>
      </c>
      <c r="T430" s="5" t="s">
        <v>129</v>
      </c>
      <c r="U430" s="6">
        <v>13.5</v>
      </c>
      <c r="V430" s="5">
        <v>181</v>
      </c>
      <c r="W430" s="5" t="s">
        <v>130</v>
      </c>
      <c r="X430" s="5" t="s">
        <v>2249</v>
      </c>
      <c r="Y430" s="5" t="s">
        <v>132</v>
      </c>
      <c r="Z430" s="5" t="s">
        <v>133</v>
      </c>
      <c r="AA430" s="5" t="s">
        <v>181</v>
      </c>
      <c r="AB430" s="5" t="s">
        <v>135</v>
      </c>
      <c r="AC430" s="5" t="s">
        <v>136</v>
      </c>
      <c r="AD430" s="5">
        <v>807809314</v>
      </c>
      <c r="AE430" s="5" t="s">
        <v>242</v>
      </c>
      <c r="AF430" s="5" t="s">
        <v>243</v>
      </c>
      <c r="AG430" s="5">
        <v>170</v>
      </c>
      <c r="AH430" s="5" t="s">
        <v>139</v>
      </c>
      <c r="AI430" s="5">
        <v>192</v>
      </c>
      <c r="AJ430" s="5" t="s">
        <v>128</v>
      </c>
      <c r="AK430" s="5">
        <v>1892666</v>
      </c>
      <c r="AL430" s="5" t="s">
        <v>140</v>
      </c>
      <c r="AM430" s="5" t="s">
        <v>161</v>
      </c>
      <c r="AN430" s="6">
        <v>32.691355000000001</v>
      </c>
      <c r="AO430" s="5" t="s">
        <v>142</v>
      </c>
      <c r="AP430" s="5">
        <v>0</v>
      </c>
      <c r="AQ430" s="5">
        <v>24573</v>
      </c>
      <c r="AR430" s="3">
        <v>44989</v>
      </c>
      <c r="AS430" s="5">
        <v>180</v>
      </c>
      <c r="AT430" s="5" t="s">
        <v>2143</v>
      </c>
      <c r="AU430" s="5" t="s">
        <v>144</v>
      </c>
      <c r="AV430" s="5">
        <v>0</v>
      </c>
      <c r="AW430" s="5">
        <v>0</v>
      </c>
      <c r="AX430" s="5">
        <v>0</v>
      </c>
      <c r="AY430" s="5">
        <v>0</v>
      </c>
      <c r="AZ430" s="5">
        <v>0</v>
      </c>
      <c r="BA430" s="5">
        <v>0</v>
      </c>
      <c r="BB430" s="5">
        <v>0</v>
      </c>
      <c r="BC430" s="5">
        <v>0</v>
      </c>
      <c r="BD430" s="5">
        <v>0</v>
      </c>
      <c r="BE430" s="5" t="s">
        <v>145</v>
      </c>
      <c r="BF430" s="5" t="s">
        <v>145</v>
      </c>
      <c r="BG430" s="5">
        <v>0</v>
      </c>
      <c r="BH430" s="5">
        <v>22</v>
      </c>
      <c r="BI430" s="5" t="s">
        <v>123</v>
      </c>
      <c r="BJ430" s="3">
        <v>44985</v>
      </c>
      <c r="BK430" s="3">
        <v>44985</v>
      </c>
      <c r="BL430" s="6">
        <v>22.4</v>
      </c>
      <c r="BM430" s="5" t="s">
        <v>123</v>
      </c>
      <c r="BN430" s="3">
        <v>50805</v>
      </c>
      <c r="BO430" s="5" t="s">
        <v>162</v>
      </c>
      <c r="BP430" s="5">
        <v>525000</v>
      </c>
      <c r="BQ430" s="7">
        <v>1</v>
      </c>
      <c r="BR430" s="24">
        <v>44979</v>
      </c>
      <c r="BS430" s="7">
        <v>24</v>
      </c>
      <c r="BT430" s="7" t="s">
        <v>3451</v>
      </c>
      <c r="BU430" s="7" t="s">
        <v>3475</v>
      </c>
      <c r="BV430" s="7">
        <v>250</v>
      </c>
      <c r="BW430" s="7">
        <v>10000</v>
      </c>
      <c r="BX430" s="7">
        <v>3655</v>
      </c>
      <c r="BY430" s="7">
        <v>900</v>
      </c>
      <c r="BZ430" s="7">
        <v>9</v>
      </c>
      <c r="CA430" s="7">
        <v>41</v>
      </c>
      <c r="CB430" s="49">
        <f t="shared" si="46"/>
        <v>5789500</v>
      </c>
      <c r="CC430" s="49">
        <v>5789500</v>
      </c>
      <c r="CD430" s="49">
        <f t="shared" si="43"/>
        <v>5210550</v>
      </c>
      <c r="CE430" s="49">
        <f t="shared" si="44"/>
        <v>4631600</v>
      </c>
      <c r="CF430" s="49" t="s">
        <v>3476</v>
      </c>
      <c r="CG430" s="49" t="s">
        <v>3477</v>
      </c>
      <c r="CH430" s="49"/>
      <c r="CI430" s="49" t="s">
        <v>3775</v>
      </c>
      <c r="CJ430" s="50" t="s">
        <v>2144</v>
      </c>
      <c r="CK430" s="50" t="s">
        <v>242</v>
      </c>
      <c r="CL430" s="50">
        <v>141006</v>
      </c>
      <c r="CM430" s="5">
        <v>0</v>
      </c>
      <c r="CN430" s="5" t="s">
        <v>195</v>
      </c>
      <c r="CO430" s="50" t="s">
        <v>166</v>
      </c>
      <c r="CP430" s="50" t="s">
        <v>355</v>
      </c>
      <c r="CQ430" s="51" t="s">
        <v>185</v>
      </c>
      <c r="CR430" s="51" t="s">
        <v>154</v>
      </c>
      <c r="CS430" s="51" t="s">
        <v>90</v>
      </c>
      <c r="CT430" s="51" t="s">
        <v>2250</v>
      </c>
      <c r="CU430" s="51" t="s">
        <v>156</v>
      </c>
      <c r="CV430" s="52" t="s">
        <v>2251</v>
      </c>
    </row>
    <row r="431" spans="1:100" ht="75" x14ac:dyDescent="0.25">
      <c r="A431" s="44">
        <v>430</v>
      </c>
      <c r="B431" s="45">
        <v>45627</v>
      </c>
      <c r="C431" s="46">
        <v>213720911353684</v>
      </c>
      <c r="D431" s="4">
        <v>213720911353684</v>
      </c>
      <c r="E431" s="4" t="s">
        <v>121</v>
      </c>
      <c r="F431" s="5" t="s">
        <v>232</v>
      </c>
      <c r="G431" s="3">
        <v>44985</v>
      </c>
      <c r="H431" s="6">
        <v>22.4</v>
      </c>
      <c r="I431" s="5" t="s">
        <v>123</v>
      </c>
      <c r="J431" s="47">
        <v>863285</v>
      </c>
      <c r="K431" s="5" t="s">
        <v>124</v>
      </c>
      <c r="L431" s="5" t="s">
        <v>2252</v>
      </c>
      <c r="M431" s="5">
        <v>831897</v>
      </c>
      <c r="N431" s="5" t="s">
        <v>126</v>
      </c>
      <c r="O431" s="5">
        <v>763</v>
      </c>
      <c r="P431" s="5" t="s">
        <v>127</v>
      </c>
      <c r="Q431" s="5">
        <v>22</v>
      </c>
      <c r="R431" s="5" t="s">
        <v>128</v>
      </c>
      <c r="S431" s="6">
        <v>14.4</v>
      </c>
      <c r="T431" s="5" t="s">
        <v>129</v>
      </c>
      <c r="U431" s="6">
        <v>14</v>
      </c>
      <c r="V431" s="5">
        <v>181</v>
      </c>
      <c r="W431" s="5" t="s">
        <v>130</v>
      </c>
      <c r="X431" s="5" t="s">
        <v>2253</v>
      </c>
      <c r="Y431" s="5" t="s">
        <v>132</v>
      </c>
      <c r="Z431" s="5" t="s">
        <v>133</v>
      </c>
      <c r="AA431" s="5" t="s">
        <v>863</v>
      </c>
      <c r="AB431" s="5" t="s">
        <v>135</v>
      </c>
      <c r="AC431" s="5" t="s">
        <v>136</v>
      </c>
      <c r="AD431" s="5">
        <v>807728782</v>
      </c>
      <c r="AE431" s="5" t="s">
        <v>242</v>
      </c>
      <c r="AF431" s="5" t="s">
        <v>243</v>
      </c>
      <c r="AG431" s="5">
        <v>170</v>
      </c>
      <c r="AH431" s="5" t="s">
        <v>139</v>
      </c>
      <c r="AI431" s="5">
        <v>192</v>
      </c>
      <c r="AJ431" s="5" t="s">
        <v>128</v>
      </c>
      <c r="AK431" s="5">
        <v>863285</v>
      </c>
      <c r="AL431" s="5" t="s">
        <v>140</v>
      </c>
      <c r="AM431" s="5" t="s">
        <v>161</v>
      </c>
      <c r="AN431" s="6">
        <v>44.254004899999998</v>
      </c>
      <c r="AO431" s="5" t="s">
        <v>142</v>
      </c>
      <c r="AP431" s="5">
        <v>0</v>
      </c>
      <c r="AQ431" s="5">
        <v>11497</v>
      </c>
      <c r="AR431" s="3">
        <v>44989</v>
      </c>
      <c r="AS431" s="5">
        <v>180</v>
      </c>
      <c r="AT431" s="5" t="s">
        <v>2143</v>
      </c>
      <c r="AU431" s="5" t="s">
        <v>144</v>
      </c>
      <c r="AV431" s="5">
        <v>0</v>
      </c>
      <c r="AW431" s="5">
        <v>0</v>
      </c>
      <c r="AX431" s="5">
        <v>0</v>
      </c>
      <c r="AY431" s="5">
        <v>0</v>
      </c>
      <c r="AZ431" s="5">
        <v>0</v>
      </c>
      <c r="BA431" s="5">
        <v>0</v>
      </c>
      <c r="BB431" s="5">
        <v>0</v>
      </c>
      <c r="BC431" s="5">
        <v>0</v>
      </c>
      <c r="BD431" s="5">
        <v>0</v>
      </c>
      <c r="BE431" s="5" t="s">
        <v>145</v>
      </c>
      <c r="BF431" s="5" t="s">
        <v>145</v>
      </c>
      <c r="BG431" s="5">
        <v>0</v>
      </c>
      <c r="BH431" s="5">
        <v>22</v>
      </c>
      <c r="BI431" s="5" t="s">
        <v>123</v>
      </c>
      <c r="BJ431" s="3">
        <v>44985</v>
      </c>
      <c r="BK431" s="3">
        <v>44985</v>
      </c>
      <c r="BL431" s="6">
        <v>22.4</v>
      </c>
      <c r="BM431" s="5" t="s">
        <v>123</v>
      </c>
      <c r="BN431" s="3">
        <v>50805</v>
      </c>
      <c r="BO431" s="5" t="s">
        <v>162</v>
      </c>
      <c r="BP431" s="5">
        <v>390000</v>
      </c>
      <c r="BQ431" s="7">
        <v>1</v>
      </c>
      <c r="BR431" s="24">
        <v>44979</v>
      </c>
      <c r="BS431" s="7">
        <v>5821043</v>
      </c>
      <c r="BT431" s="7" t="s">
        <v>147</v>
      </c>
      <c r="BU431" s="7" t="s">
        <v>3478</v>
      </c>
      <c r="BV431" s="7">
        <v>225</v>
      </c>
      <c r="BW431" s="7">
        <v>7950</v>
      </c>
      <c r="BX431" s="7">
        <v>180</v>
      </c>
      <c r="BY431" s="7">
        <v>900</v>
      </c>
      <c r="BZ431" s="7">
        <v>11</v>
      </c>
      <c r="CA431" s="7">
        <v>49</v>
      </c>
      <c r="CB431" s="49">
        <f t="shared" si="46"/>
        <v>1950750</v>
      </c>
      <c r="CC431" s="49">
        <v>1950750</v>
      </c>
      <c r="CD431" s="49">
        <f t="shared" si="43"/>
        <v>1755675</v>
      </c>
      <c r="CE431" s="49">
        <f t="shared" si="44"/>
        <v>1560600</v>
      </c>
      <c r="CF431" s="49" t="s">
        <v>3422</v>
      </c>
      <c r="CG431" s="49" t="s">
        <v>3479</v>
      </c>
      <c r="CH431" s="49"/>
      <c r="CI431" s="49" t="s">
        <v>3775</v>
      </c>
      <c r="CJ431" s="50" t="s">
        <v>2254</v>
      </c>
      <c r="CK431" s="50" t="s">
        <v>242</v>
      </c>
      <c r="CL431" s="50">
        <v>142003</v>
      </c>
      <c r="CM431" s="5">
        <v>0</v>
      </c>
      <c r="CN431" s="5" t="s">
        <v>195</v>
      </c>
      <c r="CO431" s="50" t="s">
        <v>152</v>
      </c>
      <c r="CP431" s="50" t="s">
        <v>152</v>
      </c>
      <c r="CQ431" s="51" t="s">
        <v>185</v>
      </c>
      <c r="CR431" s="51" t="s">
        <v>154</v>
      </c>
      <c r="CS431" s="51" t="s">
        <v>90</v>
      </c>
      <c r="CT431" s="51" t="s">
        <v>2255</v>
      </c>
      <c r="CU431" s="51" t="s">
        <v>156</v>
      </c>
      <c r="CV431" s="52" t="s">
        <v>2256</v>
      </c>
    </row>
    <row r="432" spans="1:100" customFormat="1" ht="90" x14ac:dyDescent="0.25">
      <c r="A432">
        <v>431</v>
      </c>
      <c r="B432" s="3">
        <v>45627</v>
      </c>
      <c r="C432" s="4">
        <v>213720911345870</v>
      </c>
      <c r="D432" s="4">
        <v>213720911345870</v>
      </c>
      <c r="E432" s="4" t="s">
        <v>121</v>
      </c>
      <c r="F432" s="5" t="s">
        <v>232</v>
      </c>
      <c r="G432" s="3">
        <v>44981</v>
      </c>
      <c r="H432" s="6">
        <v>22.533333333333299</v>
      </c>
      <c r="I432" s="5" t="s">
        <v>123</v>
      </c>
      <c r="J432" s="5">
        <v>1097475</v>
      </c>
      <c r="K432" s="5" t="s">
        <v>124</v>
      </c>
      <c r="L432" s="5" t="s">
        <v>2257</v>
      </c>
      <c r="M432" s="5">
        <v>1053596</v>
      </c>
      <c r="N432" s="5" t="s">
        <v>126</v>
      </c>
      <c r="O432" s="5">
        <v>767</v>
      </c>
      <c r="P432" s="5" t="s">
        <v>127</v>
      </c>
      <c r="Q432" s="5">
        <v>22</v>
      </c>
      <c r="R432" s="5" t="s">
        <v>128</v>
      </c>
      <c r="S432" s="6">
        <v>13.4</v>
      </c>
      <c r="T432" s="5" t="s">
        <v>129</v>
      </c>
      <c r="U432" s="6">
        <v>13</v>
      </c>
      <c r="V432" s="5">
        <v>181</v>
      </c>
      <c r="W432" s="5" t="s">
        <v>130</v>
      </c>
      <c r="X432" s="5" t="s">
        <v>2258</v>
      </c>
      <c r="Y432" s="5" t="s">
        <v>132</v>
      </c>
      <c r="Z432" s="5" t="s">
        <v>133</v>
      </c>
      <c r="AA432" s="5" t="s">
        <v>863</v>
      </c>
      <c r="AB432" s="5" t="s">
        <v>135</v>
      </c>
      <c r="AC432" s="5" t="s">
        <v>136</v>
      </c>
      <c r="AD432" s="5">
        <v>807642406</v>
      </c>
      <c r="AE432" s="5" t="s">
        <v>242</v>
      </c>
      <c r="AF432" s="5" t="s">
        <v>243</v>
      </c>
      <c r="AG432" s="5">
        <v>170</v>
      </c>
      <c r="AH432" s="5" t="s">
        <v>139</v>
      </c>
      <c r="AI432" s="5">
        <v>192</v>
      </c>
      <c r="AJ432" s="5" t="s">
        <v>128</v>
      </c>
      <c r="AK432" s="5">
        <v>1097475</v>
      </c>
      <c r="AL432" s="5" t="s">
        <v>140</v>
      </c>
      <c r="AM432" s="5" t="s">
        <v>161</v>
      </c>
      <c r="AN432" s="6">
        <v>61.174749200000001</v>
      </c>
      <c r="AO432" s="5" t="s">
        <v>142</v>
      </c>
      <c r="AP432" s="5">
        <v>0</v>
      </c>
      <c r="AQ432" s="5">
        <v>13886</v>
      </c>
      <c r="AR432" s="3">
        <v>44989</v>
      </c>
      <c r="AS432" s="5">
        <v>180</v>
      </c>
      <c r="AT432" s="5" t="s">
        <v>2143</v>
      </c>
      <c r="AU432" s="5" t="s">
        <v>144</v>
      </c>
      <c r="AV432" s="5">
        <v>0</v>
      </c>
      <c r="AW432" s="5">
        <v>0</v>
      </c>
      <c r="AX432" s="5">
        <v>0</v>
      </c>
      <c r="AY432" s="5">
        <v>0</v>
      </c>
      <c r="AZ432" s="5">
        <v>0</v>
      </c>
      <c r="BA432" s="5">
        <v>0</v>
      </c>
      <c r="BB432" s="5">
        <v>0</v>
      </c>
      <c r="BC432" s="5">
        <v>0</v>
      </c>
      <c r="BD432" s="5">
        <v>0</v>
      </c>
      <c r="BE432" s="5" t="s">
        <v>145</v>
      </c>
      <c r="BF432" s="5" t="s">
        <v>145</v>
      </c>
      <c r="BG432" s="5">
        <v>0</v>
      </c>
      <c r="BH432" s="5">
        <v>22</v>
      </c>
      <c r="BI432" s="5" t="s">
        <v>123</v>
      </c>
      <c r="BJ432" s="3">
        <v>44981</v>
      </c>
      <c r="BK432" s="3">
        <v>44981</v>
      </c>
      <c r="BL432" s="6">
        <v>22.533333333333299</v>
      </c>
      <c r="BM432" s="5" t="s">
        <v>123</v>
      </c>
      <c r="BN432" s="3">
        <v>50805</v>
      </c>
      <c r="BO432" s="5" t="s">
        <v>162</v>
      </c>
      <c r="BP432" s="5">
        <v>600000</v>
      </c>
      <c r="BQ432" s="7">
        <v>1</v>
      </c>
      <c r="BR432" s="24">
        <v>44950</v>
      </c>
      <c r="BS432" s="7" t="s">
        <v>3480</v>
      </c>
      <c r="BT432" s="7" t="s">
        <v>3415</v>
      </c>
      <c r="BU432" s="7" t="s">
        <v>3481</v>
      </c>
      <c r="BV432" s="7">
        <v>50</v>
      </c>
      <c r="BW432" s="7">
        <v>14000</v>
      </c>
      <c r="BX432" s="7">
        <v>810</v>
      </c>
      <c r="BY432" s="7">
        <v>1350</v>
      </c>
      <c r="BZ432" s="7">
        <v>6</v>
      </c>
      <c r="CA432" s="7">
        <v>44</v>
      </c>
      <c r="CB432" s="8">
        <f t="shared" si="46"/>
        <v>1793500</v>
      </c>
      <c r="CC432" s="8">
        <v>1794000</v>
      </c>
      <c r="CD432" s="8">
        <f t="shared" si="43"/>
        <v>1614150</v>
      </c>
      <c r="CE432" s="8">
        <f t="shared" si="44"/>
        <v>1434800</v>
      </c>
      <c r="CF432" s="8" t="s">
        <v>3482</v>
      </c>
      <c r="CG432" s="8"/>
      <c r="CH432" s="8">
        <f>J432/CB432</f>
        <v>0.61191803735712291</v>
      </c>
      <c r="CI432" s="8" t="s">
        <v>3775</v>
      </c>
      <c r="CJ432" s="5" t="s">
        <v>2144</v>
      </c>
      <c r="CK432" s="5" t="s">
        <v>242</v>
      </c>
      <c r="CL432" s="5">
        <v>141001</v>
      </c>
      <c r="CM432" s="5">
        <v>0</v>
      </c>
      <c r="CN432" s="5" t="s">
        <v>195</v>
      </c>
      <c r="CO432" s="5" t="s">
        <v>166</v>
      </c>
      <c r="CP432" s="5" t="s">
        <v>167</v>
      </c>
      <c r="CQ432" s="9" t="s">
        <v>185</v>
      </c>
      <c r="CR432" s="9" t="s">
        <v>154</v>
      </c>
      <c r="CS432" s="9" t="s">
        <v>90</v>
      </c>
      <c r="CT432" s="9" t="s">
        <v>2259</v>
      </c>
      <c r="CU432" s="9" t="s">
        <v>156</v>
      </c>
      <c r="CV432" s="10" t="s">
        <v>2260</v>
      </c>
    </row>
    <row r="433" spans="1:127" ht="105" x14ac:dyDescent="0.25">
      <c r="A433" s="44">
        <v>432</v>
      </c>
      <c r="B433" s="45">
        <v>45627</v>
      </c>
      <c r="C433" s="46">
        <v>213720911323320</v>
      </c>
      <c r="D433" s="4">
        <v>213720911323320</v>
      </c>
      <c r="E433" s="4" t="s">
        <v>121</v>
      </c>
      <c r="F433" s="5" t="s">
        <v>232</v>
      </c>
      <c r="G433" s="3">
        <v>44957</v>
      </c>
      <c r="H433" s="6">
        <v>23.3333333333333</v>
      </c>
      <c r="I433" s="5" t="s">
        <v>123</v>
      </c>
      <c r="J433" s="47">
        <v>2384050</v>
      </c>
      <c r="K433" s="5" t="s">
        <v>124</v>
      </c>
      <c r="L433" s="5" t="s">
        <v>2261</v>
      </c>
      <c r="M433" s="5">
        <v>2283262</v>
      </c>
      <c r="N433" s="5" t="s">
        <v>126</v>
      </c>
      <c r="O433" s="5">
        <v>769</v>
      </c>
      <c r="P433" s="5" t="s">
        <v>127</v>
      </c>
      <c r="Q433" s="5">
        <v>23</v>
      </c>
      <c r="R433" s="5" t="s">
        <v>128</v>
      </c>
      <c r="S433" s="6">
        <v>13.4</v>
      </c>
      <c r="T433" s="5" t="s">
        <v>129</v>
      </c>
      <c r="U433" s="6">
        <v>13</v>
      </c>
      <c r="V433" s="5">
        <v>181</v>
      </c>
      <c r="W433" s="5" t="s">
        <v>130</v>
      </c>
      <c r="X433" s="5" t="s">
        <v>2262</v>
      </c>
      <c r="Y433" s="5" t="s">
        <v>132</v>
      </c>
      <c r="Z433" s="5" t="s">
        <v>133</v>
      </c>
      <c r="AA433" s="5" t="s">
        <v>277</v>
      </c>
      <c r="AB433" s="5" t="s">
        <v>135</v>
      </c>
      <c r="AC433" s="5" t="s">
        <v>136</v>
      </c>
      <c r="AD433" s="5">
        <v>804395557</v>
      </c>
      <c r="AE433" s="5" t="s">
        <v>242</v>
      </c>
      <c r="AF433" s="5" t="s">
        <v>243</v>
      </c>
      <c r="AG433" s="5">
        <v>169</v>
      </c>
      <c r="AH433" s="5" t="s">
        <v>139</v>
      </c>
      <c r="AI433" s="5">
        <v>192</v>
      </c>
      <c r="AJ433" s="5" t="s">
        <v>128</v>
      </c>
      <c r="AK433" s="5">
        <v>2384050</v>
      </c>
      <c r="AL433" s="5" t="s">
        <v>140</v>
      </c>
      <c r="AM433" s="5" t="s">
        <v>161</v>
      </c>
      <c r="AN433" s="6">
        <v>60.386271499999999</v>
      </c>
      <c r="AO433" s="5" t="s">
        <v>142</v>
      </c>
      <c r="AP433" s="5">
        <v>0</v>
      </c>
      <c r="AQ433" s="5">
        <v>30165</v>
      </c>
      <c r="AR433" s="3">
        <v>44961</v>
      </c>
      <c r="AS433" s="5">
        <v>180</v>
      </c>
      <c r="AT433" s="5" t="s">
        <v>2143</v>
      </c>
      <c r="AU433" s="5" t="s">
        <v>144</v>
      </c>
      <c r="AV433" s="5">
        <v>0</v>
      </c>
      <c r="AW433" s="5">
        <v>0</v>
      </c>
      <c r="AX433" s="5">
        <v>0</v>
      </c>
      <c r="AY433" s="5">
        <v>0</v>
      </c>
      <c r="AZ433" s="5">
        <v>0</v>
      </c>
      <c r="BA433" s="5">
        <v>0</v>
      </c>
      <c r="BB433" s="5">
        <v>0</v>
      </c>
      <c r="BC433" s="5">
        <v>0</v>
      </c>
      <c r="BD433" s="5">
        <v>0</v>
      </c>
      <c r="BE433" s="5" t="s">
        <v>145</v>
      </c>
      <c r="BF433" s="5" t="s">
        <v>145</v>
      </c>
      <c r="BG433" s="5">
        <v>0</v>
      </c>
      <c r="BH433" s="5">
        <v>23</v>
      </c>
      <c r="BI433" s="5" t="s">
        <v>123</v>
      </c>
      <c r="BJ433" s="3">
        <v>44957</v>
      </c>
      <c r="BK433" s="3">
        <v>44957</v>
      </c>
      <c r="BL433" s="6">
        <v>23.3333333333333</v>
      </c>
      <c r="BM433" s="5" t="s">
        <v>123</v>
      </c>
      <c r="BN433" s="3">
        <v>50774</v>
      </c>
      <c r="BO433" s="5" t="s">
        <v>162</v>
      </c>
      <c r="BP433" s="5">
        <v>696000</v>
      </c>
      <c r="BQ433" s="7">
        <v>1</v>
      </c>
      <c r="BR433" s="24">
        <v>44957</v>
      </c>
      <c r="BS433" s="7" t="s">
        <v>3483</v>
      </c>
      <c r="BT433" s="7" t="s">
        <v>3415</v>
      </c>
      <c r="BU433" s="7" t="s">
        <v>3484</v>
      </c>
      <c r="BV433" s="7">
        <v>150</v>
      </c>
      <c r="BW433" s="7">
        <v>8500</v>
      </c>
      <c r="BX433" s="7">
        <v>2430</v>
      </c>
      <c r="BY433" s="7">
        <v>1100</v>
      </c>
      <c r="BZ433" s="7">
        <v>15</v>
      </c>
      <c r="CA433" s="7">
        <v>35</v>
      </c>
      <c r="CB433" s="49">
        <f t="shared" si="46"/>
        <v>3948000</v>
      </c>
      <c r="CC433" s="49">
        <v>3948000</v>
      </c>
      <c r="CD433" s="49">
        <f t="shared" si="43"/>
        <v>3553200</v>
      </c>
      <c r="CE433" s="49">
        <f t="shared" si="44"/>
        <v>3158400</v>
      </c>
      <c r="CF433" s="49" t="s">
        <v>3482</v>
      </c>
      <c r="CG433" s="49" t="s">
        <v>3485</v>
      </c>
      <c r="CH433" s="49"/>
      <c r="CI433" s="49" t="s">
        <v>3775</v>
      </c>
      <c r="CJ433" s="50" t="s">
        <v>2144</v>
      </c>
      <c r="CK433" s="50" t="s">
        <v>242</v>
      </c>
      <c r="CL433" s="50">
        <v>141001</v>
      </c>
      <c r="CM433" s="5">
        <v>0</v>
      </c>
      <c r="CN433" s="5" t="s">
        <v>195</v>
      </c>
      <c r="CO433" s="50" t="s">
        <v>166</v>
      </c>
      <c r="CP433" s="50" t="s">
        <v>167</v>
      </c>
      <c r="CQ433" s="51" t="s">
        <v>185</v>
      </c>
      <c r="CR433" s="51" t="s">
        <v>154</v>
      </c>
      <c r="CS433" s="51" t="s">
        <v>90</v>
      </c>
      <c r="CT433" s="51" t="s">
        <v>2263</v>
      </c>
      <c r="CU433" s="51" t="s">
        <v>156</v>
      </c>
      <c r="CV433" s="52" t="s">
        <v>2264</v>
      </c>
    </row>
    <row r="434" spans="1:127" s="59" customFormat="1" ht="75" x14ac:dyDescent="0.25">
      <c r="A434" s="59">
        <v>433</v>
      </c>
      <c r="B434" s="60">
        <v>45627</v>
      </c>
      <c r="C434" s="61">
        <v>213720911323320</v>
      </c>
      <c r="D434" s="31">
        <v>213720911323320</v>
      </c>
      <c r="E434" s="31" t="s">
        <v>121</v>
      </c>
      <c r="F434" s="32" t="s">
        <v>232</v>
      </c>
      <c r="G434" s="30">
        <v>44957</v>
      </c>
      <c r="H434" s="33">
        <v>23.3333333333333</v>
      </c>
      <c r="I434" s="32" t="s">
        <v>123</v>
      </c>
      <c r="J434" s="62">
        <v>2384050</v>
      </c>
      <c r="K434" s="32" t="s">
        <v>124</v>
      </c>
      <c r="L434" s="32" t="s">
        <v>2261</v>
      </c>
      <c r="M434" s="32">
        <v>2283262</v>
      </c>
      <c r="N434" s="32" t="s">
        <v>126</v>
      </c>
      <c r="O434" s="32">
        <v>769</v>
      </c>
      <c r="P434" s="32" t="s">
        <v>127</v>
      </c>
      <c r="Q434" s="32">
        <v>23</v>
      </c>
      <c r="R434" s="32" t="s">
        <v>128</v>
      </c>
      <c r="S434" s="33">
        <v>13.4</v>
      </c>
      <c r="T434" s="32" t="s">
        <v>129</v>
      </c>
      <c r="U434" s="33">
        <v>13</v>
      </c>
      <c r="V434" s="32">
        <v>181</v>
      </c>
      <c r="W434" s="32" t="s">
        <v>130</v>
      </c>
      <c r="X434" s="32" t="s">
        <v>2262</v>
      </c>
      <c r="Y434" s="32"/>
      <c r="Z434" s="32"/>
      <c r="AA434" s="32"/>
      <c r="AB434" s="32"/>
      <c r="AC434" s="32"/>
      <c r="AD434" s="32"/>
      <c r="AE434" s="32"/>
      <c r="AF434" s="32"/>
      <c r="AG434" s="32"/>
      <c r="AH434" s="32"/>
      <c r="AI434" s="32"/>
      <c r="AJ434" s="32"/>
      <c r="AK434" s="32"/>
      <c r="AL434" s="32"/>
      <c r="AM434" s="32"/>
      <c r="AN434" s="33"/>
      <c r="AO434" s="32"/>
      <c r="AP434" s="32"/>
      <c r="AQ434" s="32"/>
      <c r="AR434" s="30"/>
      <c r="AS434" s="32"/>
      <c r="AT434" s="32"/>
      <c r="AU434" s="32"/>
      <c r="AV434" s="32"/>
      <c r="AW434" s="32"/>
      <c r="AX434" s="32"/>
      <c r="AY434" s="32"/>
      <c r="AZ434" s="32"/>
      <c r="BA434" s="32"/>
      <c r="BB434" s="32"/>
      <c r="BC434" s="32"/>
      <c r="BD434" s="32"/>
      <c r="BE434" s="32"/>
      <c r="BF434" s="32"/>
      <c r="BG434" s="32"/>
      <c r="BH434" s="32"/>
      <c r="BI434" s="32"/>
      <c r="BJ434" s="30"/>
      <c r="BK434" s="30"/>
      <c r="BL434" s="33"/>
      <c r="BM434" s="32"/>
      <c r="BN434" s="30"/>
      <c r="BO434" s="32"/>
      <c r="BP434" s="32"/>
      <c r="BQ434" s="36">
        <v>1</v>
      </c>
      <c r="BR434" s="35">
        <v>44950</v>
      </c>
      <c r="BS434" s="36" t="s">
        <v>3486</v>
      </c>
      <c r="BT434" s="36" t="s">
        <v>3415</v>
      </c>
      <c r="BU434" s="36" t="s">
        <v>3487</v>
      </c>
      <c r="BV434" s="36">
        <v>50</v>
      </c>
      <c r="BW434" s="36">
        <v>18000</v>
      </c>
      <c r="BX434" s="36">
        <v>435</v>
      </c>
      <c r="BY434" s="36">
        <v>1250</v>
      </c>
      <c r="BZ434" s="36">
        <v>10</v>
      </c>
      <c r="CA434" s="36">
        <v>40</v>
      </c>
      <c r="CB434" s="64">
        <f t="shared" si="46"/>
        <v>1443750</v>
      </c>
      <c r="CC434" s="64">
        <v>1444000</v>
      </c>
      <c r="CD434" s="64">
        <f t="shared" si="43"/>
        <v>1299375</v>
      </c>
      <c r="CE434" s="64">
        <f t="shared" si="44"/>
        <v>1155000</v>
      </c>
      <c r="CF434" s="64" t="s">
        <v>3488</v>
      </c>
      <c r="CG434" s="64" t="s">
        <v>3489</v>
      </c>
      <c r="CH434" s="64"/>
      <c r="CI434" s="64" t="s">
        <v>3775</v>
      </c>
      <c r="CJ434" s="65"/>
      <c r="CK434" s="65"/>
      <c r="CL434" s="65"/>
      <c r="CM434" s="32"/>
      <c r="CN434" s="32"/>
      <c r="CO434" s="65"/>
      <c r="CP434" s="65"/>
      <c r="CQ434" s="66"/>
      <c r="CR434" s="66"/>
      <c r="CS434" s="66"/>
      <c r="CT434" s="66"/>
      <c r="CU434" s="66"/>
      <c r="CV434" s="67"/>
      <c r="CW434" s="29"/>
      <c r="CX434" s="29"/>
      <c r="CY434" s="29"/>
      <c r="CZ434" s="29"/>
      <c r="DA434" s="29"/>
      <c r="DB434" s="29"/>
      <c r="DC434" s="29"/>
      <c r="DD434" s="29"/>
      <c r="DE434" s="29"/>
      <c r="DF434" s="29"/>
      <c r="DG434" s="29"/>
      <c r="DH434" s="29"/>
      <c r="DI434" s="29"/>
      <c r="DJ434" s="29"/>
      <c r="DK434" s="29"/>
      <c r="DL434" s="29"/>
      <c r="DM434" s="29"/>
      <c r="DN434" s="29"/>
      <c r="DO434" s="29"/>
      <c r="DP434" s="29"/>
      <c r="DQ434" s="29"/>
      <c r="DR434" s="29"/>
      <c r="DS434" s="29"/>
      <c r="DT434" s="29"/>
      <c r="DU434" s="29"/>
      <c r="DV434" s="29"/>
      <c r="DW434" s="29"/>
    </row>
    <row r="435" spans="1:127" ht="105" x14ac:dyDescent="0.25">
      <c r="A435" s="44">
        <v>434</v>
      </c>
      <c r="B435" s="45">
        <v>45627</v>
      </c>
      <c r="C435" s="46">
        <v>213720911292300</v>
      </c>
      <c r="D435" s="4">
        <v>213720911292300</v>
      </c>
      <c r="E435" s="4" t="s">
        <v>121</v>
      </c>
      <c r="F435" s="5" t="s">
        <v>232</v>
      </c>
      <c r="G435" s="3">
        <v>44926</v>
      </c>
      <c r="H435" s="6">
        <v>24.366666666666699</v>
      </c>
      <c r="I435" s="5" t="s">
        <v>123</v>
      </c>
      <c r="J435" s="47">
        <v>2415100</v>
      </c>
      <c r="K435" s="5" t="s">
        <v>124</v>
      </c>
      <c r="L435" s="5" t="s">
        <v>2265</v>
      </c>
      <c r="M435" s="5">
        <v>2308434</v>
      </c>
      <c r="N435" s="5" t="s">
        <v>126</v>
      </c>
      <c r="O435" s="5">
        <v>755</v>
      </c>
      <c r="P435" s="5" t="s">
        <v>127</v>
      </c>
      <c r="Q435" s="5">
        <v>24</v>
      </c>
      <c r="R435" s="5" t="s">
        <v>128</v>
      </c>
      <c r="S435" s="6">
        <v>13.5</v>
      </c>
      <c r="T435" s="5" t="s">
        <v>129</v>
      </c>
      <c r="U435" s="6">
        <v>13.1</v>
      </c>
      <c r="V435" s="5">
        <v>181</v>
      </c>
      <c r="W435" s="5" t="s">
        <v>130</v>
      </c>
      <c r="X435" s="5" t="s">
        <v>2266</v>
      </c>
      <c r="Y435" s="5" t="s">
        <v>132</v>
      </c>
      <c r="Z435" s="5" t="s">
        <v>133</v>
      </c>
      <c r="AA435" s="5" t="s">
        <v>398</v>
      </c>
      <c r="AB435" s="5" t="s">
        <v>135</v>
      </c>
      <c r="AC435" s="5" t="s">
        <v>136</v>
      </c>
      <c r="AD435" s="5">
        <v>806717645</v>
      </c>
      <c r="AE435" s="5" t="s">
        <v>242</v>
      </c>
      <c r="AF435" s="5" t="s">
        <v>243</v>
      </c>
      <c r="AG435" s="5">
        <v>167</v>
      </c>
      <c r="AH435" s="5" t="s">
        <v>139</v>
      </c>
      <c r="AI435" s="5">
        <v>191</v>
      </c>
      <c r="AJ435" s="5" t="s">
        <v>128</v>
      </c>
      <c r="AK435" s="5">
        <v>2415100</v>
      </c>
      <c r="AL435" s="5" t="s">
        <v>140</v>
      </c>
      <c r="AM435" s="5" t="s">
        <v>161</v>
      </c>
      <c r="AN435" s="6">
        <v>50.002070400000001</v>
      </c>
      <c r="AO435" s="5" t="s">
        <v>142</v>
      </c>
      <c r="AP435" s="5">
        <v>0</v>
      </c>
      <c r="AQ435" s="5">
        <v>30716</v>
      </c>
      <c r="AR435" s="3">
        <v>44930</v>
      </c>
      <c r="AS435" s="5">
        <v>180</v>
      </c>
      <c r="AT435" s="5" t="s">
        <v>2143</v>
      </c>
      <c r="AU435" s="5" t="s">
        <v>144</v>
      </c>
      <c r="AV435" s="5">
        <v>0</v>
      </c>
      <c r="AW435" s="5">
        <v>0</v>
      </c>
      <c r="AX435" s="5">
        <v>0</v>
      </c>
      <c r="AY435" s="5">
        <v>0</v>
      </c>
      <c r="AZ435" s="5">
        <v>0</v>
      </c>
      <c r="BA435" s="5">
        <v>0</v>
      </c>
      <c r="BB435" s="5">
        <v>0</v>
      </c>
      <c r="BC435" s="5">
        <v>0</v>
      </c>
      <c r="BD435" s="5">
        <v>0</v>
      </c>
      <c r="BE435" s="5" t="s">
        <v>145</v>
      </c>
      <c r="BF435" s="5" t="s">
        <v>145</v>
      </c>
      <c r="BG435" s="5">
        <v>0</v>
      </c>
      <c r="BH435" s="5">
        <v>24</v>
      </c>
      <c r="BI435" s="5" t="s">
        <v>123</v>
      </c>
      <c r="BJ435" s="3">
        <v>44926</v>
      </c>
      <c r="BK435" s="3">
        <v>44926</v>
      </c>
      <c r="BL435" s="6">
        <v>24.366666666666699</v>
      </c>
      <c r="BM435" s="5" t="s">
        <v>123</v>
      </c>
      <c r="BN435" s="3">
        <v>50713</v>
      </c>
      <c r="BO435" s="5" t="s">
        <v>162</v>
      </c>
      <c r="BP435" s="5">
        <v>547200</v>
      </c>
      <c r="BQ435" s="7">
        <v>1</v>
      </c>
      <c r="BR435" s="24">
        <v>44547</v>
      </c>
      <c r="BS435" s="7" t="s">
        <v>3490</v>
      </c>
      <c r="BT435" s="7" t="s">
        <v>3415</v>
      </c>
      <c r="BU435" s="7" t="s">
        <v>3491</v>
      </c>
      <c r="BV435" s="7">
        <v>650</v>
      </c>
      <c r="BW435" s="7">
        <v>4900</v>
      </c>
      <c r="BX435" s="7">
        <v>1374</v>
      </c>
      <c r="BY435" s="7">
        <v>1200</v>
      </c>
      <c r="BZ435" s="25" t="s">
        <v>3492</v>
      </c>
      <c r="CA435" s="7">
        <v>20</v>
      </c>
      <c r="CB435" s="49">
        <f t="shared" si="46"/>
        <v>4833800</v>
      </c>
      <c r="CC435" s="49">
        <v>4830000</v>
      </c>
      <c r="CD435" s="49">
        <f t="shared" si="43"/>
        <v>4350420</v>
      </c>
      <c r="CE435" s="49">
        <f t="shared" si="44"/>
        <v>3867040</v>
      </c>
      <c r="CF435" s="49" t="s">
        <v>3493</v>
      </c>
      <c r="CG435" s="49" t="s">
        <v>3494</v>
      </c>
      <c r="CH435" s="49"/>
      <c r="CI435" s="49" t="s">
        <v>3775</v>
      </c>
      <c r="CJ435" s="50" t="s">
        <v>2144</v>
      </c>
      <c r="CK435" s="50" t="s">
        <v>242</v>
      </c>
      <c r="CL435" s="50">
        <v>142021</v>
      </c>
      <c r="CM435" s="5">
        <v>0</v>
      </c>
      <c r="CN435" s="5" t="s">
        <v>195</v>
      </c>
      <c r="CO435" s="50" t="s">
        <v>166</v>
      </c>
      <c r="CP435" s="50" t="s">
        <v>167</v>
      </c>
      <c r="CQ435" s="51" t="s">
        <v>185</v>
      </c>
      <c r="CR435" s="51" t="s">
        <v>154</v>
      </c>
      <c r="CS435" s="51" t="s">
        <v>90</v>
      </c>
      <c r="CT435" s="51" t="s">
        <v>2267</v>
      </c>
      <c r="CU435" s="51" t="s">
        <v>156</v>
      </c>
      <c r="CV435" s="52" t="s">
        <v>2268</v>
      </c>
    </row>
    <row r="436" spans="1:127" ht="120" x14ac:dyDescent="0.25">
      <c r="A436" s="44">
        <v>435</v>
      </c>
      <c r="B436" s="45">
        <v>45627</v>
      </c>
      <c r="C436" s="46">
        <v>213720911283726</v>
      </c>
      <c r="D436" s="4">
        <v>213720911283726</v>
      </c>
      <c r="E436" s="4" t="s">
        <v>121</v>
      </c>
      <c r="F436" s="5" t="s">
        <v>232</v>
      </c>
      <c r="G436" s="3">
        <v>44922</v>
      </c>
      <c r="H436" s="6">
        <v>24.5</v>
      </c>
      <c r="I436" s="5" t="s">
        <v>123</v>
      </c>
      <c r="J436" s="47">
        <v>1743671</v>
      </c>
      <c r="K436" s="5" t="s">
        <v>124</v>
      </c>
      <c r="L436" s="5" t="s">
        <v>2269</v>
      </c>
      <c r="M436" s="5">
        <v>1669456</v>
      </c>
      <c r="N436" s="5" t="s">
        <v>126</v>
      </c>
      <c r="O436" s="5">
        <v>709</v>
      </c>
      <c r="P436" s="5" t="s">
        <v>127</v>
      </c>
      <c r="Q436" s="5">
        <v>24</v>
      </c>
      <c r="R436" s="5" t="s">
        <v>128</v>
      </c>
      <c r="S436" s="6">
        <v>13.9</v>
      </c>
      <c r="T436" s="5" t="s">
        <v>129</v>
      </c>
      <c r="U436" s="6">
        <v>13.5</v>
      </c>
      <c r="V436" s="5">
        <v>181</v>
      </c>
      <c r="W436" s="5" t="s">
        <v>130</v>
      </c>
      <c r="X436" s="5" t="s">
        <v>2270</v>
      </c>
      <c r="Y436" s="5" t="s">
        <v>132</v>
      </c>
      <c r="Z436" s="5" t="s">
        <v>133</v>
      </c>
      <c r="AA436" s="5" t="s">
        <v>708</v>
      </c>
      <c r="AB436" s="5" t="s">
        <v>135</v>
      </c>
      <c r="AC436" s="5" t="s">
        <v>136</v>
      </c>
      <c r="AD436" s="5">
        <v>806682414</v>
      </c>
      <c r="AE436" s="5" t="s">
        <v>242</v>
      </c>
      <c r="AF436" s="5" t="s">
        <v>243</v>
      </c>
      <c r="AG436" s="5">
        <v>168</v>
      </c>
      <c r="AH436" s="5" t="s">
        <v>139</v>
      </c>
      <c r="AI436" s="5">
        <v>192</v>
      </c>
      <c r="AJ436" s="5" t="s">
        <v>128</v>
      </c>
      <c r="AK436" s="5">
        <v>1743671</v>
      </c>
      <c r="AL436" s="5" t="s">
        <v>140</v>
      </c>
      <c r="AM436" s="5" t="s">
        <v>161</v>
      </c>
      <c r="AN436" s="6">
        <v>49.270161100000003</v>
      </c>
      <c r="AO436" s="5" t="s">
        <v>142</v>
      </c>
      <c r="AP436" s="5">
        <v>0</v>
      </c>
      <c r="AQ436" s="5">
        <v>22639</v>
      </c>
      <c r="AR436" s="3">
        <v>44930</v>
      </c>
      <c r="AS436" s="5">
        <v>180</v>
      </c>
      <c r="AT436" s="5" t="s">
        <v>2143</v>
      </c>
      <c r="AU436" s="5" t="s">
        <v>144</v>
      </c>
      <c r="AV436" s="5">
        <v>0</v>
      </c>
      <c r="AW436" s="5">
        <v>0</v>
      </c>
      <c r="AX436" s="5">
        <v>0</v>
      </c>
      <c r="AY436" s="5">
        <v>0</v>
      </c>
      <c r="AZ436" s="5">
        <v>0</v>
      </c>
      <c r="BA436" s="5">
        <v>0</v>
      </c>
      <c r="BB436" s="5">
        <v>0</v>
      </c>
      <c r="BC436" s="5">
        <v>0</v>
      </c>
      <c r="BD436" s="5">
        <v>0</v>
      </c>
      <c r="BE436" s="5" t="s">
        <v>145</v>
      </c>
      <c r="BF436" s="5" t="s">
        <v>145</v>
      </c>
      <c r="BG436" s="5">
        <v>0</v>
      </c>
      <c r="BH436" s="5">
        <v>24</v>
      </c>
      <c r="BI436" s="5" t="s">
        <v>123</v>
      </c>
      <c r="BJ436" s="3">
        <v>44922</v>
      </c>
      <c r="BK436" s="3">
        <v>44922</v>
      </c>
      <c r="BL436" s="6">
        <v>24.5</v>
      </c>
      <c r="BM436" s="5" t="s">
        <v>123</v>
      </c>
      <c r="BN436" s="3">
        <v>50743</v>
      </c>
      <c r="BO436" s="5" t="s">
        <v>162</v>
      </c>
      <c r="BP436" s="5">
        <v>420000</v>
      </c>
      <c r="BQ436" s="7">
        <v>1</v>
      </c>
      <c r="BR436" s="24">
        <v>44907</v>
      </c>
      <c r="BS436" s="7">
        <v>700</v>
      </c>
      <c r="BT436" s="7" t="s">
        <v>3451</v>
      </c>
      <c r="BU436" s="7" t="s">
        <v>3495</v>
      </c>
      <c r="BV436" s="7">
        <v>140</v>
      </c>
      <c r="BW436" s="7">
        <v>19000</v>
      </c>
      <c r="BX436" s="7">
        <v>879</v>
      </c>
      <c r="BY436" s="7">
        <v>1000</v>
      </c>
      <c r="BZ436" s="7">
        <v>25</v>
      </c>
      <c r="CA436" s="7">
        <v>25</v>
      </c>
      <c r="CB436" s="49">
        <f t="shared" si="46"/>
        <v>3539000</v>
      </c>
      <c r="CC436" s="49">
        <v>3539000</v>
      </c>
      <c r="CD436" s="49">
        <f t="shared" si="43"/>
        <v>3185100</v>
      </c>
      <c r="CE436" s="49">
        <f t="shared" si="44"/>
        <v>2831200</v>
      </c>
      <c r="CF436" s="49" t="s">
        <v>3496</v>
      </c>
      <c r="CG436" s="49" t="s">
        <v>3497</v>
      </c>
      <c r="CH436" s="49"/>
      <c r="CI436" s="49" t="s">
        <v>3775</v>
      </c>
      <c r="CJ436" s="50" t="s">
        <v>2144</v>
      </c>
      <c r="CK436" s="50" t="s">
        <v>242</v>
      </c>
      <c r="CL436" s="50">
        <v>141007</v>
      </c>
      <c r="CM436" s="5">
        <v>0</v>
      </c>
      <c r="CN436" s="5" t="s">
        <v>195</v>
      </c>
      <c r="CO436" s="50" t="s">
        <v>166</v>
      </c>
      <c r="CP436" s="50" t="s">
        <v>167</v>
      </c>
      <c r="CQ436" s="51" t="s">
        <v>185</v>
      </c>
      <c r="CR436" s="51" t="s">
        <v>154</v>
      </c>
      <c r="CS436" s="51" t="s">
        <v>90</v>
      </c>
      <c r="CT436" s="51" t="s">
        <v>2271</v>
      </c>
      <c r="CU436" s="51" t="s">
        <v>156</v>
      </c>
      <c r="CV436" s="52" t="s">
        <v>2272</v>
      </c>
    </row>
    <row r="437" spans="1:127" ht="75" x14ac:dyDescent="0.25">
      <c r="A437" s="44">
        <v>436</v>
      </c>
      <c r="B437" s="45">
        <v>45627</v>
      </c>
      <c r="C437" s="46">
        <v>173401311737593</v>
      </c>
      <c r="D437" s="4">
        <v>173401311737593</v>
      </c>
      <c r="E437" s="4" t="s">
        <v>121</v>
      </c>
      <c r="F437" s="5" t="s">
        <v>178</v>
      </c>
      <c r="G437" s="3">
        <v>45456</v>
      </c>
      <c r="H437" s="6">
        <v>6.7</v>
      </c>
      <c r="I437" s="5" t="s">
        <v>123</v>
      </c>
      <c r="J437" s="47">
        <v>13610000</v>
      </c>
      <c r="K437" s="5" t="s">
        <v>124</v>
      </c>
      <c r="L437" s="5" t="s">
        <v>2273</v>
      </c>
      <c r="M437" s="5">
        <v>13417690</v>
      </c>
      <c r="N437" s="5" t="s">
        <v>126</v>
      </c>
      <c r="O437" s="5">
        <v>746</v>
      </c>
      <c r="P437" s="5" t="s">
        <v>127</v>
      </c>
      <c r="Q437" s="5">
        <v>7</v>
      </c>
      <c r="R437" s="5" t="s">
        <v>263</v>
      </c>
      <c r="S437" s="6">
        <v>10.5</v>
      </c>
      <c r="T437" s="5" t="s">
        <v>129</v>
      </c>
      <c r="U437" s="6">
        <v>10.5</v>
      </c>
      <c r="V437" s="5">
        <v>181</v>
      </c>
      <c r="W437" s="5" t="s">
        <v>130</v>
      </c>
      <c r="X437" s="5" t="s">
        <v>2274</v>
      </c>
      <c r="Y437" s="5" t="s">
        <v>132</v>
      </c>
      <c r="Z437" s="5" t="s">
        <v>133</v>
      </c>
      <c r="AA437" s="5" t="s">
        <v>2275</v>
      </c>
      <c r="AB437" s="5" t="s">
        <v>135</v>
      </c>
      <c r="AC437" s="5" t="s">
        <v>136</v>
      </c>
      <c r="AD437" s="5">
        <v>854804362327</v>
      </c>
      <c r="AE437" s="5" t="s">
        <v>326</v>
      </c>
      <c r="AF437" s="5" t="s">
        <v>253</v>
      </c>
      <c r="AG437" s="5">
        <v>174</v>
      </c>
      <c r="AH437" s="5" t="s">
        <v>139</v>
      </c>
      <c r="AI437" s="5">
        <v>181</v>
      </c>
      <c r="AJ437" s="5" t="s">
        <v>266</v>
      </c>
      <c r="AK437" s="5">
        <v>13610000</v>
      </c>
      <c r="AL437" s="5" t="s">
        <v>140</v>
      </c>
      <c r="AM437" s="5" t="s">
        <v>141</v>
      </c>
      <c r="AN437" s="6">
        <v>57.401668999999998</v>
      </c>
      <c r="AO437" s="5" t="s">
        <v>142</v>
      </c>
      <c r="AP437" s="5">
        <v>0</v>
      </c>
      <c r="AQ437" s="5">
        <v>150445</v>
      </c>
      <c r="AR437" s="3">
        <v>45447</v>
      </c>
      <c r="AS437" s="5">
        <v>180</v>
      </c>
      <c r="AT437" s="5" t="s">
        <v>2276</v>
      </c>
      <c r="AU437" s="5" t="s">
        <v>144</v>
      </c>
      <c r="AV437" s="5">
        <v>0</v>
      </c>
      <c r="AW437" s="5">
        <v>0</v>
      </c>
      <c r="AX437" s="5">
        <v>0</v>
      </c>
      <c r="AY437" s="5">
        <v>0</v>
      </c>
      <c r="AZ437" s="5">
        <v>0</v>
      </c>
      <c r="BA437" s="5">
        <v>0</v>
      </c>
      <c r="BB437" s="5">
        <v>0</v>
      </c>
      <c r="BC437" s="5">
        <v>0</v>
      </c>
      <c r="BD437" s="5">
        <v>0</v>
      </c>
      <c r="BE437" s="5" t="s">
        <v>145</v>
      </c>
      <c r="BF437" s="5" t="s">
        <v>145</v>
      </c>
      <c r="BG437" s="5">
        <v>0</v>
      </c>
      <c r="BH437" s="5">
        <v>7</v>
      </c>
      <c r="BI437" s="5" t="s">
        <v>123</v>
      </c>
      <c r="BJ437" s="3">
        <v>45443</v>
      </c>
      <c r="BK437" s="3">
        <v>45443</v>
      </c>
      <c r="BL437" s="6">
        <v>7.1333333333333302</v>
      </c>
      <c r="BM437" s="5" t="s">
        <v>123</v>
      </c>
      <c r="BN437" s="3">
        <v>50925</v>
      </c>
      <c r="BO437" s="5" t="s">
        <v>146</v>
      </c>
      <c r="BP437" s="5">
        <v>9500000.0003999993</v>
      </c>
      <c r="BQ437" s="7">
        <v>1</v>
      </c>
      <c r="BR437" s="24">
        <v>45441</v>
      </c>
      <c r="BS437" s="7">
        <v>7321889</v>
      </c>
      <c r="BT437" s="7" t="s">
        <v>3498</v>
      </c>
      <c r="BU437" s="7" t="s">
        <v>3499</v>
      </c>
      <c r="BV437" s="7">
        <v>1631.42</v>
      </c>
      <c r="BW437" s="7">
        <v>8600</v>
      </c>
      <c r="BX437" s="7">
        <v>4492</v>
      </c>
      <c r="BY437" s="7">
        <v>2100</v>
      </c>
      <c r="BZ437" s="7">
        <v>6</v>
      </c>
      <c r="CA437" s="7">
        <v>59</v>
      </c>
      <c r="CB437" s="49">
        <f>(BV437*BW437)+(BX437*BY437)+400000</f>
        <v>23863412</v>
      </c>
      <c r="CC437" s="49">
        <v>23710112</v>
      </c>
      <c r="CD437" s="49">
        <f t="shared" si="43"/>
        <v>21477071</v>
      </c>
      <c r="CE437" s="49">
        <f t="shared" si="44"/>
        <v>19090730</v>
      </c>
      <c r="CF437" s="49" t="s">
        <v>3500</v>
      </c>
      <c r="CG437" s="49" t="s">
        <v>3501</v>
      </c>
      <c r="CH437" s="49"/>
      <c r="CI437" s="49" t="s">
        <v>3775</v>
      </c>
      <c r="CJ437" s="50" t="s">
        <v>2277</v>
      </c>
      <c r="CK437" s="50" t="s">
        <v>326</v>
      </c>
      <c r="CL437" s="50">
        <v>560100</v>
      </c>
      <c r="CM437" s="5">
        <v>0</v>
      </c>
      <c r="CN437" s="5" t="s">
        <v>298</v>
      </c>
      <c r="CO437" s="50" t="s">
        <v>509</v>
      </c>
      <c r="CP437" s="50" t="s">
        <v>509</v>
      </c>
      <c r="CQ437" s="51" t="s">
        <v>153</v>
      </c>
      <c r="CR437" s="51" t="s">
        <v>154</v>
      </c>
      <c r="CS437" s="51" t="s">
        <v>90</v>
      </c>
      <c r="CT437" s="51" t="s">
        <v>2278</v>
      </c>
      <c r="CU437" s="51" t="s">
        <v>156</v>
      </c>
      <c r="CV437" s="52" t="s">
        <v>2279</v>
      </c>
    </row>
    <row r="438" spans="1:127" ht="60" x14ac:dyDescent="0.25">
      <c r="A438" s="44">
        <v>437</v>
      </c>
      <c r="B438" s="45">
        <v>45627</v>
      </c>
      <c r="C438" s="46">
        <v>213720911166063</v>
      </c>
      <c r="D438" s="4">
        <v>213720911166063</v>
      </c>
      <c r="E438" s="4" t="s">
        <v>121</v>
      </c>
      <c r="F438" s="5" t="s">
        <v>232</v>
      </c>
      <c r="G438" s="3">
        <v>44796</v>
      </c>
      <c r="H438" s="6">
        <v>28.7</v>
      </c>
      <c r="I438" s="5" t="s">
        <v>123</v>
      </c>
      <c r="J438" s="47">
        <v>1218354</v>
      </c>
      <c r="K438" s="5" t="s">
        <v>124</v>
      </c>
      <c r="L438" s="5" t="s">
        <v>2280</v>
      </c>
      <c r="M438" s="5">
        <v>1093828</v>
      </c>
      <c r="N438" s="5" t="s">
        <v>126</v>
      </c>
      <c r="O438" s="5">
        <v>-1</v>
      </c>
      <c r="P438" s="5" t="s">
        <v>127</v>
      </c>
      <c r="Q438" s="5">
        <v>28</v>
      </c>
      <c r="R438" s="5" t="s">
        <v>128</v>
      </c>
      <c r="S438" s="6">
        <v>14.4</v>
      </c>
      <c r="T438" s="5" t="s">
        <v>129</v>
      </c>
      <c r="U438" s="6">
        <v>13</v>
      </c>
      <c r="V438" s="5">
        <v>121</v>
      </c>
      <c r="W438" s="5" t="s">
        <v>130</v>
      </c>
      <c r="X438" s="5" t="s">
        <v>2281</v>
      </c>
      <c r="Y438" s="5" t="s">
        <v>132</v>
      </c>
      <c r="Z438" s="5" t="s">
        <v>133</v>
      </c>
      <c r="AA438" s="5" t="s">
        <v>2282</v>
      </c>
      <c r="AB438" s="5" t="s">
        <v>135</v>
      </c>
      <c r="AC438" s="5" t="s">
        <v>136</v>
      </c>
      <c r="AD438" s="5">
        <v>805230885</v>
      </c>
      <c r="AE438" s="5" t="s">
        <v>242</v>
      </c>
      <c r="AF438" s="5" t="s">
        <v>243</v>
      </c>
      <c r="AG438" s="5">
        <v>108</v>
      </c>
      <c r="AH438" s="5" t="s">
        <v>139</v>
      </c>
      <c r="AI438" s="5">
        <v>136</v>
      </c>
      <c r="AJ438" s="5" t="s">
        <v>128</v>
      </c>
      <c r="AK438" s="5">
        <v>1218354</v>
      </c>
      <c r="AL438" s="5" t="s">
        <v>140</v>
      </c>
      <c r="AM438" s="5" t="s">
        <v>161</v>
      </c>
      <c r="AN438" s="6">
        <v>48.734160000000003</v>
      </c>
      <c r="AO438" s="5" t="s">
        <v>142</v>
      </c>
      <c r="AP438" s="5">
        <v>0</v>
      </c>
      <c r="AQ438" s="5">
        <v>18192</v>
      </c>
      <c r="AR438" s="3">
        <v>44808</v>
      </c>
      <c r="AS438" s="5">
        <v>120</v>
      </c>
      <c r="AT438" s="5" t="s">
        <v>2143</v>
      </c>
      <c r="AU438" s="5" t="s">
        <v>144</v>
      </c>
      <c r="AV438" s="5">
        <v>0</v>
      </c>
      <c r="AW438" s="5">
        <v>0</v>
      </c>
      <c r="AX438" s="5">
        <v>0</v>
      </c>
      <c r="AY438" s="5">
        <v>0</v>
      </c>
      <c r="AZ438" s="5">
        <v>0</v>
      </c>
      <c r="BA438" s="5">
        <v>0</v>
      </c>
      <c r="BB438" s="5">
        <v>0</v>
      </c>
      <c r="BC438" s="5">
        <v>0</v>
      </c>
      <c r="BD438" s="5">
        <v>0</v>
      </c>
      <c r="BE438" s="5" t="s">
        <v>145</v>
      </c>
      <c r="BF438" s="5" t="s">
        <v>145</v>
      </c>
      <c r="BG438" s="5">
        <v>0</v>
      </c>
      <c r="BH438" s="5">
        <v>28</v>
      </c>
      <c r="BI438" s="5" t="s">
        <v>123</v>
      </c>
      <c r="BJ438" s="3">
        <v>44796</v>
      </c>
      <c r="BK438" s="3">
        <v>44796</v>
      </c>
      <c r="BL438" s="6">
        <v>28.7</v>
      </c>
      <c r="BM438" s="5" t="s">
        <v>123</v>
      </c>
      <c r="BN438" s="3">
        <v>48917</v>
      </c>
      <c r="BO438" s="5" t="s">
        <v>162</v>
      </c>
      <c r="BP438" s="5">
        <v>420000</v>
      </c>
      <c r="BQ438" s="7">
        <v>1</v>
      </c>
      <c r="BR438" s="24">
        <v>44770</v>
      </c>
      <c r="BS438" s="7">
        <v>584</v>
      </c>
      <c r="BT438" s="7" t="s">
        <v>3451</v>
      </c>
      <c r="BU438" s="7" t="s">
        <v>3502</v>
      </c>
      <c r="BV438" s="7">
        <v>100</v>
      </c>
      <c r="BW438" s="7">
        <v>14000</v>
      </c>
      <c r="BX438" s="7">
        <v>1780</v>
      </c>
      <c r="BY438" s="7">
        <v>1000</v>
      </c>
      <c r="BZ438" s="7">
        <v>24</v>
      </c>
      <c r="CA438" s="7">
        <v>26</v>
      </c>
      <c r="CB438" s="49">
        <f t="shared" si="46"/>
        <v>3180000</v>
      </c>
      <c r="CC438" s="49">
        <v>3180000</v>
      </c>
      <c r="CD438" s="49">
        <f t="shared" si="43"/>
        <v>2862000</v>
      </c>
      <c r="CE438" s="49">
        <f t="shared" si="44"/>
        <v>2544000</v>
      </c>
      <c r="CF438" s="49" t="s">
        <v>3429</v>
      </c>
      <c r="CG438" s="49" t="s">
        <v>3503</v>
      </c>
      <c r="CH438" s="49"/>
      <c r="CI438" s="49" t="s">
        <v>3775</v>
      </c>
      <c r="CJ438" s="50" t="s">
        <v>2144</v>
      </c>
      <c r="CK438" s="50" t="s">
        <v>242</v>
      </c>
      <c r="CL438" s="50">
        <v>141010</v>
      </c>
      <c r="CM438" s="5">
        <v>0</v>
      </c>
      <c r="CN438" s="5" t="s">
        <v>195</v>
      </c>
      <c r="CO438" s="50" t="s">
        <v>166</v>
      </c>
      <c r="CP438" s="50" t="s">
        <v>167</v>
      </c>
      <c r="CQ438" s="51" t="s">
        <v>185</v>
      </c>
      <c r="CR438" s="51" t="s">
        <v>154</v>
      </c>
      <c r="CS438" s="51" t="s">
        <v>90</v>
      </c>
      <c r="CT438" s="51" t="s">
        <v>2283</v>
      </c>
      <c r="CU438" s="51" t="s">
        <v>156</v>
      </c>
      <c r="CV438" s="52" t="s">
        <v>2284</v>
      </c>
    </row>
    <row r="439" spans="1:127" ht="45" x14ac:dyDescent="0.25">
      <c r="A439" s="44">
        <v>438</v>
      </c>
      <c r="B439" s="45">
        <v>45627</v>
      </c>
      <c r="C439" s="46">
        <v>213620911765372</v>
      </c>
      <c r="D439" s="4">
        <v>213620911765372</v>
      </c>
      <c r="E439" s="4" t="s">
        <v>121</v>
      </c>
      <c r="F439" s="5" t="s">
        <v>122</v>
      </c>
      <c r="G439" s="3">
        <v>45480</v>
      </c>
      <c r="H439" s="6">
        <v>5.9</v>
      </c>
      <c r="I439" s="5" t="s">
        <v>123</v>
      </c>
      <c r="J439" s="47">
        <v>792372</v>
      </c>
      <c r="K439" s="5" t="s">
        <v>124</v>
      </c>
      <c r="L439" s="5" t="s">
        <v>2285</v>
      </c>
      <c r="M439" s="5">
        <v>776718</v>
      </c>
      <c r="N439" s="5" t="s">
        <v>126</v>
      </c>
      <c r="O439" s="5">
        <v>770</v>
      </c>
      <c r="P439" s="5" t="s">
        <v>127</v>
      </c>
      <c r="Q439" s="5">
        <v>6</v>
      </c>
      <c r="R439" s="5" t="s">
        <v>128</v>
      </c>
      <c r="S439" s="6">
        <v>14</v>
      </c>
      <c r="T439" s="5" t="s">
        <v>129</v>
      </c>
      <c r="U439" s="6">
        <v>14</v>
      </c>
      <c r="V439" s="5">
        <v>121</v>
      </c>
      <c r="W439" s="5" t="s">
        <v>130</v>
      </c>
      <c r="X439" s="5" t="s">
        <v>2286</v>
      </c>
      <c r="Y439" s="5" t="s">
        <v>132</v>
      </c>
      <c r="Z439" s="5" t="s">
        <v>133</v>
      </c>
      <c r="AA439" s="5" t="s">
        <v>376</v>
      </c>
      <c r="AB439" s="5" t="s">
        <v>135</v>
      </c>
      <c r="AC439" s="5" t="s">
        <v>136</v>
      </c>
      <c r="AD439" s="5">
        <v>805618867</v>
      </c>
      <c r="AE439" s="5" t="s">
        <v>242</v>
      </c>
      <c r="AF439" s="5" t="s">
        <v>243</v>
      </c>
      <c r="AG439" s="5">
        <v>115</v>
      </c>
      <c r="AH439" s="5" t="s">
        <v>139</v>
      </c>
      <c r="AI439" s="5">
        <v>121</v>
      </c>
      <c r="AJ439" s="5" t="s">
        <v>128</v>
      </c>
      <c r="AK439" s="5">
        <v>792372</v>
      </c>
      <c r="AL439" s="5" t="s">
        <v>140</v>
      </c>
      <c r="AM439" s="5" t="s">
        <v>161</v>
      </c>
      <c r="AN439" s="6">
        <v>56.4930843</v>
      </c>
      <c r="AO439" s="5" t="s">
        <v>142</v>
      </c>
      <c r="AP439" s="5">
        <v>0</v>
      </c>
      <c r="AQ439" s="5">
        <v>12303</v>
      </c>
      <c r="AR439" s="3">
        <v>45477</v>
      </c>
      <c r="AS439" s="5">
        <v>120</v>
      </c>
      <c r="AT439" s="5" t="s">
        <v>2287</v>
      </c>
      <c r="AU439" s="5" t="s">
        <v>144</v>
      </c>
      <c r="AV439" s="5">
        <v>0</v>
      </c>
      <c r="AW439" s="5">
        <v>0</v>
      </c>
      <c r="AX439" s="5">
        <v>0</v>
      </c>
      <c r="AY439" s="5">
        <v>0</v>
      </c>
      <c r="AZ439" s="5">
        <v>0</v>
      </c>
      <c r="BA439" s="5">
        <v>0</v>
      </c>
      <c r="BB439" s="5">
        <v>0</v>
      </c>
      <c r="BC439" s="5">
        <v>0</v>
      </c>
      <c r="BD439" s="5">
        <v>0</v>
      </c>
      <c r="BE439" s="5" t="s">
        <v>145</v>
      </c>
      <c r="BF439" s="5" t="s">
        <v>145</v>
      </c>
      <c r="BG439" s="5">
        <v>0</v>
      </c>
      <c r="BH439" s="5">
        <v>6</v>
      </c>
      <c r="BI439" s="5" t="s">
        <v>123</v>
      </c>
      <c r="BJ439" s="3">
        <v>45473</v>
      </c>
      <c r="BK439" s="3">
        <v>45473</v>
      </c>
      <c r="BL439" s="6">
        <v>6.1333333333333302</v>
      </c>
      <c r="BM439" s="5" t="s">
        <v>123</v>
      </c>
      <c r="BN439" s="3">
        <v>49129</v>
      </c>
      <c r="BO439" s="5" t="s">
        <v>162</v>
      </c>
      <c r="BP439" s="5">
        <v>1536000</v>
      </c>
      <c r="BQ439" s="7">
        <v>1</v>
      </c>
      <c r="BR439" s="24">
        <v>45461</v>
      </c>
      <c r="BS439" s="7">
        <v>7370899</v>
      </c>
      <c r="BT439" s="7" t="s">
        <v>3504</v>
      </c>
      <c r="BU439" s="7" t="s">
        <v>3505</v>
      </c>
      <c r="BV439" s="7">
        <v>21.78</v>
      </c>
      <c r="BW439" s="7">
        <v>50000</v>
      </c>
      <c r="BX439" s="7">
        <v>392</v>
      </c>
      <c r="BY439" s="7">
        <v>800</v>
      </c>
      <c r="BZ439" s="7">
        <v>20</v>
      </c>
      <c r="CA439" s="7">
        <v>30</v>
      </c>
      <c r="CB439" s="49">
        <f t="shared" si="46"/>
        <v>1402600</v>
      </c>
      <c r="CC439" s="49">
        <v>1402600</v>
      </c>
      <c r="CD439" s="49">
        <f t="shared" si="43"/>
        <v>1262340</v>
      </c>
      <c r="CE439" s="49">
        <f t="shared" si="44"/>
        <v>1122080</v>
      </c>
      <c r="CF439" s="49" t="s">
        <v>3506</v>
      </c>
      <c r="CG439" s="49" t="s">
        <v>3507</v>
      </c>
      <c r="CH439" s="49"/>
      <c r="CI439" s="49" t="s">
        <v>3775</v>
      </c>
      <c r="CJ439" s="50" t="s">
        <v>1047</v>
      </c>
      <c r="CK439" s="50" t="s">
        <v>242</v>
      </c>
      <c r="CL439" s="50">
        <v>144008</v>
      </c>
      <c r="CM439" s="5">
        <v>0</v>
      </c>
      <c r="CN439" s="5" t="s">
        <v>165</v>
      </c>
      <c r="CO439" s="50" t="s">
        <v>152</v>
      </c>
      <c r="CP439" s="50" t="s">
        <v>152</v>
      </c>
      <c r="CQ439" s="51" t="s">
        <v>153</v>
      </c>
      <c r="CR439" s="51" t="s">
        <v>154</v>
      </c>
      <c r="CS439" s="51" t="s">
        <v>90</v>
      </c>
      <c r="CT439" s="51" t="s">
        <v>2288</v>
      </c>
      <c r="CU439" s="51" t="s">
        <v>156</v>
      </c>
      <c r="CV439" s="52" t="s">
        <v>2289</v>
      </c>
    </row>
    <row r="440" spans="1:127" ht="45" x14ac:dyDescent="0.25">
      <c r="A440" s="44">
        <v>439</v>
      </c>
      <c r="B440" s="45">
        <v>45627</v>
      </c>
      <c r="C440" s="46">
        <v>213620911763538</v>
      </c>
      <c r="D440" s="4">
        <v>213620911763538</v>
      </c>
      <c r="E440" s="4" t="s">
        <v>121</v>
      </c>
      <c r="F440" s="5" t="s">
        <v>122</v>
      </c>
      <c r="G440" s="3">
        <v>45478</v>
      </c>
      <c r="H440" s="6">
        <v>5.9666666666666703</v>
      </c>
      <c r="I440" s="5" t="s">
        <v>123</v>
      </c>
      <c r="J440" s="47">
        <v>1564933</v>
      </c>
      <c r="K440" s="5" t="s">
        <v>124</v>
      </c>
      <c r="L440" s="5" t="s">
        <v>2290</v>
      </c>
      <c r="M440" s="5">
        <v>1551061</v>
      </c>
      <c r="N440" s="5" t="s">
        <v>126</v>
      </c>
      <c r="O440" s="5">
        <v>744</v>
      </c>
      <c r="P440" s="5" t="s">
        <v>127</v>
      </c>
      <c r="Q440" s="5">
        <v>6</v>
      </c>
      <c r="R440" s="5" t="s">
        <v>128</v>
      </c>
      <c r="S440" s="6">
        <v>13.5</v>
      </c>
      <c r="T440" s="5" t="s">
        <v>129</v>
      </c>
      <c r="U440" s="6">
        <v>13.5</v>
      </c>
      <c r="V440" s="5">
        <v>181</v>
      </c>
      <c r="W440" s="5" t="s">
        <v>130</v>
      </c>
      <c r="X440" s="5" t="s">
        <v>2291</v>
      </c>
      <c r="Y440" s="5" t="s">
        <v>132</v>
      </c>
      <c r="Z440" s="5" t="s">
        <v>133</v>
      </c>
      <c r="AA440" s="5" t="s">
        <v>2292</v>
      </c>
      <c r="AB440" s="5" t="s">
        <v>135</v>
      </c>
      <c r="AC440" s="5" t="s">
        <v>136</v>
      </c>
      <c r="AD440" s="5">
        <v>854804617385</v>
      </c>
      <c r="AE440" s="5" t="s">
        <v>242</v>
      </c>
      <c r="AF440" s="5" t="s">
        <v>243</v>
      </c>
      <c r="AG440" s="5">
        <v>175</v>
      </c>
      <c r="AH440" s="5" t="s">
        <v>139</v>
      </c>
      <c r="AI440" s="5">
        <v>181</v>
      </c>
      <c r="AJ440" s="5" t="s">
        <v>128</v>
      </c>
      <c r="AK440" s="5">
        <v>1564933</v>
      </c>
      <c r="AL440" s="5" t="s">
        <v>140</v>
      </c>
      <c r="AM440" s="5" t="s">
        <v>161</v>
      </c>
      <c r="AN440" s="6">
        <v>50.323919799999999</v>
      </c>
      <c r="AO440" s="5" t="s">
        <v>142</v>
      </c>
      <c r="AP440" s="5">
        <v>0</v>
      </c>
      <c r="AQ440" s="5">
        <v>20318</v>
      </c>
      <c r="AR440" s="3">
        <v>45477</v>
      </c>
      <c r="AS440" s="5">
        <v>180</v>
      </c>
      <c r="AT440" s="5" t="s">
        <v>2287</v>
      </c>
      <c r="AU440" s="5" t="s">
        <v>144</v>
      </c>
      <c r="AV440" s="5">
        <v>0</v>
      </c>
      <c r="AW440" s="5">
        <v>0</v>
      </c>
      <c r="AX440" s="5">
        <v>0</v>
      </c>
      <c r="AY440" s="5">
        <v>0</v>
      </c>
      <c r="AZ440" s="5">
        <v>0</v>
      </c>
      <c r="BA440" s="5">
        <v>0</v>
      </c>
      <c r="BB440" s="5">
        <v>0</v>
      </c>
      <c r="BC440" s="5">
        <v>0</v>
      </c>
      <c r="BD440" s="5">
        <v>0</v>
      </c>
      <c r="BE440" s="5" t="s">
        <v>145</v>
      </c>
      <c r="BF440" s="5" t="s">
        <v>145</v>
      </c>
      <c r="BG440" s="5">
        <v>0</v>
      </c>
      <c r="BH440" s="5">
        <v>6</v>
      </c>
      <c r="BI440" s="5" t="s">
        <v>123</v>
      </c>
      <c r="BJ440" s="3">
        <v>45472</v>
      </c>
      <c r="BK440" s="3">
        <v>45472</v>
      </c>
      <c r="BL440" s="6">
        <v>6.1666666666666696</v>
      </c>
      <c r="BM440" s="5" t="s">
        <v>123</v>
      </c>
      <c r="BN440" s="3">
        <v>50955</v>
      </c>
      <c r="BO440" s="5" t="s">
        <v>162</v>
      </c>
      <c r="BP440" s="5">
        <v>1344000</v>
      </c>
      <c r="BQ440" s="7">
        <v>1</v>
      </c>
      <c r="BR440" s="24">
        <v>45437</v>
      </c>
      <c r="BS440" s="7">
        <v>7289859</v>
      </c>
      <c r="BT440" s="7" t="s">
        <v>3504</v>
      </c>
      <c r="BU440" s="7" t="s">
        <v>3508</v>
      </c>
      <c r="BV440" s="7">
        <v>143.56</v>
      </c>
      <c r="BW440" s="7">
        <v>12000</v>
      </c>
      <c r="BX440" s="7">
        <v>1387</v>
      </c>
      <c r="BY440" s="7">
        <v>1000</v>
      </c>
      <c r="BZ440" s="7">
        <v>15</v>
      </c>
      <c r="CA440" s="7">
        <v>35</v>
      </c>
      <c r="CB440" s="49">
        <f t="shared" si="46"/>
        <v>3109720</v>
      </c>
      <c r="CC440" s="49">
        <v>3109720</v>
      </c>
      <c r="CD440" s="49">
        <f t="shared" si="43"/>
        <v>2798748</v>
      </c>
      <c r="CE440" s="49">
        <f t="shared" si="44"/>
        <v>2487776</v>
      </c>
      <c r="CF440" s="49" t="s">
        <v>3509</v>
      </c>
      <c r="CG440" s="49" t="s">
        <v>3510</v>
      </c>
      <c r="CH440" s="49"/>
      <c r="CI440" s="49" t="s">
        <v>3775</v>
      </c>
      <c r="CJ440" s="50" t="s">
        <v>2293</v>
      </c>
      <c r="CK440" s="50" t="s">
        <v>242</v>
      </c>
      <c r="CL440" s="50">
        <v>144205</v>
      </c>
      <c r="CM440" s="5">
        <v>28</v>
      </c>
      <c r="CN440" s="5" t="s">
        <v>165</v>
      </c>
      <c r="CO440" s="50" t="s">
        <v>829</v>
      </c>
      <c r="CP440" s="50" t="s">
        <v>829</v>
      </c>
      <c r="CQ440" s="51" t="s">
        <v>153</v>
      </c>
      <c r="CR440" s="51" t="s">
        <v>154</v>
      </c>
      <c r="CS440" s="51" t="s">
        <v>90</v>
      </c>
      <c r="CT440" s="51" t="s">
        <v>2294</v>
      </c>
      <c r="CU440" s="51" t="s">
        <v>156</v>
      </c>
      <c r="CV440" s="52" t="s">
        <v>2295</v>
      </c>
    </row>
    <row r="441" spans="1:127" ht="45" x14ac:dyDescent="0.25">
      <c r="A441" s="44">
        <v>440</v>
      </c>
      <c r="B441" s="45">
        <v>45627</v>
      </c>
      <c r="C441" s="46">
        <v>213620911760665</v>
      </c>
      <c r="D441" s="4">
        <v>213620911760665</v>
      </c>
      <c r="E441" s="4" t="s">
        <v>121</v>
      </c>
      <c r="F441" s="5" t="s">
        <v>122</v>
      </c>
      <c r="G441" s="3">
        <v>45478</v>
      </c>
      <c r="H441" s="6">
        <v>5.9666666666666703</v>
      </c>
      <c r="I441" s="5" t="s">
        <v>123</v>
      </c>
      <c r="J441" s="47">
        <v>1842864</v>
      </c>
      <c r="K441" s="5" t="s">
        <v>124</v>
      </c>
      <c r="L441" s="5" t="s">
        <v>2296</v>
      </c>
      <c r="M441" s="5">
        <v>1826056</v>
      </c>
      <c r="N441" s="5" t="s">
        <v>126</v>
      </c>
      <c r="O441" s="5">
        <v>753</v>
      </c>
      <c r="P441" s="5" t="s">
        <v>127</v>
      </c>
      <c r="Q441" s="5">
        <v>6</v>
      </c>
      <c r="R441" s="5" t="s">
        <v>128</v>
      </c>
      <c r="S441" s="6">
        <v>13.2</v>
      </c>
      <c r="T441" s="5" t="s">
        <v>129</v>
      </c>
      <c r="U441" s="6">
        <v>13.2</v>
      </c>
      <c r="V441" s="5">
        <v>181</v>
      </c>
      <c r="W441" s="5" t="s">
        <v>130</v>
      </c>
      <c r="X441" s="5" t="s">
        <v>2297</v>
      </c>
      <c r="Y441" s="5" t="s">
        <v>132</v>
      </c>
      <c r="Z441" s="5" t="s">
        <v>133</v>
      </c>
      <c r="AA441" s="5" t="s">
        <v>376</v>
      </c>
      <c r="AB441" s="5" t="s">
        <v>135</v>
      </c>
      <c r="AC441" s="5" t="s">
        <v>136</v>
      </c>
      <c r="AD441" s="5">
        <v>854804602402</v>
      </c>
      <c r="AE441" s="5" t="s">
        <v>242</v>
      </c>
      <c r="AF441" s="5" t="s">
        <v>243</v>
      </c>
      <c r="AG441" s="5">
        <v>175</v>
      </c>
      <c r="AH441" s="5" t="s">
        <v>139</v>
      </c>
      <c r="AI441" s="5">
        <v>181</v>
      </c>
      <c r="AJ441" s="5" t="s">
        <v>128</v>
      </c>
      <c r="AK441" s="5">
        <v>1842864</v>
      </c>
      <c r="AL441" s="5" t="s">
        <v>140</v>
      </c>
      <c r="AM441" s="5" t="s">
        <v>161</v>
      </c>
      <c r="AN441" s="6">
        <v>56.477597299999999</v>
      </c>
      <c r="AO441" s="5" t="s">
        <v>142</v>
      </c>
      <c r="AP441" s="5">
        <v>0</v>
      </c>
      <c r="AQ441" s="5">
        <v>23560</v>
      </c>
      <c r="AR441" s="3">
        <v>45477</v>
      </c>
      <c r="AS441" s="5">
        <v>180</v>
      </c>
      <c r="AT441" s="5" t="s">
        <v>2287</v>
      </c>
      <c r="AU441" s="5" t="s">
        <v>144</v>
      </c>
      <c r="AV441" s="5">
        <v>0</v>
      </c>
      <c r="AW441" s="5">
        <v>0</v>
      </c>
      <c r="AX441" s="5">
        <v>0</v>
      </c>
      <c r="AY441" s="5">
        <v>0</v>
      </c>
      <c r="AZ441" s="5">
        <v>0</v>
      </c>
      <c r="BA441" s="5">
        <v>0</v>
      </c>
      <c r="BB441" s="5">
        <v>0</v>
      </c>
      <c r="BC441" s="5">
        <v>0</v>
      </c>
      <c r="BD441" s="5">
        <v>0</v>
      </c>
      <c r="BE441" s="5" t="s">
        <v>145</v>
      </c>
      <c r="BF441" s="5" t="s">
        <v>145</v>
      </c>
      <c r="BG441" s="5">
        <v>0</v>
      </c>
      <c r="BH441" s="5">
        <v>6</v>
      </c>
      <c r="BI441" s="5" t="s">
        <v>123</v>
      </c>
      <c r="BJ441" s="3">
        <v>45471</v>
      </c>
      <c r="BK441" s="3">
        <v>45471</v>
      </c>
      <c r="BL441" s="6">
        <v>6.2</v>
      </c>
      <c r="BM441" s="5" t="s">
        <v>123</v>
      </c>
      <c r="BN441" s="3">
        <v>50955</v>
      </c>
      <c r="BO441" s="5" t="s">
        <v>162</v>
      </c>
      <c r="BP441" s="5">
        <v>864000</v>
      </c>
      <c r="BQ441" s="7">
        <v>1</v>
      </c>
      <c r="BR441" s="24">
        <v>45455</v>
      </c>
      <c r="BS441" s="7">
        <v>7354352</v>
      </c>
      <c r="BT441" s="7" t="s">
        <v>3504</v>
      </c>
      <c r="BU441" s="7" t="s">
        <v>3511</v>
      </c>
      <c r="BV441" s="7">
        <v>92</v>
      </c>
      <c r="BW441" s="7">
        <v>13000</v>
      </c>
      <c r="BX441" s="7">
        <v>1590</v>
      </c>
      <c r="BY441" s="7">
        <v>1300</v>
      </c>
      <c r="BZ441" s="7">
        <v>1</v>
      </c>
      <c r="CA441" s="7">
        <v>49</v>
      </c>
      <c r="CB441" s="49">
        <f t="shared" si="46"/>
        <v>3263000</v>
      </c>
      <c r="CC441" s="49">
        <v>3263000</v>
      </c>
      <c r="CD441" s="49">
        <f t="shared" ref="CD441:CD505" si="48">ROUND(CB441*0.9,0)</f>
        <v>2936700</v>
      </c>
      <c r="CE441" s="49">
        <f t="shared" ref="CE441:CE505" si="49">ROUND(CB441*0.8,0)</f>
        <v>2610400</v>
      </c>
      <c r="CF441" s="49" t="s">
        <v>3512</v>
      </c>
      <c r="CG441" s="49" t="s">
        <v>3513</v>
      </c>
      <c r="CH441" s="49"/>
      <c r="CI441" s="49" t="s">
        <v>3775</v>
      </c>
      <c r="CJ441" s="50" t="s">
        <v>1047</v>
      </c>
      <c r="CK441" s="50" t="s">
        <v>242</v>
      </c>
      <c r="CL441" s="50">
        <v>144021</v>
      </c>
      <c r="CM441" s="5">
        <v>0</v>
      </c>
      <c r="CN441" s="5" t="s">
        <v>165</v>
      </c>
      <c r="CO441" s="50" t="s">
        <v>166</v>
      </c>
      <c r="CP441" s="50" t="s">
        <v>355</v>
      </c>
      <c r="CQ441" s="51" t="s">
        <v>185</v>
      </c>
      <c r="CR441" s="51" t="s">
        <v>154</v>
      </c>
      <c r="CS441" s="51" t="s">
        <v>90</v>
      </c>
      <c r="CT441" s="51" t="s">
        <v>2298</v>
      </c>
      <c r="CU441" s="51" t="s">
        <v>156</v>
      </c>
      <c r="CV441" s="52" t="s">
        <v>2299</v>
      </c>
    </row>
    <row r="442" spans="1:127" ht="75" x14ac:dyDescent="0.25">
      <c r="A442" s="44">
        <v>441</v>
      </c>
      <c r="B442" s="45">
        <v>45627</v>
      </c>
      <c r="C442" s="46">
        <v>213620911605682</v>
      </c>
      <c r="D442" s="4">
        <v>213620911605682</v>
      </c>
      <c r="E442" s="4" t="s">
        <v>121</v>
      </c>
      <c r="F442" s="5" t="s">
        <v>122</v>
      </c>
      <c r="G442" s="3">
        <v>45322</v>
      </c>
      <c r="H442" s="6">
        <v>11.1666666666667</v>
      </c>
      <c r="I442" s="5" t="s">
        <v>123</v>
      </c>
      <c r="J442" s="47">
        <v>1101994</v>
      </c>
      <c r="K442" s="5" t="s">
        <v>124</v>
      </c>
      <c r="L442" s="5" t="s">
        <v>2300</v>
      </c>
      <c r="M442" s="5">
        <v>1081420</v>
      </c>
      <c r="N442" s="5" t="s">
        <v>126</v>
      </c>
      <c r="O442" s="5">
        <v>759</v>
      </c>
      <c r="P442" s="5" t="s">
        <v>127</v>
      </c>
      <c r="Q442" s="5">
        <v>11</v>
      </c>
      <c r="R442" s="5" t="s">
        <v>128</v>
      </c>
      <c r="S442" s="6">
        <v>13.25</v>
      </c>
      <c r="T442" s="5" t="s">
        <v>129</v>
      </c>
      <c r="U442" s="6">
        <v>13.25</v>
      </c>
      <c r="V442" s="5">
        <v>181</v>
      </c>
      <c r="W442" s="5" t="s">
        <v>130</v>
      </c>
      <c r="X442" s="5" t="s">
        <v>2301</v>
      </c>
      <c r="Y442" s="5" t="s">
        <v>132</v>
      </c>
      <c r="Z442" s="5" t="s">
        <v>133</v>
      </c>
      <c r="AA442" s="5" t="s">
        <v>277</v>
      </c>
      <c r="AB442" s="5" t="s">
        <v>135</v>
      </c>
      <c r="AC442" s="5" t="s">
        <v>136</v>
      </c>
      <c r="AD442" s="5">
        <v>854803436283</v>
      </c>
      <c r="AE442" s="5" t="s">
        <v>242</v>
      </c>
      <c r="AF442" s="5" t="s">
        <v>243</v>
      </c>
      <c r="AG442" s="5">
        <v>170</v>
      </c>
      <c r="AH442" s="5" t="s">
        <v>139</v>
      </c>
      <c r="AI442" s="5">
        <v>181</v>
      </c>
      <c r="AJ442" s="5" t="s">
        <v>128</v>
      </c>
      <c r="AK442" s="5">
        <v>1101994</v>
      </c>
      <c r="AL442" s="5" t="s">
        <v>140</v>
      </c>
      <c r="AM442" s="5" t="s">
        <v>161</v>
      </c>
      <c r="AN442" s="6">
        <v>46.6320634</v>
      </c>
      <c r="AO442" s="5" t="s">
        <v>142</v>
      </c>
      <c r="AP442" s="5">
        <v>0</v>
      </c>
      <c r="AQ442" s="5">
        <v>14125</v>
      </c>
      <c r="AR442" s="3">
        <v>45326</v>
      </c>
      <c r="AS442" s="5">
        <v>180</v>
      </c>
      <c r="AT442" s="5" t="s">
        <v>2287</v>
      </c>
      <c r="AU442" s="5" t="s">
        <v>144</v>
      </c>
      <c r="AV442" s="5">
        <v>0</v>
      </c>
      <c r="AW442" s="5">
        <v>0</v>
      </c>
      <c r="AX442" s="5">
        <v>0</v>
      </c>
      <c r="AY442" s="5">
        <v>0</v>
      </c>
      <c r="AZ442" s="5">
        <v>0</v>
      </c>
      <c r="BA442" s="5">
        <v>0</v>
      </c>
      <c r="BB442" s="5">
        <v>0</v>
      </c>
      <c r="BC442" s="5">
        <v>0</v>
      </c>
      <c r="BD442" s="5">
        <v>0</v>
      </c>
      <c r="BE442" s="5" t="s">
        <v>145</v>
      </c>
      <c r="BF442" s="5" t="s">
        <v>145</v>
      </c>
      <c r="BG442" s="5">
        <v>0</v>
      </c>
      <c r="BH442" s="5">
        <v>11</v>
      </c>
      <c r="BI442" s="5" t="s">
        <v>123</v>
      </c>
      <c r="BJ442" s="3">
        <v>45316</v>
      </c>
      <c r="BK442" s="3">
        <v>45316</v>
      </c>
      <c r="BL442" s="6">
        <v>11.366666666666699</v>
      </c>
      <c r="BM442" s="5" t="s">
        <v>123</v>
      </c>
      <c r="BN442" s="3">
        <v>50805</v>
      </c>
      <c r="BO442" s="5" t="s">
        <v>162</v>
      </c>
      <c r="BP442" s="5">
        <v>324000</v>
      </c>
      <c r="BQ442" s="7">
        <v>1</v>
      </c>
      <c r="BR442" s="24">
        <v>45297</v>
      </c>
      <c r="BS442" s="7">
        <v>6733996</v>
      </c>
      <c r="BT442" s="7" t="s">
        <v>3504</v>
      </c>
      <c r="BU442" s="7" t="s">
        <v>3514</v>
      </c>
      <c r="BV442" s="7">
        <v>96.22</v>
      </c>
      <c r="BW442" s="7">
        <v>12363</v>
      </c>
      <c r="BX442" s="7">
        <v>1304</v>
      </c>
      <c r="BY442" s="7">
        <v>900</v>
      </c>
      <c r="BZ442" s="7">
        <v>15</v>
      </c>
      <c r="CA442" s="7">
        <v>35</v>
      </c>
      <c r="CB442" s="49">
        <f t="shared" si="46"/>
        <v>2363167.86</v>
      </c>
      <c r="CC442" s="49">
        <v>2363168</v>
      </c>
      <c r="CD442" s="49">
        <f t="shared" si="48"/>
        <v>2126851</v>
      </c>
      <c r="CE442" s="49">
        <f t="shared" si="49"/>
        <v>1890534</v>
      </c>
      <c r="CF442" s="49" t="s">
        <v>3509</v>
      </c>
      <c r="CG442" s="49" t="s">
        <v>3515</v>
      </c>
      <c r="CH442" s="49"/>
      <c r="CI442" s="49" t="s">
        <v>3775</v>
      </c>
      <c r="CJ442" s="50" t="s">
        <v>2302</v>
      </c>
      <c r="CK442" s="50" t="s">
        <v>242</v>
      </c>
      <c r="CL442" s="50">
        <v>144601</v>
      </c>
      <c r="CM442" s="5">
        <v>0</v>
      </c>
      <c r="CN442" s="5" t="s">
        <v>195</v>
      </c>
      <c r="CO442" s="50" t="s">
        <v>166</v>
      </c>
      <c r="CP442" s="50" t="s">
        <v>167</v>
      </c>
      <c r="CQ442" s="51" t="s">
        <v>153</v>
      </c>
      <c r="CR442" s="51" t="s">
        <v>154</v>
      </c>
      <c r="CS442" s="51" t="s">
        <v>90</v>
      </c>
      <c r="CT442" s="51" t="s">
        <v>2303</v>
      </c>
      <c r="CU442" s="51" t="s">
        <v>156</v>
      </c>
      <c r="CV442" s="52" t="s">
        <v>2304</v>
      </c>
    </row>
    <row r="443" spans="1:127" ht="60" x14ac:dyDescent="0.25">
      <c r="A443" s="44">
        <v>442</v>
      </c>
      <c r="B443" s="45">
        <v>45627</v>
      </c>
      <c r="C443" s="46">
        <v>213620911320450</v>
      </c>
      <c r="D443" s="4">
        <v>213620911320450</v>
      </c>
      <c r="E443" s="4" t="s">
        <v>121</v>
      </c>
      <c r="F443" s="5" t="s">
        <v>232</v>
      </c>
      <c r="G443" s="3">
        <v>44957</v>
      </c>
      <c r="H443" s="6">
        <v>23.3333333333333</v>
      </c>
      <c r="I443" s="5" t="s">
        <v>123</v>
      </c>
      <c r="J443" s="47">
        <v>1243251</v>
      </c>
      <c r="K443" s="5" t="s">
        <v>124</v>
      </c>
      <c r="L443" s="5" t="s">
        <v>2305</v>
      </c>
      <c r="M443" s="5">
        <v>1194272</v>
      </c>
      <c r="N443" s="5" t="s">
        <v>126</v>
      </c>
      <c r="O443" s="5">
        <v>768</v>
      </c>
      <c r="P443" s="5" t="s">
        <v>127</v>
      </c>
      <c r="Q443" s="5">
        <v>23</v>
      </c>
      <c r="R443" s="5" t="s">
        <v>128</v>
      </c>
      <c r="S443" s="6">
        <v>14.15</v>
      </c>
      <c r="T443" s="5" t="s">
        <v>129</v>
      </c>
      <c r="U443" s="6">
        <v>13.75</v>
      </c>
      <c r="V443" s="5">
        <v>181</v>
      </c>
      <c r="W443" s="5" t="s">
        <v>130</v>
      </c>
      <c r="X443" s="5" t="s">
        <v>2306</v>
      </c>
      <c r="Y443" s="5" t="s">
        <v>132</v>
      </c>
      <c r="Z443" s="5" t="s">
        <v>133</v>
      </c>
      <c r="AA443" s="5" t="s">
        <v>235</v>
      </c>
      <c r="AB443" s="5" t="s">
        <v>135</v>
      </c>
      <c r="AC443" s="5" t="s">
        <v>136</v>
      </c>
      <c r="AD443" s="5">
        <v>807338382</v>
      </c>
      <c r="AE443" s="5" t="s">
        <v>242</v>
      </c>
      <c r="AF443" s="5" t="s">
        <v>243</v>
      </c>
      <c r="AG443" s="5">
        <v>169</v>
      </c>
      <c r="AH443" s="5" t="s">
        <v>139</v>
      </c>
      <c r="AI443" s="5">
        <v>192</v>
      </c>
      <c r="AJ443" s="5" t="s">
        <v>128</v>
      </c>
      <c r="AK443" s="5">
        <v>1243251</v>
      </c>
      <c r="AL443" s="5" t="s">
        <v>140</v>
      </c>
      <c r="AM443" s="5" t="s">
        <v>161</v>
      </c>
      <c r="AN443" s="6">
        <v>48.643537899999998</v>
      </c>
      <c r="AO443" s="5" t="s">
        <v>142</v>
      </c>
      <c r="AP443" s="5">
        <v>0</v>
      </c>
      <c r="AQ443" s="5">
        <v>16349</v>
      </c>
      <c r="AR443" s="3">
        <v>44961</v>
      </c>
      <c r="AS443" s="5">
        <v>180</v>
      </c>
      <c r="AT443" s="5" t="s">
        <v>2287</v>
      </c>
      <c r="AU443" s="5" t="s">
        <v>144</v>
      </c>
      <c r="AV443" s="5">
        <v>0</v>
      </c>
      <c r="AW443" s="5">
        <v>0</v>
      </c>
      <c r="AX443" s="5">
        <v>0</v>
      </c>
      <c r="AY443" s="5">
        <v>0</v>
      </c>
      <c r="AZ443" s="5">
        <v>0</v>
      </c>
      <c r="BA443" s="5">
        <v>0</v>
      </c>
      <c r="BB443" s="5">
        <v>0</v>
      </c>
      <c r="BC443" s="5">
        <v>0</v>
      </c>
      <c r="BD443" s="5">
        <v>0</v>
      </c>
      <c r="BE443" s="5" t="s">
        <v>145</v>
      </c>
      <c r="BF443" s="5" t="s">
        <v>145</v>
      </c>
      <c r="BG443" s="5">
        <v>0</v>
      </c>
      <c r="BH443" s="5">
        <v>23</v>
      </c>
      <c r="BI443" s="5" t="s">
        <v>123</v>
      </c>
      <c r="BJ443" s="3">
        <v>44957</v>
      </c>
      <c r="BK443" s="3">
        <v>44957</v>
      </c>
      <c r="BL443" s="6">
        <v>23.3333333333333</v>
      </c>
      <c r="BM443" s="5" t="s">
        <v>123</v>
      </c>
      <c r="BN443" s="3">
        <v>50774</v>
      </c>
      <c r="BO443" s="5" t="s">
        <v>162</v>
      </c>
      <c r="BP443" s="5">
        <v>465999.96</v>
      </c>
      <c r="BQ443" s="7">
        <v>1</v>
      </c>
      <c r="BR443" s="24">
        <v>44951</v>
      </c>
      <c r="BS443" s="7">
        <v>5738528</v>
      </c>
      <c r="BT443" s="7" t="s">
        <v>3504</v>
      </c>
      <c r="BU443" s="7" t="s">
        <v>3516</v>
      </c>
      <c r="BV443" s="7">
        <v>151.11000000000001</v>
      </c>
      <c r="BW443" s="7">
        <v>4000</v>
      </c>
      <c r="BX443" s="7">
        <v>1774</v>
      </c>
      <c r="BY443" s="7">
        <v>1100</v>
      </c>
      <c r="BZ443" s="7">
        <v>8</v>
      </c>
      <c r="CA443" s="7">
        <v>42</v>
      </c>
      <c r="CB443" s="49">
        <f t="shared" si="46"/>
        <v>2555840</v>
      </c>
      <c r="CC443" s="49">
        <v>2555840</v>
      </c>
      <c r="CD443" s="49">
        <f t="shared" si="48"/>
        <v>2300256</v>
      </c>
      <c r="CE443" s="49">
        <f t="shared" si="49"/>
        <v>2044672</v>
      </c>
      <c r="CF443" s="49" t="s">
        <v>3517</v>
      </c>
      <c r="CG443" s="49" t="s">
        <v>3518</v>
      </c>
      <c r="CH443" s="49"/>
      <c r="CI443" s="49" t="s">
        <v>3775</v>
      </c>
      <c r="CJ443" s="50" t="s">
        <v>2302</v>
      </c>
      <c r="CK443" s="50" t="s">
        <v>242</v>
      </c>
      <c r="CL443" s="50">
        <v>144622</v>
      </c>
      <c r="CM443" s="5">
        <v>0</v>
      </c>
      <c r="CN443" s="5" t="s">
        <v>195</v>
      </c>
      <c r="CO443" s="50" t="s">
        <v>166</v>
      </c>
      <c r="CP443" s="50" t="s">
        <v>167</v>
      </c>
      <c r="CQ443" s="51" t="s">
        <v>153</v>
      </c>
      <c r="CR443" s="51" t="s">
        <v>154</v>
      </c>
      <c r="CS443" s="51" t="s">
        <v>90</v>
      </c>
      <c r="CT443" s="51" t="s">
        <v>2307</v>
      </c>
      <c r="CU443" s="51" t="s">
        <v>156</v>
      </c>
      <c r="CV443" s="52" t="s">
        <v>2308</v>
      </c>
    </row>
    <row r="444" spans="1:127" ht="90" x14ac:dyDescent="0.25">
      <c r="A444" s="44">
        <v>443</v>
      </c>
      <c r="B444" s="45">
        <v>45627</v>
      </c>
      <c r="C444" s="46">
        <v>213620911282743</v>
      </c>
      <c r="D444" s="4">
        <v>213620911282743</v>
      </c>
      <c r="E444" s="4" t="s">
        <v>121</v>
      </c>
      <c r="F444" s="5" t="s">
        <v>232</v>
      </c>
      <c r="G444" s="3">
        <v>44921</v>
      </c>
      <c r="H444" s="6">
        <v>24.533333333333299</v>
      </c>
      <c r="I444" s="5" t="s">
        <v>123</v>
      </c>
      <c r="J444" s="47">
        <v>2343116</v>
      </c>
      <c r="K444" s="5" t="s">
        <v>124</v>
      </c>
      <c r="L444" s="5" t="s">
        <v>2309</v>
      </c>
      <c r="M444" s="5">
        <v>2233736</v>
      </c>
      <c r="N444" s="5" t="s">
        <v>126</v>
      </c>
      <c r="O444" s="5">
        <v>738</v>
      </c>
      <c r="P444" s="5" t="s">
        <v>127</v>
      </c>
      <c r="Q444" s="5">
        <v>24</v>
      </c>
      <c r="R444" s="5" t="s">
        <v>128</v>
      </c>
      <c r="S444" s="6">
        <v>12.9</v>
      </c>
      <c r="T444" s="5" t="s">
        <v>129</v>
      </c>
      <c r="U444" s="6">
        <v>12.5</v>
      </c>
      <c r="V444" s="5">
        <v>181</v>
      </c>
      <c r="W444" s="5" t="s">
        <v>130</v>
      </c>
      <c r="X444" s="5" t="s">
        <v>2310</v>
      </c>
      <c r="Y444" s="5" t="s">
        <v>132</v>
      </c>
      <c r="Z444" s="5" t="s">
        <v>133</v>
      </c>
      <c r="AA444" s="5" t="s">
        <v>1693</v>
      </c>
      <c r="AB444" s="5" t="s">
        <v>135</v>
      </c>
      <c r="AC444" s="5" t="s">
        <v>136</v>
      </c>
      <c r="AD444" s="5">
        <v>18092362</v>
      </c>
      <c r="AE444" s="5" t="s">
        <v>242</v>
      </c>
      <c r="AF444" s="5" t="s">
        <v>243</v>
      </c>
      <c r="AG444" s="5">
        <v>167</v>
      </c>
      <c r="AH444" s="5" t="s">
        <v>139</v>
      </c>
      <c r="AI444" s="5">
        <v>191</v>
      </c>
      <c r="AJ444" s="5" t="s">
        <v>128</v>
      </c>
      <c r="AK444" s="5">
        <v>2343116</v>
      </c>
      <c r="AL444" s="5" t="s">
        <v>140</v>
      </c>
      <c r="AM444" s="5" t="s">
        <v>161</v>
      </c>
      <c r="AN444" s="6">
        <v>61.659389699999998</v>
      </c>
      <c r="AO444" s="5" t="s">
        <v>142</v>
      </c>
      <c r="AP444" s="5">
        <v>0</v>
      </c>
      <c r="AQ444" s="5">
        <v>28880</v>
      </c>
      <c r="AR444" s="3">
        <v>44930</v>
      </c>
      <c r="AS444" s="5">
        <v>180</v>
      </c>
      <c r="AT444" s="5" t="s">
        <v>2287</v>
      </c>
      <c r="AU444" s="5" t="s">
        <v>144</v>
      </c>
      <c r="AV444" s="5">
        <v>0</v>
      </c>
      <c r="AW444" s="5">
        <v>0</v>
      </c>
      <c r="AX444" s="5">
        <v>0</v>
      </c>
      <c r="AY444" s="5">
        <v>0</v>
      </c>
      <c r="AZ444" s="5">
        <v>0</v>
      </c>
      <c r="BA444" s="5">
        <v>0</v>
      </c>
      <c r="BB444" s="5">
        <v>0</v>
      </c>
      <c r="BC444" s="5">
        <v>0</v>
      </c>
      <c r="BD444" s="5">
        <v>0</v>
      </c>
      <c r="BE444" s="5" t="s">
        <v>145</v>
      </c>
      <c r="BF444" s="5" t="s">
        <v>145</v>
      </c>
      <c r="BG444" s="5">
        <v>0</v>
      </c>
      <c r="BH444" s="5">
        <v>24</v>
      </c>
      <c r="BI444" s="5" t="s">
        <v>123</v>
      </c>
      <c r="BJ444" s="3">
        <v>44921</v>
      </c>
      <c r="BK444" s="3">
        <v>44921</v>
      </c>
      <c r="BL444" s="6">
        <v>24.533333333333299</v>
      </c>
      <c r="BM444" s="5" t="s">
        <v>123</v>
      </c>
      <c r="BN444" s="3">
        <v>50713</v>
      </c>
      <c r="BO444" s="5" t="s">
        <v>162</v>
      </c>
      <c r="BP444" s="5">
        <v>1682000.04</v>
      </c>
      <c r="BQ444" s="7">
        <v>1</v>
      </c>
      <c r="BR444" s="24">
        <v>44907</v>
      </c>
      <c r="BS444" s="7">
        <v>5571177</v>
      </c>
      <c r="BT444" s="7" t="s">
        <v>3519</v>
      </c>
      <c r="BU444" s="7" t="s">
        <v>3520</v>
      </c>
      <c r="BV444" s="7">
        <v>1224</v>
      </c>
      <c r="BW444" s="7">
        <v>1429</v>
      </c>
      <c r="BX444" s="7">
        <v>2051</v>
      </c>
      <c r="BY444" s="7">
        <v>1000</v>
      </c>
      <c r="BZ444" s="7">
        <v>11</v>
      </c>
      <c r="CA444" s="7">
        <v>39</v>
      </c>
      <c r="CB444" s="49">
        <f t="shared" si="46"/>
        <v>3800096</v>
      </c>
      <c r="CC444" s="49">
        <v>3800096</v>
      </c>
      <c r="CD444" s="49">
        <f t="shared" si="48"/>
        <v>3420086</v>
      </c>
      <c r="CE444" s="49">
        <f t="shared" si="49"/>
        <v>3040077</v>
      </c>
      <c r="CF444" s="49" t="s">
        <v>3521</v>
      </c>
      <c r="CG444" s="49" t="s">
        <v>3522</v>
      </c>
      <c r="CH444" s="49"/>
      <c r="CI444" s="49" t="s">
        <v>3775</v>
      </c>
      <c r="CJ444" s="50" t="s">
        <v>1047</v>
      </c>
      <c r="CK444" s="50" t="s">
        <v>242</v>
      </c>
      <c r="CL444" s="50">
        <v>144023</v>
      </c>
      <c r="CM444" s="5">
        <v>0</v>
      </c>
      <c r="CN444" s="5" t="s">
        <v>195</v>
      </c>
      <c r="CO444" s="50" t="s">
        <v>166</v>
      </c>
      <c r="CP444" s="50" t="s">
        <v>167</v>
      </c>
      <c r="CQ444" s="51" t="s">
        <v>153</v>
      </c>
      <c r="CR444" s="51" t="s">
        <v>154</v>
      </c>
      <c r="CS444" s="51" t="s">
        <v>90</v>
      </c>
      <c r="CT444" s="51" t="s">
        <v>2311</v>
      </c>
      <c r="CU444" s="51" t="s">
        <v>156</v>
      </c>
      <c r="CV444" s="52" t="s">
        <v>2312</v>
      </c>
    </row>
    <row r="445" spans="1:127" ht="75" x14ac:dyDescent="0.25">
      <c r="A445" s="44">
        <v>444</v>
      </c>
      <c r="B445" s="45">
        <v>45627</v>
      </c>
      <c r="C445" s="46">
        <v>213521111643352</v>
      </c>
      <c r="D445" s="4">
        <v>213521111643352</v>
      </c>
      <c r="E445" s="4" t="s">
        <v>121</v>
      </c>
      <c r="F445" s="5" t="s">
        <v>122</v>
      </c>
      <c r="G445" s="3">
        <v>45357</v>
      </c>
      <c r="H445" s="6">
        <v>10</v>
      </c>
      <c r="I445" s="5" t="s">
        <v>123</v>
      </c>
      <c r="J445" s="47">
        <v>2576182</v>
      </c>
      <c r="K445" s="5" t="s">
        <v>124</v>
      </c>
      <c r="L445" s="5" t="s">
        <v>2313</v>
      </c>
      <c r="M445" s="5">
        <v>2532132</v>
      </c>
      <c r="N445" s="5" t="s">
        <v>126</v>
      </c>
      <c r="O445" s="5">
        <v>729</v>
      </c>
      <c r="P445" s="5" t="s">
        <v>127</v>
      </c>
      <c r="Q445" s="5">
        <v>10</v>
      </c>
      <c r="R445" s="5" t="s">
        <v>128</v>
      </c>
      <c r="S445" s="6">
        <v>13</v>
      </c>
      <c r="T445" s="5" t="s">
        <v>129</v>
      </c>
      <c r="U445" s="6">
        <v>13</v>
      </c>
      <c r="V445" s="5">
        <v>181</v>
      </c>
      <c r="W445" s="5" t="s">
        <v>130</v>
      </c>
      <c r="X445" s="5" t="s">
        <v>1098</v>
      </c>
      <c r="Y445" s="5" t="s">
        <v>132</v>
      </c>
      <c r="Z445" s="5" t="s">
        <v>133</v>
      </c>
      <c r="AA445" s="5" t="s">
        <v>208</v>
      </c>
      <c r="AB445" s="5" t="s">
        <v>135</v>
      </c>
      <c r="AC445" s="5" t="s">
        <v>136</v>
      </c>
      <c r="AD445" s="5">
        <v>854803617928</v>
      </c>
      <c r="AE445" s="5" t="s">
        <v>2314</v>
      </c>
      <c r="AF445" s="5" t="s">
        <v>977</v>
      </c>
      <c r="AG445" s="5">
        <v>171</v>
      </c>
      <c r="AH445" s="5" t="s">
        <v>139</v>
      </c>
      <c r="AI445" s="5">
        <v>181</v>
      </c>
      <c r="AJ445" s="5" t="s">
        <v>128</v>
      </c>
      <c r="AK445" s="5">
        <v>2576182</v>
      </c>
      <c r="AL445" s="5" t="s">
        <v>140</v>
      </c>
      <c r="AM445" s="5" t="s">
        <v>161</v>
      </c>
      <c r="AN445" s="6">
        <v>57.865723299999999</v>
      </c>
      <c r="AO445" s="5" t="s">
        <v>142</v>
      </c>
      <c r="AP445" s="5">
        <v>0</v>
      </c>
      <c r="AQ445" s="5">
        <v>32595</v>
      </c>
      <c r="AR445" s="3">
        <v>45355</v>
      </c>
      <c r="AS445" s="5">
        <v>180</v>
      </c>
      <c r="AT445" s="5" t="s">
        <v>2315</v>
      </c>
      <c r="AU445" s="5" t="s">
        <v>144</v>
      </c>
      <c r="AV445" s="5">
        <v>0</v>
      </c>
      <c r="AW445" s="5">
        <v>0</v>
      </c>
      <c r="AX445" s="5">
        <v>0</v>
      </c>
      <c r="AY445" s="5">
        <v>0</v>
      </c>
      <c r="AZ445" s="5">
        <v>0</v>
      </c>
      <c r="BA445" s="5">
        <v>0</v>
      </c>
      <c r="BB445" s="5">
        <v>0</v>
      </c>
      <c r="BC445" s="5">
        <v>0</v>
      </c>
      <c r="BD445" s="5">
        <v>0</v>
      </c>
      <c r="BE445" s="5" t="s">
        <v>145</v>
      </c>
      <c r="BF445" s="5" t="s">
        <v>145</v>
      </c>
      <c r="BG445" s="5">
        <v>0</v>
      </c>
      <c r="BH445" s="5">
        <v>10</v>
      </c>
      <c r="BI445" s="5" t="s">
        <v>123</v>
      </c>
      <c r="BJ445" s="3">
        <v>45350</v>
      </c>
      <c r="BK445" s="3">
        <v>45350</v>
      </c>
      <c r="BL445" s="6">
        <v>10.233333333333301</v>
      </c>
      <c r="BM445" s="5" t="s">
        <v>123</v>
      </c>
      <c r="BN445" s="3">
        <v>50833</v>
      </c>
      <c r="BO445" s="5" t="s">
        <v>162</v>
      </c>
      <c r="BP445" s="5">
        <v>884000.04</v>
      </c>
      <c r="BQ445" s="7">
        <v>1</v>
      </c>
      <c r="BR445" s="24">
        <v>45318</v>
      </c>
      <c r="BS445" s="7" t="s">
        <v>3523</v>
      </c>
      <c r="BT445" s="7" t="s">
        <v>3524</v>
      </c>
      <c r="BU445" s="7" t="s">
        <v>3525</v>
      </c>
      <c r="BV445" s="7">
        <v>30</v>
      </c>
      <c r="BW445" s="7">
        <v>129950</v>
      </c>
      <c r="BX445" s="7">
        <v>540</v>
      </c>
      <c r="BY445" s="7">
        <v>1025</v>
      </c>
      <c r="BZ445" s="7">
        <v>28</v>
      </c>
      <c r="CA445" s="7">
        <v>22</v>
      </c>
      <c r="CB445" s="49">
        <f t="shared" si="46"/>
        <v>4452000</v>
      </c>
      <c r="CC445" s="49">
        <v>4452000</v>
      </c>
      <c r="CD445" s="49">
        <f t="shared" si="48"/>
        <v>4006800</v>
      </c>
      <c r="CE445" s="49">
        <f t="shared" si="49"/>
        <v>3561600</v>
      </c>
      <c r="CF445" s="49" t="s">
        <v>3526</v>
      </c>
      <c r="CG445" s="49" t="s">
        <v>3527</v>
      </c>
      <c r="CH445" s="49"/>
      <c r="CI445" s="49" t="s">
        <v>3775</v>
      </c>
      <c r="CJ445" s="50" t="s">
        <v>1102</v>
      </c>
      <c r="CK445" s="50" t="s">
        <v>242</v>
      </c>
      <c r="CL445" s="50">
        <v>140103</v>
      </c>
      <c r="CM445" s="5">
        <v>0</v>
      </c>
      <c r="CN445" s="5" t="s">
        <v>195</v>
      </c>
      <c r="CO445" s="50" t="s">
        <v>152</v>
      </c>
      <c r="CP445" s="50" t="s">
        <v>152</v>
      </c>
      <c r="CQ445" s="51" t="s">
        <v>153</v>
      </c>
      <c r="CR445" s="51" t="s">
        <v>154</v>
      </c>
      <c r="CS445" s="51" t="s">
        <v>90</v>
      </c>
      <c r="CT445" s="51" t="s">
        <v>2316</v>
      </c>
      <c r="CU445" s="51" t="s">
        <v>187</v>
      </c>
      <c r="CV445" s="52" t="s">
        <v>2317</v>
      </c>
    </row>
    <row r="446" spans="1:127" ht="45" x14ac:dyDescent="0.25">
      <c r="A446" s="44">
        <v>445</v>
      </c>
      <c r="B446" s="45">
        <v>45627</v>
      </c>
      <c r="C446" s="46">
        <v>213521110993551</v>
      </c>
      <c r="D446" s="4">
        <v>213521110993551</v>
      </c>
      <c r="E446" s="4" t="s">
        <v>121</v>
      </c>
      <c r="F446" s="5" t="s">
        <v>232</v>
      </c>
      <c r="G446" s="3">
        <v>44592</v>
      </c>
      <c r="H446" s="6">
        <v>35.5</v>
      </c>
      <c r="I446" s="5" t="s">
        <v>123</v>
      </c>
      <c r="J446" s="47">
        <v>1618887</v>
      </c>
      <c r="K446" s="5" t="s">
        <v>124</v>
      </c>
      <c r="L446" s="5" t="s">
        <v>2318</v>
      </c>
      <c r="M446" s="5">
        <v>1418472</v>
      </c>
      <c r="N446" s="5" t="s">
        <v>126</v>
      </c>
      <c r="O446" s="5">
        <v>786</v>
      </c>
      <c r="P446" s="5" t="s">
        <v>127</v>
      </c>
      <c r="Q446" s="5">
        <v>35</v>
      </c>
      <c r="R446" s="5" t="s">
        <v>128</v>
      </c>
      <c r="S446" s="6">
        <v>15.8</v>
      </c>
      <c r="T446" s="5" t="s">
        <v>129</v>
      </c>
      <c r="U446" s="6">
        <v>14</v>
      </c>
      <c r="V446" s="5">
        <v>121</v>
      </c>
      <c r="W446" s="5" t="s">
        <v>130</v>
      </c>
      <c r="X446" s="5" t="s">
        <v>2319</v>
      </c>
      <c r="Y446" s="5" t="s">
        <v>2320</v>
      </c>
      <c r="Z446" s="5" t="s">
        <v>133</v>
      </c>
      <c r="AA446" s="5" t="s">
        <v>235</v>
      </c>
      <c r="AB446" s="5" t="s">
        <v>135</v>
      </c>
      <c r="AC446" s="5" t="s">
        <v>136</v>
      </c>
      <c r="AD446" s="5">
        <v>803768955</v>
      </c>
      <c r="AE446" s="5" t="s">
        <v>2314</v>
      </c>
      <c r="AF446" s="5" t="s">
        <v>977</v>
      </c>
      <c r="AG446" s="5">
        <v>104</v>
      </c>
      <c r="AH446" s="5" t="s">
        <v>139</v>
      </c>
      <c r="AI446" s="5">
        <v>139</v>
      </c>
      <c r="AJ446" s="5" t="s">
        <v>2321</v>
      </c>
      <c r="AK446" s="5">
        <v>1618887</v>
      </c>
      <c r="AL446" s="5" t="s">
        <v>140</v>
      </c>
      <c r="AM446" s="5" t="s">
        <v>709</v>
      </c>
      <c r="AN446" s="6">
        <v>59.072687500000001</v>
      </c>
      <c r="AO446" s="5" t="s">
        <v>142</v>
      </c>
      <c r="AP446" s="5">
        <v>0</v>
      </c>
      <c r="AQ446" s="5">
        <v>25136</v>
      </c>
      <c r="AR446" s="3">
        <v>44596</v>
      </c>
      <c r="AS446" s="5">
        <v>120</v>
      </c>
      <c r="AT446" s="5" t="s">
        <v>2322</v>
      </c>
      <c r="AU446" s="5" t="s">
        <v>144</v>
      </c>
      <c r="AV446" s="5">
        <v>0</v>
      </c>
      <c r="AW446" s="5">
        <v>0</v>
      </c>
      <c r="AX446" s="5">
        <v>0</v>
      </c>
      <c r="AY446" s="5">
        <v>0</v>
      </c>
      <c r="AZ446" s="5">
        <v>0</v>
      </c>
      <c r="BA446" s="5">
        <v>0</v>
      </c>
      <c r="BB446" s="5">
        <v>0</v>
      </c>
      <c r="BC446" s="5">
        <v>0</v>
      </c>
      <c r="BD446" s="5">
        <v>0</v>
      </c>
      <c r="BE446" s="5" t="s">
        <v>145</v>
      </c>
      <c r="BF446" s="5" t="s">
        <v>145</v>
      </c>
      <c r="BG446" s="5">
        <v>0</v>
      </c>
      <c r="BH446" s="5">
        <v>35</v>
      </c>
      <c r="BI446" s="5" t="s">
        <v>123</v>
      </c>
      <c r="BJ446" s="3">
        <v>44592</v>
      </c>
      <c r="BK446" s="3">
        <v>44592</v>
      </c>
      <c r="BL446" s="6">
        <v>35.5</v>
      </c>
      <c r="BM446" s="5" t="s">
        <v>123</v>
      </c>
      <c r="BN446" s="3">
        <v>48795</v>
      </c>
      <c r="BO446" s="5" t="s">
        <v>710</v>
      </c>
      <c r="BP446" s="5">
        <v>720000</v>
      </c>
      <c r="BQ446" s="7">
        <v>1</v>
      </c>
      <c r="BR446" s="24">
        <v>44581</v>
      </c>
      <c r="BS446" s="7">
        <v>4540136</v>
      </c>
      <c r="BT446" s="7" t="s">
        <v>3528</v>
      </c>
      <c r="BU446" s="7" t="s">
        <v>3529</v>
      </c>
      <c r="BV446" s="7">
        <v>135</v>
      </c>
      <c r="BW446" s="7">
        <v>19100</v>
      </c>
      <c r="BX446" s="7">
        <v>135</v>
      </c>
      <c r="BY446" s="7">
        <v>1200</v>
      </c>
      <c r="BZ446" s="7">
        <v>12</v>
      </c>
      <c r="CA446" s="7">
        <v>48</v>
      </c>
      <c r="CB446" s="49">
        <f t="shared" si="46"/>
        <v>2740500</v>
      </c>
      <c r="CC446" s="49">
        <v>2740500</v>
      </c>
      <c r="CD446" s="49">
        <f t="shared" si="48"/>
        <v>2466450</v>
      </c>
      <c r="CE446" s="49">
        <f t="shared" si="49"/>
        <v>2192400</v>
      </c>
      <c r="CF446" s="49" t="s">
        <v>3422</v>
      </c>
      <c r="CG446" s="49" t="s">
        <v>3530</v>
      </c>
      <c r="CH446" s="49"/>
      <c r="CI446" s="49" t="s">
        <v>3775</v>
      </c>
      <c r="CJ446" s="50" t="s">
        <v>1102</v>
      </c>
      <c r="CK446" s="50" t="s">
        <v>242</v>
      </c>
      <c r="CL446" s="50">
        <v>140103</v>
      </c>
      <c r="CM446" s="5">
        <v>0</v>
      </c>
      <c r="CN446" s="5" t="s">
        <v>2323</v>
      </c>
      <c r="CO446" s="50" t="s">
        <v>152</v>
      </c>
      <c r="CP446" s="50" t="s">
        <v>152</v>
      </c>
      <c r="CQ446" s="51" t="s">
        <v>185</v>
      </c>
      <c r="CR446" s="51" t="s">
        <v>154</v>
      </c>
      <c r="CS446" s="51" t="s">
        <v>90</v>
      </c>
      <c r="CT446" s="51" t="s">
        <v>2324</v>
      </c>
      <c r="CU446" s="51" t="s">
        <v>156</v>
      </c>
      <c r="CV446" s="52" t="s">
        <v>2325</v>
      </c>
    </row>
    <row r="447" spans="1:127" ht="90" hidden="1" x14ac:dyDescent="0.25">
      <c r="A447" s="44">
        <v>446</v>
      </c>
      <c r="B447" s="45">
        <v>45627</v>
      </c>
      <c r="C447" s="46">
        <v>213520911766738</v>
      </c>
      <c r="D447" s="4">
        <v>213520911766738</v>
      </c>
      <c r="E447" s="4" t="s">
        <v>121</v>
      </c>
      <c r="F447" s="5" t="s">
        <v>122</v>
      </c>
      <c r="G447" s="3">
        <v>45480</v>
      </c>
      <c r="H447" s="6">
        <v>5.9</v>
      </c>
      <c r="I447" s="5" t="s">
        <v>123</v>
      </c>
      <c r="J447" s="47">
        <v>2022338</v>
      </c>
      <c r="K447" s="5" t="s">
        <v>124</v>
      </c>
      <c r="L447" s="5" t="s">
        <v>2326</v>
      </c>
      <c r="M447" s="5">
        <v>1979994</v>
      </c>
      <c r="N447" s="5" t="s">
        <v>126</v>
      </c>
      <c r="O447" s="5">
        <v>735</v>
      </c>
      <c r="P447" s="5" t="s">
        <v>127</v>
      </c>
      <c r="Q447" s="5">
        <v>6</v>
      </c>
      <c r="R447" s="5" t="s">
        <v>128</v>
      </c>
      <c r="S447" s="6">
        <v>13</v>
      </c>
      <c r="T447" s="5" t="s">
        <v>129</v>
      </c>
      <c r="U447" s="6">
        <v>13</v>
      </c>
      <c r="V447" s="5">
        <v>121</v>
      </c>
      <c r="W447" s="5" t="s">
        <v>130</v>
      </c>
      <c r="X447" s="5" t="s">
        <v>584</v>
      </c>
      <c r="Y447" s="5" t="s">
        <v>132</v>
      </c>
      <c r="Z447" s="5" t="s">
        <v>133</v>
      </c>
      <c r="AA447" s="5" t="s">
        <v>200</v>
      </c>
      <c r="AB447" s="5" t="s">
        <v>135</v>
      </c>
      <c r="AC447" s="5" t="s">
        <v>136</v>
      </c>
      <c r="AD447" s="5">
        <v>854804598956</v>
      </c>
      <c r="AE447" s="5" t="s">
        <v>2314</v>
      </c>
      <c r="AF447" s="5" t="s">
        <v>977</v>
      </c>
      <c r="AG447" s="5">
        <v>115</v>
      </c>
      <c r="AH447" s="5" t="s">
        <v>139</v>
      </c>
      <c r="AI447" s="5">
        <v>121</v>
      </c>
      <c r="AJ447" s="5" t="s">
        <v>128</v>
      </c>
      <c r="AK447" s="5">
        <v>2022338</v>
      </c>
      <c r="AL447" s="5" t="s">
        <v>140</v>
      </c>
      <c r="AM447" s="5" t="s">
        <v>161</v>
      </c>
      <c r="AN447" s="6">
        <v>34.864951099999999</v>
      </c>
      <c r="AO447" s="5" t="s">
        <v>142</v>
      </c>
      <c r="AP447" s="5">
        <v>0</v>
      </c>
      <c r="AQ447" s="5">
        <v>30196</v>
      </c>
      <c r="AR447" s="3">
        <v>45477</v>
      </c>
      <c r="AS447" s="5">
        <v>120</v>
      </c>
      <c r="AT447" s="5" t="s">
        <v>2315</v>
      </c>
      <c r="AU447" s="5" t="s">
        <v>144</v>
      </c>
      <c r="AV447" s="5">
        <v>0</v>
      </c>
      <c r="AW447" s="5">
        <v>0</v>
      </c>
      <c r="AX447" s="5">
        <v>0</v>
      </c>
      <c r="AY447" s="5">
        <v>0</v>
      </c>
      <c r="AZ447" s="5">
        <v>0</v>
      </c>
      <c r="BA447" s="5">
        <v>0</v>
      </c>
      <c r="BB447" s="5">
        <v>0</v>
      </c>
      <c r="BC447" s="5">
        <v>0</v>
      </c>
      <c r="BD447" s="5">
        <v>0</v>
      </c>
      <c r="BE447" s="5" t="s">
        <v>145</v>
      </c>
      <c r="BF447" s="5" t="s">
        <v>145</v>
      </c>
      <c r="BG447" s="5">
        <v>0</v>
      </c>
      <c r="BH447" s="5">
        <v>6</v>
      </c>
      <c r="BI447" s="5" t="s">
        <v>123</v>
      </c>
      <c r="BJ447" s="3">
        <v>45473</v>
      </c>
      <c r="BK447" s="3">
        <v>45473</v>
      </c>
      <c r="BL447" s="6">
        <v>6.1333333333333302</v>
      </c>
      <c r="BM447" s="5" t="s">
        <v>123</v>
      </c>
      <c r="BN447" s="3">
        <v>49129</v>
      </c>
      <c r="BO447" s="5" t="s">
        <v>162</v>
      </c>
      <c r="BP447" s="5">
        <v>2562000</v>
      </c>
      <c r="BQ447" s="7">
        <v>1</v>
      </c>
      <c r="BR447" s="24">
        <v>45472</v>
      </c>
      <c r="BS447" s="7">
        <v>7421846</v>
      </c>
      <c r="BT447" s="7" t="s">
        <v>3442</v>
      </c>
      <c r="BU447" s="7" t="s">
        <v>3531</v>
      </c>
      <c r="BV447" s="7">
        <v>257</v>
      </c>
      <c r="BW447" s="7">
        <v>21070</v>
      </c>
      <c r="BX447" s="7">
        <v>385.5</v>
      </c>
      <c r="BY447" s="7">
        <v>1000</v>
      </c>
      <c r="BZ447" s="7">
        <v>25</v>
      </c>
      <c r="CA447" s="7">
        <v>35</v>
      </c>
      <c r="CB447" s="49">
        <f t="shared" si="46"/>
        <v>5800490</v>
      </c>
      <c r="CC447" s="49">
        <v>5800490</v>
      </c>
      <c r="CD447" s="49">
        <f t="shared" si="48"/>
        <v>5220441</v>
      </c>
      <c r="CE447" s="49">
        <f t="shared" si="49"/>
        <v>4640392</v>
      </c>
      <c r="CF447" s="49" t="s">
        <v>3422</v>
      </c>
      <c r="CG447" s="49" t="s">
        <v>3532</v>
      </c>
      <c r="CH447" s="49"/>
      <c r="CI447" s="49" t="s">
        <v>3776</v>
      </c>
      <c r="CJ447" s="50" t="s">
        <v>1102</v>
      </c>
      <c r="CK447" s="50" t="s">
        <v>242</v>
      </c>
      <c r="CL447" s="50">
        <v>140306</v>
      </c>
      <c r="CM447" s="5">
        <v>0</v>
      </c>
      <c r="CN447" s="5" t="s">
        <v>165</v>
      </c>
      <c r="CO447" s="50" t="s">
        <v>152</v>
      </c>
      <c r="CP447" s="50" t="s">
        <v>152</v>
      </c>
      <c r="CQ447" s="51" t="s">
        <v>153</v>
      </c>
      <c r="CR447" s="51" t="s">
        <v>154</v>
      </c>
      <c r="CS447" s="51" t="s">
        <v>90</v>
      </c>
      <c r="CT447" s="51" t="s">
        <v>2327</v>
      </c>
      <c r="CU447" s="51" t="s">
        <v>156</v>
      </c>
      <c r="CV447" s="52" t="s">
        <v>2328</v>
      </c>
    </row>
    <row r="448" spans="1:127" ht="120" x14ac:dyDescent="0.25">
      <c r="A448" s="44">
        <v>447</v>
      </c>
      <c r="B448" s="45">
        <v>45627</v>
      </c>
      <c r="C448" s="46">
        <v>213520911766275</v>
      </c>
      <c r="D448" s="4">
        <v>213520911766275</v>
      </c>
      <c r="E448" s="4" t="s">
        <v>121</v>
      </c>
      <c r="F448" s="5" t="s">
        <v>122</v>
      </c>
      <c r="G448" s="3">
        <v>45480</v>
      </c>
      <c r="H448" s="6">
        <v>5.9</v>
      </c>
      <c r="I448" s="5" t="s">
        <v>123</v>
      </c>
      <c r="J448" s="47">
        <v>2000000</v>
      </c>
      <c r="K448" s="5" t="s">
        <v>124</v>
      </c>
      <c r="L448" s="5" t="s">
        <v>2329</v>
      </c>
      <c r="M448" s="5">
        <v>1956898</v>
      </c>
      <c r="N448" s="5" t="s">
        <v>126</v>
      </c>
      <c r="O448" s="5">
        <v>743</v>
      </c>
      <c r="P448" s="5" t="s">
        <v>127</v>
      </c>
      <c r="Q448" s="5">
        <v>6</v>
      </c>
      <c r="R448" s="5" t="s">
        <v>128</v>
      </c>
      <c r="S448" s="6">
        <v>12.5</v>
      </c>
      <c r="T448" s="5" t="s">
        <v>129</v>
      </c>
      <c r="U448" s="6">
        <v>12.5</v>
      </c>
      <c r="V448" s="5">
        <v>121</v>
      </c>
      <c r="W448" s="5" t="s">
        <v>130</v>
      </c>
      <c r="X448" s="5" t="s">
        <v>2330</v>
      </c>
      <c r="Y448" s="5" t="s">
        <v>132</v>
      </c>
      <c r="Z448" s="5" t="s">
        <v>133</v>
      </c>
      <c r="AA448" s="5" t="s">
        <v>277</v>
      </c>
      <c r="AB448" s="5" t="s">
        <v>135</v>
      </c>
      <c r="AC448" s="5" t="s">
        <v>136</v>
      </c>
      <c r="AD448" s="5">
        <v>854804544754</v>
      </c>
      <c r="AE448" s="5" t="s">
        <v>2314</v>
      </c>
      <c r="AF448" s="5" t="s">
        <v>977</v>
      </c>
      <c r="AG448" s="5">
        <v>115</v>
      </c>
      <c r="AH448" s="5" t="s">
        <v>139</v>
      </c>
      <c r="AI448" s="5">
        <v>121</v>
      </c>
      <c r="AJ448" s="5" t="s">
        <v>128</v>
      </c>
      <c r="AK448" s="5">
        <v>2000000</v>
      </c>
      <c r="AL448" s="5" t="s">
        <v>140</v>
      </c>
      <c r="AM448" s="5" t="s">
        <v>141</v>
      </c>
      <c r="AN448" s="6">
        <v>39.992481400000003</v>
      </c>
      <c r="AO448" s="5" t="s">
        <v>142</v>
      </c>
      <c r="AP448" s="5">
        <v>0</v>
      </c>
      <c r="AQ448" s="5">
        <v>29276</v>
      </c>
      <c r="AR448" s="3">
        <v>45477</v>
      </c>
      <c r="AS448" s="5">
        <v>120</v>
      </c>
      <c r="AT448" s="5" t="s">
        <v>2315</v>
      </c>
      <c r="AU448" s="5" t="s">
        <v>144</v>
      </c>
      <c r="AV448" s="5">
        <v>0</v>
      </c>
      <c r="AW448" s="5">
        <v>0</v>
      </c>
      <c r="AX448" s="5">
        <v>0</v>
      </c>
      <c r="AY448" s="5">
        <v>0</v>
      </c>
      <c r="AZ448" s="5">
        <v>0</v>
      </c>
      <c r="BA448" s="5">
        <v>0</v>
      </c>
      <c r="BB448" s="5">
        <v>0</v>
      </c>
      <c r="BC448" s="5">
        <v>0</v>
      </c>
      <c r="BD448" s="5">
        <v>0</v>
      </c>
      <c r="BE448" s="5" t="s">
        <v>145</v>
      </c>
      <c r="BF448" s="5" t="s">
        <v>145</v>
      </c>
      <c r="BG448" s="5">
        <v>0</v>
      </c>
      <c r="BH448" s="5">
        <v>6</v>
      </c>
      <c r="BI448" s="5" t="s">
        <v>123</v>
      </c>
      <c r="BJ448" s="3">
        <v>45473</v>
      </c>
      <c r="BK448" s="3">
        <v>45473</v>
      </c>
      <c r="BL448" s="6">
        <v>6.1333333333333302</v>
      </c>
      <c r="BM448" s="5" t="s">
        <v>123</v>
      </c>
      <c r="BN448" s="3">
        <v>49129</v>
      </c>
      <c r="BO448" s="5" t="s">
        <v>146</v>
      </c>
      <c r="BP448" s="5">
        <v>6634608</v>
      </c>
      <c r="BQ448" s="7">
        <v>1</v>
      </c>
      <c r="BR448" s="24">
        <v>45467</v>
      </c>
      <c r="BS448" s="7">
        <v>7392941</v>
      </c>
      <c r="BT448" s="7" t="s">
        <v>3442</v>
      </c>
      <c r="BU448" s="7" t="s">
        <v>3533</v>
      </c>
      <c r="BV448" s="7">
        <v>756</v>
      </c>
      <c r="BW448" s="7">
        <v>6615</v>
      </c>
      <c r="BX448" s="7">
        <v>0</v>
      </c>
      <c r="BY448" s="7">
        <v>0</v>
      </c>
      <c r="BZ448" s="7" t="s">
        <v>145</v>
      </c>
      <c r="CA448" s="7" t="s">
        <v>145</v>
      </c>
      <c r="CB448" s="49">
        <f t="shared" si="46"/>
        <v>5000940</v>
      </c>
      <c r="CC448" s="49">
        <v>5000940</v>
      </c>
      <c r="CD448" s="49">
        <f t="shared" si="48"/>
        <v>4500846</v>
      </c>
      <c r="CE448" s="49">
        <f t="shared" si="49"/>
        <v>4000752</v>
      </c>
      <c r="CF448" s="49" t="s">
        <v>3422</v>
      </c>
      <c r="CG448" s="49" t="s">
        <v>3534</v>
      </c>
      <c r="CH448" s="49"/>
      <c r="CI448" s="77" t="s">
        <v>3775</v>
      </c>
      <c r="CJ448" s="50" t="s">
        <v>1102</v>
      </c>
      <c r="CK448" s="50" t="s">
        <v>242</v>
      </c>
      <c r="CL448" s="50">
        <v>140603</v>
      </c>
      <c r="CM448" s="5">
        <v>0</v>
      </c>
      <c r="CN448" s="5" t="s">
        <v>165</v>
      </c>
      <c r="CO448" s="50" t="s">
        <v>152</v>
      </c>
      <c r="CP448" s="50" t="s">
        <v>152</v>
      </c>
      <c r="CQ448" s="51" t="s">
        <v>153</v>
      </c>
      <c r="CR448" s="51" t="s">
        <v>154</v>
      </c>
      <c r="CS448" s="51" t="s">
        <v>90</v>
      </c>
      <c r="CT448" s="51" t="s">
        <v>2331</v>
      </c>
      <c r="CU448" s="51" t="s">
        <v>156</v>
      </c>
      <c r="CV448" s="52" t="s">
        <v>2332</v>
      </c>
    </row>
    <row r="449" spans="1:100" ht="120" x14ac:dyDescent="0.25">
      <c r="A449" s="44">
        <v>448</v>
      </c>
      <c r="B449" s="45">
        <v>45627</v>
      </c>
      <c r="C449" s="46">
        <v>213520911763424</v>
      </c>
      <c r="D449" s="4">
        <v>213520911763424</v>
      </c>
      <c r="E449" s="4" t="s">
        <v>121</v>
      </c>
      <c r="F449" s="5" t="s">
        <v>122</v>
      </c>
      <c r="G449" s="3">
        <v>45478</v>
      </c>
      <c r="H449" s="6">
        <v>5.9666666666666703</v>
      </c>
      <c r="I449" s="5" t="s">
        <v>123</v>
      </c>
      <c r="J449" s="47">
        <v>4400000</v>
      </c>
      <c r="K449" s="5" t="s">
        <v>124</v>
      </c>
      <c r="L449" s="5" t="s">
        <v>2333</v>
      </c>
      <c r="M449" s="5">
        <v>4357127</v>
      </c>
      <c r="N449" s="5" t="s">
        <v>126</v>
      </c>
      <c r="O449" s="5">
        <v>765</v>
      </c>
      <c r="P449" s="5" t="s">
        <v>127</v>
      </c>
      <c r="Q449" s="5">
        <v>6</v>
      </c>
      <c r="R449" s="5" t="s">
        <v>128</v>
      </c>
      <c r="S449" s="6">
        <v>12.5</v>
      </c>
      <c r="T449" s="5" t="s">
        <v>129</v>
      </c>
      <c r="U449" s="6">
        <v>12.5</v>
      </c>
      <c r="V449" s="5">
        <v>181</v>
      </c>
      <c r="W449" s="5" t="s">
        <v>130</v>
      </c>
      <c r="X449" s="5" t="s">
        <v>2334</v>
      </c>
      <c r="Y449" s="5" t="s">
        <v>132</v>
      </c>
      <c r="Z449" s="5" t="s">
        <v>133</v>
      </c>
      <c r="AA449" s="5" t="s">
        <v>2335</v>
      </c>
      <c r="AB449" s="5" t="s">
        <v>135</v>
      </c>
      <c r="AC449" s="5" t="s">
        <v>136</v>
      </c>
      <c r="AD449" s="5">
        <v>854804546346</v>
      </c>
      <c r="AE449" s="5" t="s">
        <v>2314</v>
      </c>
      <c r="AF449" s="5" t="s">
        <v>977</v>
      </c>
      <c r="AG449" s="5">
        <v>175</v>
      </c>
      <c r="AH449" s="5" t="s">
        <v>139</v>
      </c>
      <c r="AI449" s="5">
        <v>181</v>
      </c>
      <c r="AJ449" s="5" t="s">
        <v>128</v>
      </c>
      <c r="AK449" s="5">
        <v>4400000</v>
      </c>
      <c r="AL449" s="5" t="s">
        <v>140</v>
      </c>
      <c r="AM449" s="5" t="s">
        <v>141</v>
      </c>
      <c r="AN449" s="6">
        <v>49.955947899999998</v>
      </c>
      <c r="AO449" s="5" t="s">
        <v>142</v>
      </c>
      <c r="AP449" s="5">
        <v>0</v>
      </c>
      <c r="AQ449" s="5">
        <v>54231</v>
      </c>
      <c r="AR449" s="3">
        <v>45477</v>
      </c>
      <c r="AS449" s="5">
        <v>180</v>
      </c>
      <c r="AT449" s="5" t="s">
        <v>2315</v>
      </c>
      <c r="AU449" s="5" t="s">
        <v>144</v>
      </c>
      <c r="AV449" s="5">
        <v>0</v>
      </c>
      <c r="AW449" s="5">
        <v>0</v>
      </c>
      <c r="AX449" s="5">
        <v>0</v>
      </c>
      <c r="AY449" s="5">
        <v>0</v>
      </c>
      <c r="AZ449" s="5">
        <v>0</v>
      </c>
      <c r="BA449" s="5">
        <v>0</v>
      </c>
      <c r="BB449" s="5">
        <v>0</v>
      </c>
      <c r="BC449" s="5">
        <v>0</v>
      </c>
      <c r="BD449" s="5">
        <v>0</v>
      </c>
      <c r="BE449" s="5" t="s">
        <v>145</v>
      </c>
      <c r="BF449" s="5" t="s">
        <v>145</v>
      </c>
      <c r="BG449" s="5">
        <v>0</v>
      </c>
      <c r="BH449" s="5">
        <v>6</v>
      </c>
      <c r="BI449" s="5" t="s">
        <v>123</v>
      </c>
      <c r="BJ449" s="3">
        <v>45472</v>
      </c>
      <c r="BK449" s="3">
        <v>45472</v>
      </c>
      <c r="BL449" s="6">
        <v>6.1666666666666696</v>
      </c>
      <c r="BM449" s="5" t="s">
        <v>123</v>
      </c>
      <c r="BN449" s="3">
        <v>50955</v>
      </c>
      <c r="BO449" s="5" t="s">
        <v>146</v>
      </c>
      <c r="BP449" s="5">
        <v>5024904</v>
      </c>
      <c r="BQ449" s="7">
        <v>1</v>
      </c>
      <c r="BR449" s="24">
        <v>45448</v>
      </c>
      <c r="BS449" s="7">
        <v>7324267</v>
      </c>
      <c r="BT449" s="7" t="s">
        <v>3442</v>
      </c>
      <c r="BU449" s="7" t="s">
        <v>3535</v>
      </c>
      <c r="BV449" s="7">
        <v>4680</v>
      </c>
      <c r="BW449" s="7">
        <v>742</v>
      </c>
      <c r="BX449" s="7">
        <v>5616</v>
      </c>
      <c r="BY449" s="7">
        <v>950</v>
      </c>
      <c r="BZ449" s="7">
        <v>6</v>
      </c>
      <c r="CA449" s="7">
        <v>54</v>
      </c>
      <c r="CB449" s="49">
        <f t="shared" si="46"/>
        <v>8807760</v>
      </c>
      <c r="CC449" s="49">
        <v>8807760</v>
      </c>
      <c r="CD449" s="49">
        <f t="shared" si="48"/>
        <v>7926984</v>
      </c>
      <c r="CE449" s="49">
        <f t="shared" si="49"/>
        <v>7046208</v>
      </c>
      <c r="CF449" s="49" t="s">
        <v>3422</v>
      </c>
      <c r="CG449" s="49" t="s">
        <v>3536</v>
      </c>
      <c r="CH449" s="49"/>
      <c r="CI449" s="49" t="s">
        <v>3775</v>
      </c>
      <c r="CJ449" s="50" t="s">
        <v>2336</v>
      </c>
      <c r="CK449" s="50" t="s">
        <v>242</v>
      </c>
      <c r="CL449" s="50">
        <v>140507</v>
      </c>
      <c r="CM449" s="5">
        <v>0</v>
      </c>
      <c r="CN449" s="5" t="s">
        <v>165</v>
      </c>
      <c r="CO449" s="50" t="s">
        <v>166</v>
      </c>
      <c r="CP449" s="50" t="s">
        <v>184</v>
      </c>
      <c r="CQ449" s="51" t="s">
        <v>153</v>
      </c>
      <c r="CR449" s="51" t="s">
        <v>154</v>
      </c>
      <c r="CS449" s="51" t="s">
        <v>90</v>
      </c>
      <c r="CT449" s="51" t="s">
        <v>2337</v>
      </c>
      <c r="CU449" s="51" t="s">
        <v>156</v>
      </c>
      <c r="CV449" s="52" t="s">
        <v>2338</v>
      </c>
    </row>
    <row r="450" spans="1:100" ht="150" x14ac:dyDescent="0.25">
      <c r="A450" s="44">
        <v>449</v>
      </c>
      <c r="B450" s="45">
        <v>45627</v>
      </c>
      <c r="C450" s="46">
        <v>213520911724517</v>
      </c>
      <c r="D450" s="4">
        <v>213520911724517</v>
      </c>
      <c r="E450" s="4" t="s">
        <v>121</v>
      </c>
      <c r="F450" s="5" t="s">
        <v>122</v>
      </c>
      <c r="G450" s="3">
        <v>45436</v>
      </c>
      <c r="H450" s="6">
        <v>7.3666666666666698</v>
      </c>
      <c r="I450" s="5" t="s">
        <v>123</v>
      </c>
      <c r="J450" s="47">
        <v>2564543</v>
      </c>
      <c r="K450" s="5" t="s">
        <v>124</v>
      </c>
      <c r="L450" s="5" t="s">
        <v>2339</v>
      </c>
      <c r="M450" s="5">
        <v>2537112</v>
      </c>
      <c r="N450" s="5" t="s">
        <v>126</v>
      </c>
      <c r="O450" s="5">
        <v>711</v>
      </c>
      <c r="P450" s="5" t="s">
        <v>127</v>
      </c>
      <c r="Q450" s="5">
        <v>7</v>
      </c>
      <c r="R450" s="5" t="s">
        <v>128</v>
      </c>
      <c r="S450" s="6">
        <v>13.5</v>
      </c>
      <c r="T450" s="5" t="s">
        <v>129</v>
      </c>
      <c r="U450" s="6">
        <v>13.5</v>
      </c>
      <c r="V450" s="5">
        <v>181</v>
      </c>
      <c r="W450" s="5" t="s">
        <v>130</v>
      </c>
      <c r="X450" s="5" t="s">
        <v>2340</v>
      </c>
      <c r="Y450" s="5" t="s">
        <v>132</v>
      </c>
      <c r="Z450" s="5" t="s">
        <v>133</v>
      </c>
      <c r="AA450" s="5" t="s">
        <v>251</v>
      </c>
      <c r="AB450" s="5" t="s">
        <v>135</v>
      </c>
      <c r="AC450" s="5" t="s">
        <v>136</v>
      </c>
      <c r="AD450" s="5">
        <v>854804248131</v>
      </c>
      <c r="AE450" s="5" t="s">
        <v>2314</v>
      </c>
      <c r="AF450" s="5" t="s">
        <v>977</v>
      </c>
      <c r="AG450" s="5">
        <v>174</v>
      </c>
      <c r="AH450" s="5" t="s">
        <v>139</v>
      </c>
      <c r="AI450" s="5">
        <v>181</v>
      </c>
      <c r="AJ450" s="5" t="s">
        <v>128</v>
      </c>
      <c r="AK450" s="5">
        <v>2564543</v>
      </c>
      <c r="AL450" s="5" t="s">
        <v>140</v>
      </c>
      <c r="AM450" s="5" t="s">
        <v>141</v>
      </c>
      <c r="AN450" s="6">
        <v>42.737226399999997</v>
      </c>
      <c r="AO450" s="5" t="s">
        <v>142</v>
      </c>
      <c r="AP450" s="5">
        <v>0</v>
      </c>
      <c r="AQ450" s="5">
        <v>33296</v>
      </c>
      <c r="AR450" s="3">
        <v>45447</v>
      </c>
      <c r="AS450" s="5">
        <v>180</v>
      </c>
      <c r="AT450" s="5" t="s">
        <v>2315</v>
      </c>
      <c r="AU450" s="5" t="s">
        <v>144</v>
      </c>
      <c r="AV450" s="5">
        <v>0</v>
      </c>
      <c r="AW450" s="5">
        <v>0</v>
      </c>
      <c r="AX450" s="5">
        <v>0</v>
      </c>
      <c r="AY450" s="5">
        <v>0</v>
      </c>
      <c r="AZ450" s="5">
        <v>0</v>
      </c>
      <c r="BA450" s="5">
        <v>0</v>
      </c>
      <c r="BB450" s="5">
        <v>0</v>
      </c>
      <c r="BC450" s="5">
        <v>0</v>
      </c>
      <c r="BD450" s="5">
        <v>0</v>
      </c>
      <c r="BE450" s="5" t="s">
        <v>145</v>
      </c>
      <c r="BF450" s="5" t="s">
        <v>145</v>
      </c>
      <c r="BG450" s="5">
        <v>0</v>
      </c>
      <c r="BH450" s="5">
        <v>7</v>
      </c>
      <c r="BI450" s="5" t="s">
        <v>123</v>
      </c>
      <c r="BJ450" s="3">
        <v>45433</v>
      </c>
      <c r="BK450" s="3">
        <v>45433</v>
      </c>
      <c r="BL450" s="6">
        <v>7.4666666666666703</v>
      </c>
      <c r="BM450" s="5" t="s">
        <v>123</v>
      </c>
      <c r="BN450" s="3">
        <v>50925</v>
      </c>
      <c r="BO450" s="5" t="s">
        <v>146</v>
      </c>
      <c r="BP450" s="5">
        <v>457356</v>
      </c>
      <c r="BQ450" s="7">
        <v>1</v>
      </c>
      <c r="BR450" s="24">
        <v>45425</v>
      </c>
      <c r="BS450" s="7" t="s">
        <v>3537</v>
      </c>
      <c r="BT450" s="7" t="s">
        <v>3524</v>
      </c>
      <c r="BU450" s="7" t="s">
        <v>3538</v>
      </c>
      <c r="BV450" s="7">
        <v>53.33</v>
      </c>
      <c r="BW450" s="7">
        <v>102800</v>
      </c>
      <c r="BX450" s="7">
        <v>432</v>
      </c>
      <c r="BY450" s="7">
        <v>1200</v>
      </c>
      <c r="BZ450" s="7">
        <v>21</v>
      </c>
      <c r="CA450" s="7">
        <v>29</v>
      </c>
      <c r="CB450" s="49">
        <f t="shared" si="46"/>
        <v>6000724</v>
      </c>
      <c r="CC450" s="49">
        <v>6000724</v>
      </c>
      <c r="CD450" s="49">
        <f t="shared" si="48"/>
        <v>5400652</v>
      </c>
      <c r="CE450" s="49">
        <f t="shared" si="49"/>
        <v>4800579</v>
      </c>
      <c r="CF450" s="49" t="s">
        <v>3539</v>
      </c>
      <c r="CG450" s="49" t="s">
        <v>3540</v>
      </c>
      <c r="CH450" s="49"/>
      <c r="CI450" s="49" t="s">
        <v>3775</v>
      </c>
      <c r="CJ450" s="50" t="s">
        <v>1102</v>
      </c>
      <c r="CK450" s="50" t="s">
        <v>242</v>
      </c>
      <c r="CL450" s="50">
        <v>140301</v>
      </c>
      <c r="CM450" s="5">
        <v>0</v>
      </c>
      <c r="CN450" s="5" t="s">
        <v>165</v>
      </c>
      <c r="CO450" s="50" t="s">
        <v>152</v>
      </c>
      <c r="CP450" s="50" t="s">
        <v>152</v>
      </c>
      <c r="CQ450" s="51" t="s">
        <v>153</v>
      </c>
      <c r="CR450" s="51" t="s">
        <v>154</v>
      </c>
      <c r="CS450" s="51" t="s">
        <v>90</v>
      </c>
      <c r="CT450" s="51" t="s">
        <v>2341</v>
      </c>
      <c r="CU450" s="51" t="s">
        <v>156</v>
      </c>
      <c r="CV450" s="52" t="s">
        <v>2342</v>
      </c>
    </row>
    <row r="451" spans="1:100" ht="45" x14ac:dyDescent="0.25">
      <c r="A451" s="44">
        <v>450</v>
      </c>
      <c r="B451" s="45">
        <v>45627</v>
      </c>
      <c r="C451" s="46">
        <v>213520911710339</v>
      </c>
      <c r="D451" s="4">
        <v>213520911710339</v>
      </c>
      <c r="E451" s="4" t="s">
        <v>121</v>
      </c>
      <c r="F451" s="5" t="s">
        <v>122</v>
      </c>
      <c r="G451" s="3">
        <v>45421</v>
      </c>
      <c r="H451" s="6">
        <v>7.8666666666666698</v>
      </c>
      <c r="I451" s="5" t="s">
        <v>123</v>
      </c>
      <c r="J451" s="47">
        <v>1031541</v>
      </c>
      <c r="K451" s="5" t="s">
        <v>124</v>
      </c>
      <c r="L451" s="5" t="s">
        <v>2343</v>
      </c>
      <c r="M451" s="5">
        <v>1002671</v>
      </c>
      <c r="N451" s="5" t="s">
        <v>126</v>
      </c>
      <c r="O451" s="5">
        <v>722</v>
      </c>
      <c r="P451" s="5" t="s">
        <v>127</v>
      </c>
      <c r="Q451" s="5">
        <v>8</v>
      </c>
      <c r="R451" s="5" t="s">
        <v>128</v>
      </c>
      <c r="S451" s="6">
        <v>14</v>
      </c>
      <c r="T451" s="5" t="s">
        <v>129</v>
      </c>
      <c r="U451" s="6">
        <v>14</v>
      </c>
      <c r="V451" s="5">
        <v>121</v>
      </c>
      <c r="W451" s="5" t="s">
        <v>130</v>
      </c>
      <c r="X451" s="5" t="s">
        <v>2344</v>
      </c>
      <c r="Y451" s="5" t="s">
        <v>132</v>
      </c>
      <c r="Z451" s="5" t="s">
        <v>133</v>
      </c>
      <c r="AA451" s="5" t="s">
        <v>134</v>
      </c>
      <c r="AB451" s="5" t="s">
        <v>135</v>
      </c>
      <c r="AC451" s="5" t="s">
        <v>136</v>
      </c>
      <c r="AD451" s="5">
        <v>854804161194</v>
      </c>
      <c r="AE451" s="5" t="s">
        <v>2314</v>
      </c>
      <c r="AF451" s="5" t="s">
        <v>977</v>
      </c>
      <c r="AG451" s="5">
        <v>113</v>
      </c>
      <c r="AH451" s="5" t="s">
        <v>139</v>
      </c>
      <c r="AI451" s="5">
        <v>121</v>
      </c>
      <c r="AJ451" s="5" t="s">
        <v>128</v>
      </c>
      <c r="AK451" s="5">
        <v>1031541</v>
      </c>
      <c r="AL451" s="5" t="s">
        <v>140</v>
      </c>
      <c r="AM451" s="5" t="s">
        <v>161</v>
      </c>
      <c r="AN451" s="6">
        <v>36.832857199999999</v>
      </c>
      <c r="AO451" s="5" t="s">
        <v>142</v>
      </c>
      <c r="AP451" s="5">
        <v>0</v>
      </c>
      <c r="AQ451" s="5">
        <v>16017</v>
      </c>
      <c r="AR451" s="3">
        <v>45416</v>
      </c>
      <c r="AS451" s="5">
        <v>120</v>
      </c>
      <c r="AT451" s="5" t="s">
        <v>2315</v>
      </c>
      <c r="AU451" s="5" t="s">
        <v>144</v>
      </c>
      <c r="AV451" s="5">
        <v>0</v>
      </c>
      <c r="AW451" s="5">
        <v>0</v>
      </c>
      <c r="AX451" s="5">
        <v>0</v>
      </c>
      <c r="AY451" s="5">
        <v>0</v>
      </c>
      <c r="AZ451" s="5">
        <v>0</v>
      </c>
      <c r="BA451" s="5">
        <v>0</v>
      </c>
      <c r="BB451" s="5">
        <v>0</v>
      </c>
      <c r="BC451" s="5">
        <v>0</v>
      </c>
      <c r="BD451" s="5">
        <v>0</v>
      </c>
      <c r="BE451" s="5" t="s">
        <v>145</v>
      </c>
      <c r="BF451" s="5" t="s">
        <v>145</v>
      </c>
      <c r="BG451" s="5">
        <v>0</v>
      </c>
      <c r="BH451" s="5">
        <v>8</v>
      </c>
      <c r="BI451" s="5" t="s">
        <v>123</v>
      </c>
      <c r="BJ451" s="3">
        <v>45414</v>
      </c>
      <c r="BK451" s="3">
        <v>45414</v>
      </c>
      <c r="BL451" s="6">
        <v>8.1</v>
      </c>
      <c r="BM451" s="5" t="s">
        <v>123</v>
      </c>
      <c r="BN451" s="3">
        <v>49068</v>
      </c>
      <c r="BO451" s="5" t="s">
        <v>162</v>
      </c>
      <c r="BP451" s="5">
        <v>639996</v>
      </c>
      <c r="BQ451" s="7">
        <v>1</v>
      </c>
      <c r="BR451" s="24">
        <v>45410</v>
      </c>
      <c r="BS451" s="7" t="s">
        <v>3541</v>
      </c>
      <c r="BT451" s="7" t="s">
        <v>3524</v>
      </c>
      <c r="BU451" s="7" t="s">
        <v>3542</v>
      </c>
      <c r="BV451" s="7">
        <v>39</v>
      </c>
      <c r="BW451" s="7">
        <v>65400</v>
      </c>
      <c r="BX451" s="7">
        <v>250</v>
      </c>
      <c r="BY451" s="7">
        <v>1000</v>
      </c>
      <c r="BZ451" s="7">
        <v>17</v>
      </c>
      <c r="CA451" s="7">
        <v>33</v>
      </c>
      <c r="CB451" s="49">
        <f t="shared" si="46"/>
        <v>2800600</v>
      </c>
      <c r="CC451" s="49">
        <v>2800600</v>
      </c>
      <c r="CD451" s="49">
        <f t="shared" si="48"/>
        <v>2520540</v>
      </c>
      <c r="CE451" s="49">
        <f t="shared" si="49"/>
        <v>2240480</v>
      </c>
      <c r="CF451" s="49" t="s">
        <v>3543</v>
      </c>
      <c r="CG451" s="49" t="s">
        <v>3544</v>
      </c>
      <c r="CH451" s="49"/>
      <c r="CI451" s="49" t="s">
        <v>3775</v>
      </c>
      <c r="CJ451" s="50" t="s">
        <v>2345</v>
      </c>
      <c r="CK451" s="50" t="s">
        <v>515</v>
      </c>
      <c r="CL451" s="50">
        <v>134109</v>
      </c>
      <c r="CM451" s="5">
        <v>0</v>
      </c>
      <c r="CN451" s="5" t="s">
        <v>165</v>
      </c>
      <c r="CO451" s="50" t="s">
        <v>355</v>
      </c>
      <c r="CP451" s="50" t="s">
        <v>167</v>
      </c>
      <c r="CQ451" s="51" t="s">
        <v>153</v>
      </c>
      <c r="CR451" s="51" t="s">
        <v>154</v>
      </c>
      <c r="CS451" s="51" t="s">
        <v>90</v>
      </c>
      <c r="CT451" s="51" t="s">
        <v>2346</v>
      </c>
      <c r="CU451" s="51" t="s">
        <v>156</v>
      </c>
      <c r="CV451" s="52" t="s">
        <v>2347</v>
      </c>
    </row>
    <row r="452" spans="1:100" ht="180" x14ac:dyDescent="0.25">
      <c r="A452" s="44">
        <v>451</v>
      </c>
      <c r="B452" s="45">
        <v>45627</v>
      </c>
      <c r="C452" s="46">
        <v>213520911709962</v>
      </c>
      <c r="D452" s="4">
        <v>213520911709962</v>
      </c>
      <c r="E452" s="4" t="s">
        <v>121</v>
      </c>
      <c r="F452" s="5" t="s">
        <v>122</v>
      </c>
      <c r="G452" s="3">
        <v>45416</v>
      </c>
      <c r="H452" s="6">
        <v>8.0333333333333297</v>
      </c>
      <c r="I452" s="5" t="s">
        <v>123</v>
      </c>
      <c r="J452" s="47">
        <v>4185449</v>
      </c>
      <c r="K452" s="5" t="s">
        <v>124</v>
      </c>
      <c r="L452" s="5" t="s">
        <v>2348</v>
      </c>
      <c r="M452" s="5">
        <v>4132920</v>
      </c>
      <c r="N452" s="5" t="s">
        <v>126</v>
      </c>
      <c r="O452" s="5">
        <v>700</v>
      </c>
      <c r="P452" s="5" t="s">
        <v>127</v>
      </c>
      <c r="Q452" s="5">
        <v>8</v>
      </c>
      <c r="R452" s="5" t="s">
        <v>128</v>
      </c>
      <c r="S452" s="6">
        <v>13.5</v>
      </c>
      <c r="T452" s="5" t="s">
        <v>129</v>
      </c>
      <c r="U452" s="6">
        <v>13.5</v>
      </c>
      <c r="V452" s="5">
        <v>181</v>
      </c>
      <c r="W452" s="5" t="s">
        <v>130</v>
      </c>
      <c r="X452" s="5" t="s">
        <v>2349</v>
      </c>
      <c r="Y452" s="5" t="s">
        <v>132</v>
      </c>
      <c r="Z452" s="5" t="s">
        <v>133</v>
      </c>
      <c r="AA452" s="5" t="s">
        <v>1945</v>
      </c>
      <c r="AB452" s="5" t="s">
        <v>135</v>
      </c>
      <c r="AC452" s="5" t="s">
        <v>136</v>
      </c>
      <c r="AD452" s="5">
        <v>854804155625</v>
      </c>
      <c r="AE452" s="5" t="s">
        <v>2314</v>
      </c>
      <c r="AF452" s="5" t="s">
        <v>977</v>
      </c>
      <c r="AG452" s="5">
        <v>173</v>
      </c>
      <c r="AH452" s="5" t="s">
        <v>139</v>
      </c>
      <c r="AI452" s="5">
        <v>181</v>
      </c>
      <c r="AJ452" s="5" t="s">
        <v>128</v>
      </c>
      <c r="AK452" s="5">
        <v>4185449</v>
      </c>
      <c r="AL452" s="5" t="s">
        <v>140</v>
      </c>
      <c r="AM452" s="5" t="s">
        <v>161</v>
      </c>
      <c r="AN452" s="6">
        <v>49.652169600000001</v>
      </c>
      <c r="AO452" s="5" t="s">
        <v>142</v>
      </c>
      <c r="AP452" s="5">
        <v>0</v>
      </c>
      <c r="AQ452" s="5">
        <v>54341</v>
      </c>
      <c r="AR452" s="3">
        <v>45416</v>
      </c>
      <c r="AS452" s="5">
        <v>180</v>
      </c>
      <c r="AT452" s="5" t="s">
        <v>2315</v>
      </c>
      <c r="AU452" s="5" t="s">
        <v>144</v>
      </c>
      <c r="AV452" s="5">
        <v>0</v>
      </c>
      <c r="AW452" s="5">
        <v>0</v>
      </c>
      <c r="AX452" s="5">
        <v>0</v>
      </c>
      <c r="AY452" s="5">
        <v>0</v>
      </c>
      <c r="AZ452" s="5">
        <v>0</v>
      </c>
      <c r="BA452" s="5">
        <v>0</v>
      </c>
      <c r="BB452" s="5">
        <v>0</v>
      </c>
      <c r="BC452" s="5">
        <v>0</v>
      </c>
      <c r="BD452" s="5">
        <v>0</v>
      </c>
      <c r="BE452" s="5" t="s">
        <v>145</v>
      </c>
      <c r="BF452" s="5" t="s">
        <v>145</v>
      </c>
      <c r="BG452" s="5">
        <v>0</v>
      </c>
      <c r="BH452" s="5">
        <v>8</v>
      </c>
      <c r="BI452" s="5" t="s">
        <v>123</v>
      </c>
      <c r="BJ452" s="3">
        <v>45412</v>
      </c>
      <c r="BK452" s="3">
        <v>45412</v>
      </c>
      <c r="BL452" s="6">
        <v>8.1666666666666696</v>
      </c>
      <c r="BM452" s="5" t="s">
        <v>123</v>
      </c>
      <c r="BN452" s="3">
        <v>50894</v>
      </c>
      <c r="BO452" s="5" t="s">
        <v>162</v>
      </c>
      <c r="BP452" s="5">
        <v>2380000.08</v>
      </c>
      <c r="BQ452" s="7">
        <v>1</v>
      </c>
      <c r="BR452" s="24">
        <v>45411</v>
      </c>
      <c r="BS452" s="7">
        <v>7192844</v>
      </c>
      <c r="BT452" s="7" t="s">
        <v>147</v>
      </c>
      <c r="BU452" s="7" t="s">
        <v>3545</v>
      </c>
      <c r="BV452" s="7">
        <v>1881</v>
      </c>
      <c r="BW452" s="7">
        <v>2777</v>
      </c>
      <c r="BX452" s="7">
        <v>2290.04</v>
      </c>
      <c r="BY452" s="7">
        <v>1400</v>
      </c>
      <c r="BZ452" s="7">
        <v>10</v>
      </c>
      <c r="CA452" s="7">
        <v>50</v>
      </c>
      <c r="CB452" s="49">
        <f t="shared" si="46"/>
        <v>8429593</v>
      </c>
      <c r="CC452" s="49">
        <v>8429593</v>
      </c>
      <c r="CD452" s="49">
        <f t="shared" si="48"/>
        <v>7586634</v>
      </c>
      <c r="CE452" s="49">
        <f t="shared" si="49"/>
        <v>6743674</v>
      </c>
      <c r="CF452" s="49" t="s">
        <v>3422</v>
      </c>
      <c r="CG452" s="49" t="s">
        <v>3546</v>
      </c>
      <c r="CH452" s="49"/>
      <c r="CI452" s="49" t="s">
        <v>3775</v>
      </c>
      <c r="CJ452" s="50" t="s">
        <v>2350</v>
      </c>
      <c r="CK452" s="50" t="s">
        <v>242</v>
      </c>
      <c r="CL452" s="50">
        <v>140001</v>
      </c>
      <c r="CM452" s="5">
        <v>0</v>
      </c>
      <c r="CN452" s="5" t="s">
        <v>165</v>
      </c>
      <c r="CO452" s="50" t="s">
        <v>152</v>
      </c>
      <c r="CP452" s="50" t="s">
        <v>152</v>
      </c>
      <c r="CQ452" s="51" t="s">
        <v>153</v>
      </c>
      <c r="CR452" s="51" t="s">
        <v>154</v>
      </c>
      <c r="CS452" s="51" t="s">
        <v>90</v>
      </c>
      <c r="CT452" s="51" t="s">
        <v>2351</v>
      </c>
      <c r="CU452" s="51" t="s">
        <v>187</v>
      </c>
      <c r="CV452" s="52" t="s">
        <v>2352</v>
      </c>
    </row>
    <row r="453" spans="1:100" ht="105" x14ac:dyDescent="0.25">
      <c r="A453" s="44">
        <v>452</v>
      </c>
      <c r="B453" s="45">
        <v>45627</v>
      </c>
      <c r="C453" s="46">
        <v>213520911685560</v>
      </c>
      <c r="D453" s="4">
        <v>213520911685560</v>
      </c>
      <c r="E453" s="4" t="s">
        <v>121</v>
      </c>
      <c r="F453" s="5" t="s">
        <v>122</v>
      </c>
      <c r="G453" s="3">
        <v>45388</v>
      </c>
      <c r="H453" s="6">
        <v>8.9666666666666703</v>
      </c>
      <c r="I453" s="5" t="s">
        <v>123</v>
      </c>
      <c r="J453" s="47">
        <v>4000000</v>
      </c>
      <c r="K453" s="5" t="s">
        <v>124</v>
      </c>
      <c r="L453" s="5" t="s">
        <v>2353</v>
      </c>
      <c r="M453" s="5">
        <v>3859898</v>
      </c>
      <c r="N453" s="5" t="s">
        <v>126</v>
      </c>
      <c r="O453" s="5">
        <v>769</v>
      </c>
      <c r="P453" s="5" t="s">
        <v>127</v>
      </c>
      <c r="Q453" s="5">
        <v>9</v>
      </c>
      <c r="R453" s="5" t="s">
        <v>128</v>
      </c>
      <c r="S453" s="6">
        <v>12.5</v>
      </c>
      <c r="T453" s="5" t="s">
        <v>129</v>
      </c>
      <c r="U453" s="6">
        <v>12.5</v>
      </c>
      <c r="V453" s="5">
        <v>121</v>
      </c>
      <c r="W453" s="5" t="s">
        <v>130</v>
      </c>
      <c r="X453" s="5" t="s">
        <v>2354</v>
      </c>
      <c r="Y453" s="5" t="s">
        <v>132</v>
      </c>
      <c r="Z453" s="5" t="s">
        <v>133</v>
      </c>
      <c r="AA453" s="5" t="s">
        <v>2218</v>
      </c>
      <c r="AB453" s="5" t="s">
        <v>135</v>
      </c>
      <c r="AC453" s="5" t="s">
        <v>136</v>
      </c>
      <c r="AD453" s="5">
        <v>854803952453</v>
      </c>
      <c r="AE453" s="5" t="s">
        <v>2314</v>
      </c>
      <c r="AF453" s="5" t="s">
        <v>977</v>
      </c>
      <c r="AG453" s="5">
        <v>112</v>
      </c>
      <c r="AH453" s="5" t="s">
        <v>139</v>
      </c>
      <c r="AI453" s="5">
        <v>121</v>
      </c>
      <c r="AJ453" s="5" t="s">
        <v>128</v>
      </c>
      <c r="AK453" s="5">
        <v>4000000</v>
      </c>
      <c r="AL453" s="5" t="s">
        <v>140</v>
      </c>
      <c r="AM453" s="5" t="s">
        <v>161</v>
      </c>
      <c r="AN453" s="6">
        <v>18.4365782</v>
      </c>
      <c r="AO453" s="5" t="s">
        <v>142</v>
      </c>
      <c r="AP453" s="5">
        <v>0</v>
      </c>
      <c r="AQ453" s="5">
        <v>58551</v>
      </c>
      <c r="AR453" s="3">
        <v>45386</v>
      </c>
      <c r="AS453" s="5">
        <v>120</v>
      </c>
      <c r="AT453" s="5" t="s">
        <v>2315</v>
      </c>
      <c r="AU453" s="5" t="s">
        <v>144</v>
      </c>
      <c r="AV453" s="5">
        <v>0</v>
      </c>
      <c r="AW453" s="5">
        <v>0</v>
      </c>
      <c r="AX453" s="5">
        <v>0</v>
      </c>
      <c r="AY453" s="5">
        <v>0</v>
      </c>
      <c r="AZ453" s="5">
        <v>0</v>
      </c>
      <c r="BA453" s="5">
        <v>0</v>
      </c>
      <c r="BB453" s="5">
        <v>0</v>
      </c>
      <c r="BC453" s="5">
        <v>0</v>
      </c>
      <c r="BD453" s="5">
        <v>0</v>
      </c>
      <c r="BE453" s="5" t="s">
        <v>145</v>
      </c>
      <c r="BF453" s="5" t="s">
        <v>145</v>
      </c>
      <c r="BG453" s="5">
        <v>0</v>
      </c>
      <c r="BH453" s="5">
        <v>9</v>
      </c>
      <c r="BI453" s="5" t="s">
        <v>123</v>
      </c>
      <c r="BJ453" s="3">
        <v>45382</v>
      </c>
      <c r="BK453" s="3">
        <v>45382</v>
      </c>
      <c r="BL453" s="6">
        <v>9.1666666666666696</v>
      </c>
      <c r="BM453" s="5" t="s">
        <v>123</v>
      </c>
      <c r="BN453" s="3">
        <v>49038</v>
      </c>
      <c r="BO453" s="5" t="s">
        <v>162</v>
      </c>
      <c r="BP453" s="5">
        <v>1250000.04</v>
      </c>
      <c r="BQ453" s="7">
        <v>1</v>
      </c>
      <c r="BR453" s="24">
        <v>45380</v>
      </c>
      <c r="BS453" s="7">
        <v>7089566</v>
      </c>
      <c r="BT453" s="7" t="s">
        <v>3528</v>
      </c>
      <c r="BU453" s="7" t="s">
        <v>3547</v>
      </c>
      <c r="BV453" s="7">
        <v>5400</v>
      </c>
      <c r="BW453" s="7">
        <v>2800</v>
      </c>
      <c r="BX453" s="7">
        <v>5480</v>
      </c>
      <c r="BY453" s="7">
        <v>1200</v>
      </c>
      <c r="BZ453" s="7">
        <v>12</v>
      </c>
      <c r="CA453" s="7">
        <v>48</v>
      </c>
      <c r="CB453" s="49">
        <f t="shared" si="46"/>
        <v>21696000</v>
      </c>
      <c r="CC453" s="49">
        <v>21696000</v>
      </c>
      <c r="CD453" s="49">
        <f t="shared" si="48"/>
        <v>19526400</v>
      </c>
      <c r="CE453" s="49">
        <f t="shared" si="49"/>
        <v>17356800</v>
      </c>
      <c r="CF453" s="49" t="s">
        <v>3422</v>
      </c>
      <c r="CG453" s="49" t="s">
        <v>3548</v>
      </c>
      <c r="CH453" s="49"/>
      <c r="CI453" s="49" t="s">
        <v>3775</v>
      </c>
      <c r="CJ453" s="50" t="s">
        <v>1102</v>
      </c>
      <c r="CK453" s="50" t="s">
        <v>242</v>
      </c>
      <c r="CL453" s="50">
        <v>140103</v>
      </c>
      <c r="CM453" s="5">
        <v>0</v>
      </c>
      <c r="CN453" s="5" t="s">
        <v>195</v>
      </c>
      <c r="CO453" s="50" t="s">
        <v>166</v>
      </c>
      <c r="CP453" s="50" t="s">
        <v>167</v>
      </c>
      <c r="CQ453" s="51" t="s">
        <v>153</v>
      </c>
      <c r="CR453" s="51" t="s">
        <v>154</v>
      </c>
      <c r="CS453" s="51" t="s">
        <v>90</v>
      </c>
      <c r="CT453" s="51" t="s">
        <v>2355</v>
      </c>
      <c r="CU453" s="51" t="s">
        <v>187</v>
      </c>
      <c r="CV453" s="52" t="s">
        <v>2356</v>
      </c>
    </row>
    <row r="454" spans="1:100" ht="60" x14ac:dyDescent="0.25">
      <c r="A454" s="44">
        <v>453</v>
      </c>
      <c r="B454" s="45">
        <v>45627</v>
      </c>
      <c r="C454" s="46">
        <v>213520911615063</v>
      </c>
      <c r="D454" s="4">
        <v>213520911615063</v>
      </c>
      <c r="E454" s="4" t="s">
        <v>121</v>
      </c>
      <c r="F454" s="5" t="s">
        <v>122</v>
      </c>
      <c r="G454" s="3">
        <v>45328</v>
      </c>
      <c r="H454" s="6">
        <v>10.966666666666701</v>
      </c>
      <c r="I454" s="5" t="s">
        <v>123</v>
      </c>
      <c r="J454" s="47">
        <v>3126277</v>
      </c>
      <c r="K454" s="5" t="s">
        <v>124</v>
      </c>
      <c r="L454" s="5" t="s">
        <v>2357</v>
      </c>
      <c r="M454" s="5">
        <v>3069257</v>
      </c>
      <c r="N454" s="5" t="s">
        <v>126</v>
      </c>
      <c r="O454" s="5">
        <v>700</v>
      </c>
      <c r="P454" s="5" t="s">
        <v>127</v>
      </c>
      <c r="Q454" s="5">
        <v>11</v>
      </c>
      <c r="R454" s="5" t="s">
        <v>128</v>
      </c>
      <c r="S454" s="6">
        <v>13.5</v>
      </c>
      <c r="T454" s="5" t="s">
        <v>129</v>
      </c>
      <c r="U454" s="6">
        <v>13.5</v>
      </c>
      <c r="V454" s="5">
        <v>181</v>
      </c>
      <c r="W454" s="5" t="s">
        <v>130</v>
      </c>
      <c r="X454" s="5" t="s">
        <v>2358</v>
      </c>
      <c r="Y454" s="5" t="s">
        <v>132</v>
      </c>
      <c r="Z454" s="5" t="s">
        <v>133</v>
      </c>
      <c r="AA454" s="5" t="s">
        <v>398</v>
      </c>
      <c r="AB454" s="5" t="s">
        <v>135</v>
      </c>
      <c r="AC454" s="5" t="s">
        <v>136</v>
      </c>
      <c r="AD454" s="5">
        <v>854803461912</v>
      </c>
      <c r="AE454" s="5" t="s">
        <v>2314</v>
      </c>
      <c r="AF454" s="5" t="s">
        <v>977</v>
      </c>
      <c r="AG454" s="5">
        <v>170</v>
      </c>
      <c r="AH454" s="5" t="s">
        <v>139</v>
      </c>
      <c r="AI454" s="5">
        <v>181</v>
      </c>
      <c r="AJ454" s="5" t="s">
        <v>128</v>
      </c>
      <c r="AK454" s="5">
        <v>3126277</v>
      </c>
      <c r="AL454" s="5" t="s">
        <v>140</v>
      </c>
      <c r="AM454" s="5" t="s">
        <v>161</v>
      </c>
      <c r="AN454" s="6">
        <v>37.461529200000001</v>
      </c>
      <c r="AO454" s="5" t="s">
        <v>142</v>
      </c>
      <c r="AP454" s="5">
        <v>0</v>
      </c>
      <c r="AQ454" s="5">
        <v>40590</v>
      </c>
      <c r="AR454" s="3">
        <v>45326</v>
      </c>
      <c r="AS454" s="5">
        <v>180</v>
      </c>
      <c r="AT454" s="5" t="s">
        <v>2315</v>
      </c>
      <c r="AU454" s="5" t="s">
        <v>144</v>
      </c>
      <c r="AV454" s="5">
        <v>0</v>
      </c>
      <c r="AW454" s="5">
        <v>0</v>
      </c>
      <c r="AX454" s="5">
        <v>0</v>
      </c>
      <c r="AY454" s="5">
        <v>0</v>
      </c>
      <c r="AZ454" s="5">
        <v>0</v>
      </c>
      <c r="BA454" s="5">
        <v>0</v>
      </c>
      <c r="BB454" s="5">
        <v>0</v>
      </c>
      <c r="BC454" s="5">
        <v>0</v>
      </c>
      <c r="BD454" s="5">
        <v>0</v>
      </c>
      <c r="BE454" s="5" t="s">
        <v>145</v>
      </c>
      <c r="BF454" s="5" t="s">
        <v>145</v>
      </c>
      <c r="BG454" s="5">
        <v>0</v>
      </c>
      <c r="BH454" s="5">
        <v>11</v>
      </c>
      <c r="BI454" s="5" t="s">
        <v>123</v>
      </c>
      <c r="BJ454" s="3">
        <v>45322</v>
      </c>
      <c r="BK454" s="3">
        <v>45322</v>
      </c>
      <c r="BL454" s="6">
        <v>11.1666666666667</v>
      </c>
      <c r="BM454" s="5" t="s">
        <v>123</v>
      </c>
      <c r="BN454" s="3">
        <v>50805</v>
      </c>
      <c r="BO454" s="5" t="s">
        <v>162</v>
      </c>
      <c r="BP454" s="5">
        <v>1295100</v>
      </c>
      <c r="BQ454" s="7">
        <v>1</v>
      </c>
      <c r="BR454" s="24">
        <v>45321</v>
      </c>
      <c r="BS454" s="7">
        <v>6828867</v>
      </c>
      <c r="BT454" s="7" t="s">
        <v>3528</v>
      </c>
      <c r="BU454" s="7" t="s">
        <v>3549</v>
      </c>
      <c r="BV454" s="7">
        <v>1530</v>
      </c>
      <c r="BW454" s="7">
        <v>4450</v>
      </c>
      <c r="BX454" s="7">
        <v>1621</v>
      </c>
      <c r="BY454" s="7">
        <v>800</v>
      </c>
      <c r="BZ454" s="7">
        <v>25</v>
      </c>
      <c r="CA454" s="7">
        <v>35</v>
      </c>
      <c r="CB454" s="49">
        <f t="shared" si="46"/>
        <v>8105300</v>
      </c>
      <c r="CC454" s="49">
        <v>8345300</v>
      </c>
      <c r="CD454" s="49">
        <f t="shared" si="48"/>
        <v>7294770</v>
      </c>
      <c r="CE454" s="49">
        <f t="shared" si="49"/>
        <v>6484240</v>
      </c>
      <c r="CF454" s="49" t="s">
        <v>3422</v>
      </c>
      <c r="CG454" s="49" t="s">
        <v>3550</v>
      </c>
      <c r="CH454" s="49"/>
      <c r="CI454" s="49" t="s">
        <v>3775</v>
      </c>
      <c r="CJ454" s="50" t="s">
        <v>2314</v>
      </c>
      <c r="CK454" s="50" t="s">
        <v>2314</v>
      </c>
      <c r="CL454" s="50">
        <v>160012</v>
      </c>
      <c r="CM454" s="5">
        <v>0</v>
      </c>
      <c r="CN454" s="5" t="s">
        <v>195</v>
      </c>
      <c r="CO454" s="50" t="s">
        <v>166</v>
      </c>
      <c r="CP454" s="50" t="s">
        <v>184</v>
      </c>
      <c r="CQ454" s="51" t="s">
        <v>2359</v>
      </c>
      <c r="CR454" s="51" t="s">
        <v>959</v>
      </c>
      <c r="CS454" s="51" t="s">
        <v>90</v>
      </c>
      <c r="CT454" s="51" t="s">
        <v>2360</v>
      </c>
      <c r="CU454" s="51" t="s">
        <v>156</v>
      </c>
      <c r="CV454" s="52">
        <v>20095643137310</v>
      </c>
    </row>
    <row r="455" spans="1:100" ht="105" x14ac:dyDescent="0.25">
      <c r="A455" s="44">
        <v>454</v>
      </c>
      <c r="B455" s="45">
        <v>45627</v>
      </c>
      <c r="C455" s="46">
        <v>213520911614517</v>
      </c>
      <c r="D455" s="4">
        <v>213520911614517</v>
      </c>
      <c r="E455" s="4" t="s">
        <v>121</v>
      </c>
      <c r="F455" s="5" t="s">
        <v>122</v>
      </c>
      <c r="G455" s="3">
        <v>45327</v>
      </c>
      <c r="H455" s="6">
        <v>11</v>
      </c>
      <c r="I455" s="5" t="s">
        <v>123</v>
      </c>
      <c r="J455" s="47">
        <v>1998816</v>
      </c>
      <c r="K455" s="5" t="s">
        <v>124</v>
      </c>
      <c r="L455" s="5" t="s">
        <v>2361</v>
      </c>
      <c r="M455" s="5">
        <v>1961501</v>
      </c>
      <c r="N455" s="5" t="s">
        <v>126</v>
      </c>
      <c r="O455" s="5">
        <v>763</v>
      </c>
      <c r="P455" s="5" t="s">
        <v>127</v>
      </c>
      <c r="Q455" s="5">
        <v>11</v>
      </c>
      <c r="R455" s="5" t="s">
        <v>128</v>
      </c>
      <c r="S455" s="6">
        <v>13.25</v>
      </c>
      <c r="T455" s="5" t="s">
        <v>129</v>
      </c>
      <c r="U455" s="6">
        <v>13.25</v>
      </c>
      <c r="V455" s="5">
        <v>181</v>
      </c>
      <c r="W455" s="5" t="s">
        <v>130</v>
      </c>
      <c r="X455" s="5" t="s">
        <v>2362</v>
      </c>
      <c r="Y455" s="5" t="s">
        <v>132</v>
      </c>
      <c r="Z455" s="5" t="s">
        <v>133</v>
      </c>
      <c r="AA455" s="5" t="s">
        <v>134</v>
      </c>
      <c r="AB455" s="5" t="s">
        <v>135</v>
      </c>
      <c r="AC455" s="5" t="s">
        <v>136</v>
      </c>
      <c r="AD455" s="5">
        <v>854803407544</v>
      </c>
      <c r="AE455" s="5" t="s">
        <v>2314</v>
      </c>
      <c r="AF455" s="5" t="s">
        <v>977</v>
      </c>
      <c r="AG455" s="5">
        <v>170</v>
      </c>
      <c r="AH455" s="5" t="s">
        <v>139</v>
      </c>
      <c r="AI455" s="5">
        <v>181</v>
      </c>
      <c r="AJ455" s="5" t="s">
        <v>266</v>
      </c>
      <c r="AK455" s="5">
        <v>1998816</v>
      </c>
      <c r="AL455" s="5" t="s">
        <v>140</v>
      </c>
      <c r="AM455" s="5" t="s">
        <v>709</v>
      </c>
      <c r="AN455" s="6">
        <v>56.907413699999999</v>
      </c>
      <c r="AO455" s="5" t="s">
        <v>142</v>
      </c>
      <c r="AP455" s="5">
        <v>0</v>
      </c>
      <c r="AQ455" s="5">
        <v>25620</v>
      </c>
      <c r="AR455" s="3">
        <v>45326</v>
      </c>
      <c r="AS455" s="5">
        <v>180</v>
      </c>
      <c r="AT455" s="5" t="s">
        <v>2315</v>
      </c>
      <c r="AU455" s="5" t="s">
        <v>144</v>
      </c>
      <c r="AV455" s="5">
        <v>0</v>
      </c>
      <c r="AW455" s="5">
        <v>0</v>
      </c>
      <c r="AX455" s="5">
        <v>0</v>
      </c>
      <c r="AY455" s="5">
        <v>0</v>
      </c>
      <c r="AZ455" s="5">
        <v>0</v>
      </c>
      <c r="BA455" s="5">
        <v>0</v>
      </c>
      <c r="BB455" s="5">
        <v>0</v>
      </c>
      <c r="BC455" s="5">
        <v>0</v>
      </c>
      <c r="BD455" s="5">
        <v>0</v>
      </c>
      <c r="BE455" s="5" t="s">
        <v>145</v>
      </c>
      <c r="BF455" s="5" t="s">
        <v>145</v>
      </c>
      <c r="BG455" s="5">
        <v>0</v>
      </c>
      <c r="BH455" s="5">
        <v>11</v>
      </c>
      <c r="BI455" s="5" t="s">
        <v>123</v>
      </c>
      <c r="BJ455" s="3">
        <v>45322</v>
      </c>
      <c r="BK455" s="3">
        <v>45322</v>
      </c>
      <c r="BL455" s="6">
        <v>11.1666666666667</v>
      </c>
      <c r="BM455" s="5" t="s">
        <v>123</v>
      </c>
      <c r="BN455" s="3">
        <v>50805</v>
      </c>
      <c r="BO455" s="5" t="s">
        <v>834</v>
      </c>
      <c r="BP455" s="5">
        <v>497979.96</v>
      </c>
      <c r="BQ455" s="7">
        <v>1</v>
      </c>
      <c r="BR455" s="24">
        <v>45286</v>
      </c>
      <c r="BS455" s="7" t="s">
        <v>3551</v>
      </c>
      <c r="BT455" s="7" t="s">
        <v>3524</v>
      </c>
      <c r="BU455" s="7" t="s">
        <v>3552</v>
      </c>
      <c r="BV455" s="7">
        <v>60</v>
      </c>
      <c r="BW455" s="7">
        <v>39100</v>
      </c>
      <c r="BX455" s="7">
        <v>972</v>
      </c>
      <c r="BY455" s="7">
        <v>1200</v>
      </c>
      <c r="BZ455" s="7">
        <v>10</v>
      </c>
      <c r="CA455" s="7">
        <v>40</v>
      </c>
      <c r="CB455" s="49">
        <f t="shared" si="46"/>
        <v>3512400</v>
      </c>
      <c r="CC455" s="49">
        <v>3512400</v>
      </c>
      <c r="CD455" s="49">
        <f t="shared" si="48"/>
        <v>3161160</v>
      </c>
      <c r="CE455" s="49">
        <f t="shared" si="49"/>
        <v>2809920</v>
      </c>
      <c r="CF455" s="49" t="s">
        <v>3553</v>
      </c>
      <c r="CG455" s="49" t="s">
        <v>3554</v>
      </c>
      <c r="CH455" s="49"/>
      <c r="CI455" s="49" t="s">
        <v>3775</v>
      </c>
      <c r="CJ455" s="50" t="s">
        <v>2363</v>
      </c>
      <c r="CK455" s="50" t="s">
        <v>242</v>
      </c>
      <c r="CL455" s="50">
        <v>160103</v>
      </c>
      <c r="CM455" s="5">
        <v>0</v>
      </c>
      <c r="CN455" s="5" t="s">
        <v>195</v>
      </c>
      <c r="CO455" s="50" t="s">
        <v>166</v>
      </c>
      <c r="CP455" s="50" t="s">
        <v>184</v>
      </c>
      <c r="CQ455" s="51" t="s">
        <v>153</v>
      </c>
      <c r="CR455" s="51" t="s">
        <v>154</v>
      </c>
      <c r="CS455" s="51" t="s">
        <v>90</v>
      </c>
      <c r="CT455" s="51" t="s">
        <v>2364</v>
      </c>
      <c r="CU455" s="51" t="s">
        <v>156</v>
      </c>
      <c r="CV455" s="52" t="s">
        <v>2365</v>
      </c>
    </row>
    <row r="456" spans="1:100" ht="285" x14ac:dyDescent="0.25">
      <c r="A456" s="44">
        <v>455</v>
      </c>
      <c r="B456" s="45" t="s">
        <v>3555</v>
      </c>
      <c r="C456" s="46">
        <v>213520911608070</v>
      </c>
      <c r="D456" s="4">
        <v>213520911608070</v>
      </c>
      <c r="E456" s="4" t="s">
        <v>121</v>
      </c>
      <c r="F456" s="5" t="s">
        <v>122</v>
      </c>
      <c r="G456" s="3">
        <v>45322</v>
      </c>
      <c r="H456" s="6">
        <v>11.1666666666667</v>
      </c>
      <c r="I456" s="5" t="s">
        <v>123</v>
      </c>
      <c r="J456" s="47">
        <v>1027506</v>
      </c>
      <c r="K456" s="5" t="s">
        <v>124</v>
      </c>
      <c r="L456" s="5" t="s">
        <v>2366</v>
      </c>
      <c r="M456" s="5">
        <v>985101</v>
      </c>
      <c r="N456" s="5" t="s">
        <v>126</v>
      </c>
      <c r="O456" s="5">
        <v>736</v>
      </c>
      <c r="P456" s="5" t="s">
        <v>127</v>
      </c>
      <c r="Q456" s="5">
        <v>11</v>
      </c>
      <c r="R456" s="5" t="s">
        <v>128</v>
      </c>
      <c r="S456" s="6">
        <v>13.75</v>
      </c>
      <c r="T456" s="5" t="s">
        <v>129</v>
      </c>
      <c r="U456" s="6">
        <v>13.75</v>
      </c>
      <c r="V456" s="5">
        <v>121</v>
      </c>
      <c r="W456" s="5" t="s">
        <v>130</v>
      </c>
      <c r="X456" s="5" t="s">
        <v>2367</v>
      </c>
      <c r="Y456" s="5" t="s">
        <v>132</v>
      </c>
      <c r="Z456" s="5" t="s">
        <v>133</v>
      </c>
      <c r="AA456" s="5" t="s">
        <v>1108</v>
      </c>
      <c r="AB456" s="5" t="s">
        <v>135</v>
      </c>
      <c r="AC456" s="5" t="s">
        <v>136</v>
      </c>
      <c r="AD456" s="5">
        <v>854803448551</v>
      </c>
      <c r="AE456" s="5" t="s">
        <v>2314</v>
      </c>
      <c r="AF456" s="5" t="s">
        <v>977</v>
      </c>
      <c r="AG456" s="5">
        <v>110</v>
      </c>
      <c r="AH456" s="5" t="s">
        <v>139</v>
      </c>
      <c r="AI456" s="5">
        <v>121</v>
      </c>
      <c r="AJ456" s="5" t="s">
        <v>128</v>
      </c>
      <c r="AK456" s="5">
        <v>1027506</v>
      </c>
      <c r="AL456" s="5" t="s">
        <v>140</v>
      </c>
      <c r="AM456" s="5" t="s">
        <v>161</v>
      </c>
      <c r="AN456" s="6">
        <v>26.249386900000001</v>
      </c>
      <c r="AO456" s="5" t="s">
        <v>142</v>
      </c>
      <c r="AP456" s="5">
        <v>0</v>
      </c>
      <c r="AQ456" s="5">
        <v>15800</v>
      </c>
      <c r="AR456" s="3">
        <v>45326</v>
      </c>
      <c r="AS456" s="5">
        <v>120</v>
      </c>
      <c r="AT456" s="5" t="s">
        <v>2315</v>
      </c>
      <c r="AU456" s="5" t="s">
        <v>144</v>
      </c>
      <c r="AV456" s="5">
        <v>0</v>
      </c>
      <c r="AW456" s="5">
        <v>0</v>
      </c>
      <c r="AX456" s="5">
        <v>0</v>
      </c>
      <c r="AY456" s="5">
        <v>0</v>
      </c>
      <c r="AZ456" s="5">
        <v>0</v>
      </c>
      <c r="BA456" s="5">
        <v>0</v>
      </c>
      <c r="BB456" s="5">
        <v>0</v>
      </c>
      <c r="BC456" s="5">
        <v>0</v>
      </c>
      <c r="BD456" s="5">
        <v>0</v>
      </c>
      <c r="BE456" s="5" t="s">
        <v>145</v>
      </c>
      <c r="BF456" s="5" t="s">
        <v>145</v>
      </c>
      <c r="BG456" s="5">
        <v>0</v>
      </c>
      <c r="BH456" s="5">
        <v>11</v>
      </c>
      <c r="BI456" s="5" t="s">
        <v>123</v>
      </c>
      <c r="BJ456" s="3">
        <v>45318</v>
      </c>
      <c r="BK456" s="3">
        <v>45318</v>
      </c>
      <c r="BL456" s="6">
        <v>11.3</v>
      </c>
      <c r="BM456" s="5" t="s">
        <v>123</v>
      </c>
      <c r="BN456" s="3">
        <v>48979</v>
      </c>
      <c r="BO456" s="5" t="s">
        <v>162</v>
      </c>
      <c r="BP456" s="5">
        <v>1116500.04</v>
      </c>
      <c r="BQ456" s="7">
        <v>1</v>
      </c>
      <c r="BR456" s="24">
        <v>45310</v>
      </c>
      <c r="BS456" s="7" t="s">
        <v>3556</v>
      </c>
      <c r="BT456" s="7" t="s">
        <v>3524</v>
      </c>
      <c r="BU456" s="7" t="s">
        <v>3557</v>
      </c>
      <c r="BV456" s="7">
        <v>75</v>
      </c>
      <c r="BW456" s="7">
        <v>28000</v>
      </c>
      <c r="BX456" s="7">
        <v>1296</v>
      </c>
      <c r="BY456" s="7">
        <v>1400</v>
      </c>
      <c r="BZ456" s="7">
        <v>15</v>
      </c>
      <c r="CA456" s="7">
        <v>35</v>
      </c>
      <c r="CB456" s="49">
        <f t="shared" si="46"/>
        <v>3914400</v>
      </c>
      <c r="CC456" s="49">
        <v>3914400</v>
      </c>
      <c r="CD456" s="49">
        <f t="shared" si="48"/>
        <v>3522960</v>
      </c>
      <c r="CE456" s="49">
        <f t="shared" si="49"/>
        <v>3131520</v>
      </c>
      <c r="CF456" s="49" t="s">
        <v>3558</v>
      </c>
      <c r="CG456" s="49" t="s">
        <v>3559</v>
      </c>
      <c r="CH456" s="49"/>
      <c r="CI456" s="49" t="s">
        <v>3775</v>
      </c>
      <c r="CJ456" s="50" t="s">
        <v>2368</v>
      </c>
      <c r="CK456" s="50" t="s">
        <v>242</v>
      </c>
      <c r="CL456" s="50">
        <v>140604</v>
      </c>
      <c r="CM456" s="5">
        <v>0</v>
      </c>
      <c r="CN456" s="5" t="s">
        <v>195</v>
      </c>
      <c r="CO456" s="50" t="s">
        <v>166</v>
      </c>
      <c r="CP456" s="50" t="s">
        <v>167</v>
      </c>
      <c r="CQ456" s="51" t="s">
        <v>153</v>
      </c>
      <c r="CR456" s="51" t="s">
        <v>154</v>
      </c>
      <c r="CS456" s="51" t="s">
        <v>90</v>
      </c>
      <c r="CT456" s="51" t="s">
        <v>2369</v>
      </c>
      <c r="CU456" s="51" t="s">
        <v>156</v>
      </c>
      <c r="CV456" s="52" t="s">
        <v>2370</v>
      </c>
    </row>
    <row r="457" spans="1:100" customFormat="1" ht="90" x14ac:dyDescent="0.25">
      <c r="A457">
        <v>456</v>
      </c>
      <c r="B457" s="3">
        <v>45627</v>
      </c>
      <c r="C457" s="4">
        <v>213520911513751</v>
      </c>
      <c r="D457" s="4">
        <v>213520911513751</v>
      </c>
      <c r="E457" s="4" t="s">
        <v>121</v>
      </c>
      <c r="F457" s="5" t="s">
        <v>122</v>
      </c>
      <c r="G457" s="3">
        <v>45238</v>
      </c>
      <c r="H457" s="6">
        <v>13.966666666666701</v>
      </c>
      <c r="I457" s="5" t="s">
        <v>123</v>
      </c>
      <c r="J457" s="5">
        <v>4143618</v>
      </c>
      <c r="K457" s="5" t="s">
        <v>124</v>
      </c>
      <c r="L457" s="5" t="s">
        <v>2371</v>
      </c>
      <c r="M457" s="5">
        <v>4023829</v>
      </c>
      <c r="N457" s="5" t="s">
        <v>126</v>
      </c>
      <c r="O457" s="5">
        <v>753</v>
      </c>
      <c r="P457" s="5" t="s">
        <v>127</v>
      </c>
      <c r="Q457" s="5">
        <v>14</v>
      </c>
      <c r="R457" s="5" t="s">
        <v>128</v>
      </c>
      <c r="S457" s="6">
        <v>11.5</v>
      </c>
      <c r="T457" s="5" t="s">
        <v>129</v>
      </c>
      <c r="U457" s="6">
        <v>11.5</v>
      </c>
      <c r="V457" s="5">
        <v>181</v>
      </c>
      <c r="W457" s="5" t="s">
        <v>130</v>
      </c>
      <c r="X457" s="5" t="s">
        <v>2372</v>
      </c>
      <c r="Y457" s="5" t="s">
        <v>132</v>
      </c>
      <c r="Z457" s="5" t="s">
        <v>133</v>
      </c>
      <c r="AA457" s="5" t="s">
        <v>538</v>
      </c>
      <c r="AB457" s="5" t="s">
        <v>135</v>
      </c>
      <c r="AC457" s="5" t="s">
        <v>136</v>
      </c>
      <c r="AD457" s="5">
        <v>13752699</v>
      </c>
      <c r="AE457" s="5" t="s">
        <v>2314</v>
      </c>
      <c r="AF457" s="5" t="s">
        <v>977</v>
      </c>
      <c r="AG457" s="5">
        <v>167</v>
      </c>
      <c r="AH457" s="5" t="s">
        <v>139</v>
      </c>
      <c r="AI457" s="5">
        <v>181</v>
      </c>
      <c r="AJ457" s="5" t="s">
        <v>128</v>
      </c>
      <c r="AK457" s="5">
        <v>4143618</v>
      </c>
      <c r="AL457" s="5" t="s">
        <v>140</v>
      </c>
      <c r="AM457" s="5" t="s">
        <v>141</v>
      </c>
      <c r="AN457" s="6">
        <v>64.734169399999999</v>
      </c>
      <c r="AO457" s="5" t="s">
        <v>142</v>
      </c>
      <c r="AP457" s="5">
        <v>0</v>
      </c>
      <c r="AQ457" s="5">
        <v>48406</v>
      </c>
      <c r="AR457" s="3">
        <v>45234</v>
      </c>
      <c r="AS457" s="5">
        <v>180</v>
      </c>
      <c r="AT457" s="5" t="s">
        <v>2315</v>
      </c>
      <c r="AU457" s="5" t="s">
        <v>144</v>
      </c>
      <c r="AV457" s="5">
        <v>0</v>
      </c>
      <c r="AW457" s="5">
        <v>0</v>
      </c>
      <c r="AX457" s="5">
        <v>0</v>
      </c>
      <c r="AY457" s="5">
        <v>0</v>
      </c>
      <c r="AZ457" s="5">
        <v>0</v>
      </c>
      <c r="BA457" s="5">
        <v>0</v>
      </c>
      <c r="BB457" s="5">
        <v>0</v>
      </c>
      <c r="BC457" s="5">
        <v>0</v>
      </c>
      <c r="BD457" s="5">
        <v>0</v>
      </c>
      <c r="BE457" s="5" t="s">
        <v>145</v>
      </c>
      <c r="BF457" s="5" t="s">
        <v>145</v>
      </c>
      <c r="BG457" s="5">
        <v>0</v>
      </c>
      <c r="BH457" s="5">
        <v>14</v>
      </c>
      <c r="BI457" s="5" t="s">
        <v>123</v>
      </c>
      <c r="BJ457" s="3">
        <v>45227</v>
      </c>
      <c r="BK457" s="3">
        <v>45227</v>
      </c>
      <c r="BL457" s="6">
        <v>14.3333333333333</v>
      </c>
      <c r="BM457" s="5" t="s">
        <v>123</v>
      </c>
      <c r="BN457" s="3">
        <v>50713</v>
      </c>
      <c r="BO457" s="5" t="s">
        <v>146</v>
      </c>
      <c r="BP457" s="5">
        <v>15342660</v>
      </c>
      <c r="BQ457" s="7">
        <v>1</v>
      </c>
      <c r="BR457" s="24">
        <v>45224</v>
      </c>
      <c r="BS457" s="7">
        <v>6409606</v>
      </c>
      <c r="BT457" s="7" t="s">
        <v>3410</v>
      </c>
      <c r="BU457" s="7" t="s">
        <v>3560</v>
      </c>
      <c r="BV457" s="7">
        <v>287</v>
      </c>
      <c r="BW457" s="7">
        <v>14205</v>
      </c>
      <c r="BX457" s="7">
        <v>1787.8</v>
      </c>
      <c r="BY457" s="7">
        <v>1300</v>
      </c>
      <c r="BZ457" s="7">
        <v>15</v>
      </c>
      <c r="CA457" s="7">
        <v>35</v>
      </c>
      <c r="CB457" s="8">
        <f t="shared" si="46"/>
        <v>6400975</v>
      </c>
      <c r="CC457" s="8">
        <v>6400975</v>
      </c>
      <c r="CD457" s="8">
        <f t="shared" si="48"/>
        <v>5760878</v>
      </c>
      <c r="CE457" s="8">
        <f t="shared" si="49"/>
        <v>5120780</v>
      </c>
      <c r="CF457" s="8" t="s">
        <v>3429</v>
      </c>
      <c r="CG457" s="8"/>
      <c r="CH457" s="8">
        <f>J457/CB457</f>
        <v>0.64734169403879882</v>
      </c>
      <c r="CI457" s="8" t="s">
        <v>3775</v>
      </c>
      <c r="CJ457" s="5" t="s">
        <v>2373</v>
      </c>
      <c r="CK457" s="5" t="s">
        <v>242</v>
      </c>
      <c r="CL457" s="5">
        <v>141411</v>
      </c>
      <c r="CM457" s="5">
        <v>28</v>
      </c>
      <c r="CN457" s="5" t="s">
        <v>195</v>
      </c>
      <c r="CO457" s="5" t="s">
        <v>152</v>
      </c>
      <c r="CP457" s="5" t="s">
        <v>152</v>
      </c>
      <c r="CQ457" s="9" t="s">
        <v>185</v>
      </c>
      <c r="CR457" s="9" t="s">
        <v>154</v>
      </c>
      <c r="CS457" s="9" t="s">
        <v>90</v>
      </c>
      <c r="CT457" s="9" t="s">
        <v>2374</v>
      </c>
      <c r="CU457" s="9" t="s">
        <v>156</v>
      </c>
      <c r="CV457" s="10" t="s">
        <v>2375</v>
      </c>
    </row>
    <row r="458" spans="1:100" ht="75" x14ac:dyDescent="0.25">
      <c r="A458" s="44">
        <v>457</v>
      </c>
      <c r="B458" s="45">
        <v>45627</v>
      </c>
      <c r="C458" s="46">
        <v>213520911434662</v>
      </c>
      <c r="D458" s="4">
        <v>213520911434662</v>
      </c>
      <c r="E458" s="4" t="s">
        <v>121</v>
      </c>
      <c r="F458" s="5" t="s">
        <v>122</v>
      </c>
      <c r="G458" s="3">
        <v>45168</v>
      </c>
      <c r="H458" s="6">
        <v>16.3</v>
      </c>
      <c r="I458" s="5" t="s">
        <v>123</v>
      </c>
      <c r="J458" s="47">
        <v>2272524</v>
      </c>
      <c r="K458" s="5" t="s">
        <v>124</v>
      </c>
      <c r="L458" s="5" t="s">
        <v>2376</v>
      </c>
      <c r="M458" s="5">
        <v>2134816</v>
      </c>
      <c r="N458" s="5" t="s">
        <v>126</v>
      </c>
      <c r="O458" s="5">
        <v>696</v>
      </c>
      <c r="P458" s="5" t="s">
        <v>127</v>
      </c>
      <c r="Q458" s="5">
        <v>16</v>
      </c>
      <c r="R458" s="5" t="s">
        <v>128</v>
      </c>
      <c r="S458" s="6">
        <v>12.4</v>
      </c>
      <c r="T458" s="5" t="s">
        <v>129</v>
      </c>
      <c r="U458" s="6">
        <v>12</v>
      </c>
      <c r="V458" s="5">
        <v>181</v>
      </c>
      <c r="W458" s="5" t="s">
        <v>130</v>
      </c>
      <c r="X458" s="5" t="s">
        <v>2377</v>
      </c>
      <c r="Y458" s="5" t="s">
        <v>132</v>
      </c>
      <c r="Z458" s="5" t="s">
        <v>133</v>
      </c>
      <c r="AA458" s="5" t="s">
        <v>1534</v>
      </c>
      <c r="AB458" s="5" t="s">
        <v>135</v>
      </c>
      <c r="AC458" s="5" t="s">
        <v>136</v>
      </c>
      <c r="AD458" s="5">
        <v>854801081357</v>
      </c>
      <c r="AE458" s="5" t="s">
        <v>2314</v>
      </c>
      <c r="AF458" s="5" t="s">
        <v>977</v>
      </c>
      <c r="AG458" s="5">
        <v>161</v>
      </c>
      <c r="AH458" s="5" t="s">
        <v>139</v>
      </c>
      <c r="AI458" s="5">
        <v>177</v>
      </c>
      <c r="AJ458" s="5" t="s">
        <v>128</v>
      </c>
      <c r="AK458" s="5">
        <v>2272524</v>
      </c>
      <c r="AL458" s="5" t="s">
        <v>140</v>
      </c>
      <c r="AM458" s="5" t="s">
        <v>161</v>
      </c>
      <c r="AN458" s="6">
        <v>35.3315299</v>
      </c>
      <c r="AO458" s="5" t="s">
        <v>142</v>
      </c>
      <c r="AP458" s="5">
        <v>0</v>
      </c>
      <c r="AQ458" s="5">
        <v>27275</v>
      </c>
      <c r="AR458" s="3">
        <v>45173</v>
      </c>
      <c r="AS458" s="5">
        <v>180</v>
      </c>
      <c r="AT458" s="5" t="s">
        <v>2315</v>
      </c>
      <c r="AU458" s="5" t="s">
        <v>144</v>
      </c>
      <c r="AV458" s="5">
        <v>0</v>
      </c>
      <c r="AW458" s="5">
        <v>0</v>
      </c>
      <c r="AX458" s="5">
        <v>0</v>
      </c>
      <c r="AY458" s="5">
        <v>0</v>
      </c>
      <c r="AZ458" s="5">
        <v>0</v>
      </c>
      <c r="BA458" s="5">
        <v>0</v>
      </c>
      <c r="BB458" s="5">
        <v>0</v>
      </c>
      <c r="BC458" s="5">
        <v>0</v>
      </c>
      <c r="BD458" s="5">
        <v>0</v>
      </c>
      <c r="BE458" s="5" t="s">
        <v>145</v>
      </c>
      <c r="BF458" s="5" t="s">
        <v>145</v>
      </c>
      <c r="BG458" s="5">
        <v>0</v>
      </c>
      <c r="BH458" s="5">
        <v>16</v>
      </c>
      <c r="BI458" s="5" t="s">
        <v>123</v>
      </c>
      <c r="BJ458" s="3">
        <v>45150</v>
      </c>
      <c r="BK458" s="3">
        <v>45150</v>
      </c>
      <c r="BL458" s="6">
        <v>16.899999999999999</v>
      </c>
      <c r="BM458" s="5" t="s">
        <v>123</v>
      </c>
      <c r="BN458" s="3">
        <v>50529</v>
      </c>
      <c r="BO458" s="5" t="s">
        <v>162</v>
      </c>
      <c r="BP458" s="5">
        <v>846400.08</v>
      </c>
      <c r="BQ458" s="7">
        <v>1</v>
      </c>
      <c r="BR458" s="24">
        <v>45134</v>
      </c>
      <c r="BS458" s="7">
        <v>6143155</v>
      </c>
      <c r="BT458" s="7" t="s">
        <v>3528</v>
      </c>
      <c r="BU458" s="7" t="s">
        <v>3561</v>
      </c>
      <c r="BV458" s="7">
        <v>6390</v>
      </c>
      <c r="BW458" s="7">
        <v>800</v>
      </c>
      <c r="BX458" s="7">
        <v>1650</v>
      </c>
      <c r="BY458" s="7">
        <v>800</v>
      </c>
      <c r="BZ458" s="7" t="s">
        <v>3562</v>
      </c>
      <c r="CA458" s="7" t="s">
        <v>3563</v>
      </c>
      <c r="CB458" s="49">
        <f t="shared" si="46"/>
        <v>6432000</v>
      </c>
      <c r="CC458" s="49">
        <v>6432000</v>
      </c>
      <c r="CD458" s="49">
        <f t="shared" si="48"/>
        <v>5788800</v>
      </c>
      <c r="CE458" s="49">
        <f t="shared" si="49"/>
        <v>5145600</v>
      </c>
      <c r="CF458" s="49" t="s">
        <v>3422</v>
      </c>
      <c r="CG458" s="49" t="s">
        <v>3564</v>
      </c>
      <c r="CH458" s="49"/>
      <c r="CI458" s="49" t="s">
        <v>3775</v>
      </c>
      <c r="CJ458" s="50" t="s">
        <v>1102</v>
      </c>
      <c r="CK458" s="50" t="s">
        <v>242</v>
      </c>
      <c r="CL458" s="50">
        <v>140301</v>
      </c>
      <c r="CM458" s="5">
        <v>0</v>
      </c>
      <c r="CN458" s="5" t="s">
        <v>195</v>
      </c>
      <c r="CO458" s="50" t="s">
        <v>166</v>
      </c>
      <c r="CP458" s="50" t="s">
        <v>167</v>
      </c>
      <c r="CQ458" s="51" t="s">
        <v>185</v>
      </c>
      <c r="CR458" s="51" t="s">
        <v>154</v>
      </c>
      <c r="CS458" s="51" t="s">
        <v>90</v>
      </c>
      <c r="CT458" s="51" t="s">
        <v>2378</v>
      </c>
      <c r="CU458" s="51" t="s">
        <v>156</v>
      </c>
      <c r="CV458" s="52" t="s">
        <v>2379</v>
      </c>
    </row>
    <row r="459" spans="1:100" ht="165" x14ac:dyDescent="0.25">
      <c r="A459" s="44">
        <v>458</v>
      </c>
      <c r="B459" s="45">
        <v>45627</v>
      </c>
      <c r="C459" s="46">
        <v>213520911346944</v>
      </c>
      <c r="D459" s="4">
        <v>213520911346944</v>
      </c>
      <c r="E459" s="4" t="s">
        <v>121</v>
      </c>
      <c r="F459" s="5" t="s">
        <v>232</v>
      </c>
      <c r="G459" s="3">
        <v>44982</v>
      </c>
      <c r="H459" s="6">
        <v>22.5</v>
      </c>
      <c r="I459" s="5" t="s">
        <v>123</v>
      </c>
      <c r="J459" s="47">
        <v>1028689</v>
      </c>
      <c r="K459" s="5" t="s">
        <v>124</v>
      </c>
      <c r="L459" s="5" t="s">
        <v>2380</v>
      </c>
      <c r="M459" s="5">
        <v>991284</v>
      </c>
      <c r="N459" s="5" t="s">
        <v>126</v>
      </c>
      <c r="O459" s="5">
        <v>762</v>
      </c>
      <c r="P459" s="5" t="s">
        <v>127</v>
      </c>
      <c r="Q459" s="5">
        <v>22</v>
      </c>
      <c r="R459" s="5" t="s">
        <v>128</v>
      </c>
      <c r="S459" s="6">
        <v>14.4</v>
      </c>
      <c r="T459" s="5" t="s">
        <v>129</v>
      </c>
      <c r="U459" s="6">
        <v>14</v>
      </c>
      <c r="V459" s="5">
        <v>181</v>
      </c>
      <c r="W459" s="5" t="s">
        <v>130</v>
      </c>
      <c r="X459" s="5" t="s">
        <v>2381</v>
      </c>
      <c r="Y459" s="5" t="s">
        <v>2320</v>
      </c>
      <c r="Z459" s="5" t="s">
        <v>133</v>
      </c>
      <c r="AA459" s="5" t="s">
        <v>398</v>
      </c>
      <c r="AB459" s="5" t="s">
        <v>135</v>
      </c>
      <c r="AC459" s="5" t="s">
        <v>136</v>
      </c>
      <c r="AD459" s="5">
        <v>807544730</v>
      </c>
      <c r="AE459" s="5" t="s">
        <v>2314</v>
      </c>
      <c r="AF459" s="5" t="s">
        <v>977</v>
      </c>
      <c r="AG459" s="5">
        <v>170</v>
      </c>
      <c r="AH459" s="5" t="s">
        <v>139</v>
      </c>
      <c r="AI459" s="5">
        <v>192</v>
      </c>
      <c r="AJ459" s="5" t="s">
        <v>128</v>
      </c>
      <c r="AK459" s="5">
        <v>1028689</v>
      </c>
      <c r="AL459" s="5" t="s">
        <v>140</v>
      </c>
      <c r="AM459" s="5" t="s">
        <v>161</v>
      </c>
      <c r="AN459" s="6">
        <v>39.292933499999997</v>
      </c>
      <c r="AO459" s="5" t="s">
        <v>142</v>
      </c>
      <c r="AP459" s="5">
        <v>0</v>
      </c>
      <c r="AQ459" s="5">
        <v>13700</v>
      </c>
      <c r="AR459" s="3">
        <v>44989</v>
      </c>
      <c r="AS459" s="5">
        <v>180</v>
      </c>
      <c r="AT459" s="5" t="s">
        <v>2315</v>
      </c>
      <c r="AU459" s="5" t="s">
        <v>144</v>
      </c>
      <c r="AV459" s="5">
        <v>0</v>
      </c>
      <c r="AW459" s="5">
        <v>0</v>
      </c>
      <c r="AX459" s="5">
        <v>0</v>
      </c>
      <c r="AY459" s="5">
        <v>0</v>
      </c>
      <c r="AZ459" s="5">
        <v>0</v>
      </c>
      <c r="BA459" s="5">
        <v>0</v>
      </c>
      <c r="BB459" s="5">
        <v>0</v>
      </c>
      <c r="BC459" s="5">
        <v>0</v>
      </c>
      <c r="BD459" s="5">
        <v>0</v>
      </c>
      <c r="BE459" s="5" t="s">
        <v>145</v>
      </c>
      <c r="BF459" s="5" t="s">
        <v>145</v>
      </c>
      <c r="BG459" s="5">
        <v>0</v>
      </c>
      <c r="BH459" s="5">
        <v>22</v>
      </c>
      <c r="BI459" s="5" t="s">
        <v>123</v>
      </c>
      <c r="BJ459" s="3">
        <v>44982</v>
      </c>
      <c r="BK459" s="3">
        <v>44982</v>
      </c>
      <c r="BL459" s="6">
        <v>22.5</v>
      </c>
      <c r="BM459" s="5" t="s">
        <v>123</v>
      </c>
      <c r="BN459" s="3">
        <v>50805</v>
      </c>
      <c r="BO459" s="5" t="s">
        <v>162</v>
      </c>
      <c r="BP459" s="5">
        <v>277500</v>
      </c>
      <c r="BQ459" s="7">
        <v>1</v>
      </c>
      <c r="BR459" s="24">
        <v>44964</v>
      </c>
      <c r="BS459" s="7" t="s">
        <v>3565</v>
      </c>
      <c r="BT459" s="7" t="s">
        <v>3524</v>
      </c>
      <c r="BU459" s="7" t="s">
        <v>3566</v>
      </c>
      <c r="BV459" s="7">
        <v>100</v>
      </c>
      <c r="BW459" s="7">
        <v>14000</v>
      </c>
      <c r="BX459" s="7">
        <v>870</v>
      </c>
      <c r="BY459" s="7">
        <v>1400</v>
      </c>
      <c r="BZ459" s="7">
        <v>1</v>
      </c>
      <c r="CA459" s="7">
        <v>49</v>
      </c>
      <c r="CB459" s="49">
        <f t="shared" si="46"/>
        <v>2618000</v>
      </c>
      <c r="CC459" s="49">
        <v>2618000</v>
      </c>
      <c r="CD459" s="49">
        <f t="shared" si="48"/>
        <v>2356200</v>
      </c>
      <c r="CE459" s="49">
        <f t="shared" si="49"/>
        <v>2094400</v>
      </c>
      <c r="CF459" s="49" t="s">
        <v>3567</v>
      </c>
      <c r="CG459" s="49" t="s">
        <v>3568</v>
      </c>
      <c r="CH459" s="49"/>
      <c r="CI459" s="49" t="s">
        <v>3775</v>
      </c>
      <c r="CJ459" s="50" t="s">
        <v>1102</v>
      </c>
      <c r="CK459" s="50" t="s">
        <v>242</v>
      </c>
      <c r="CL459" s="50">
        <v>140603</v>
      </c>
      <c r="CM459" s="5">
        <v>0</v>
      </c>
      <c r="CN459" s="5" t="s">
        <v>195</v>
      </c>
      <c r="CO459" s="50" t="s">
        <v>166</v>
      </c>
      <c r="CP459" s="50" t="s">
        <v>167</v>
      </c>
      <c r="CQ459" s="51" t="s">
        <v>185</v>
      </c>
      <c r="CR459" s="51" t="s">
        <v>154</v>
      </c>
      <c r="CS459" s="51" t="s">
        <v>90</v>
      </c>
      <c r="CT459" s="51" t="s">
        <v>2382</v>
      </c>
      <c r="CU459" s="51" t="s">
        <v>156</v>
      </c>
      <c r="CV459" s="52" t="s">
        <v>2383</v>
      </c>
    </row>
    <row r="460" spans="1:100" ht="75" x14ac:dyDescent="0.25">
      <c r="A460" s="44">
        <v>459</v>
      </c>
      <c r="B460" s="45">
        <v>45627</v>
      </c>
      <c r="C460" s="46">
        <v>213520911324812</v>
      </c>
      <c r="D460" s="4">
        <v>213520911324812</v>
      </c>
      <c r="E460" s="4" t="s">
        <v>121</v>
      </c>
      <c r="F460" s="5" t="s">
        <v>232</v>
      </c>
      <c r="G460" s="3">
        <v>44960</v>
      </c>
      <c r="H460" s="6">
        <v>23.233333333333299</v>
      </c>
      <c r="I460" s="5" t="s">
        <v>123</v>
      </c>
      <c r="J460" s="47">
        <v>777320</v>
      </c>
      <c r="K460" s="5" t="s">
        <v>124</v>
      </c>
      <c r="L460" s="5" t="s">
        <v>2384</v>
      </c>
      <c r="M460" s="5">
        <v>747421</v>
      </c>
      <c r="N460" s="5" t="s">
        <v>126</v>
      </c>
      <c r="O460" s="5">
        <v>746</v>
      </c>
      <c r="P460" s="5" t="s">
        <v>127</v>
      </c>
      <c r="Q460" s="5">
        <v>23</v>
      </c>
      <c r="R460" s="5" t="s">
        <v>128</v>
      </c>
      <c r="S460" s="6">
        <v>14.4</v>
      </c>
      <c r="T460" s="5" t="s">
        <v>129</v>
      </c>
      <c r="U460" s="6">
        <v>14</v>
      </c>
      <c r="V460" s="5">
        <v>181</v>
      </c>
      <c r="W460" s="5" t="s">
        <v>130</v>
      </c>
      <c r="X460" s="5" t="s">
        <v>2385</v>
      </c>
      <c r="Y460" s="5" t="s">
        <v>132</v>
      </c>
      <c r="Z460" s="5" t="s">
        <v>133</v>
      </c>
      <c r="AA460" s="5" t="s">
        <v>134</v>
      </c>
      <c r="AB460" s="5" t="s">
        <v>135</v>
      </c>
      <c r="AC460" s="5" t="s">
        <v>136</v>
      </c>
      <c r="AD460" s="5">
        <v>807426414</v>
      </c>
      <c r="AE460" s="5" t="s">
        <v>2314</v>
      </c>
      <c r="AF460" s="5" t="s">
        <v>977</v>
      </c>
      <c r="AG460" s="5">
        <v>169</v>
      </c>
      <c r="AH460" s="5" t="s">
        <v>139</v>
      </c>
      <c r="AI460" s="5">
        <v>192</v>
      </c>
      <c r="AJ460" s="5" t="s">
        <v>128</v>
      </c>
      <c r="AK460" s="5">
        <v>777320</v>
      </c>
      <c r="AL460" s="5" t="s">
        <v>140</v>
      </c>
      <c r="AM460" s="5" t="s">
        <v>161</v>
      </c>
      <c r="AN460" s="6">
        <v>42.264027800000001</v>
      </c>
      <c r="AO460" s="5" t="s">
        <v>142</v>
      </c>
      <c r="AP460" s="5">
        <v>0</v>
      </c>
      <c r="AQ460" s="5">
        <v>10352</v>
      </c>
      <c r="AR460" s="3">
        <v>44961</v>
      </c>
      <c r="AS460" s="5">
        <v>180</v>
      </c>
      <c r="AT460" s="5" t="s">
        <v>2315</v>
      </c>
      <c r="AU460" s="5" t="s">
        <v>144</v>
      </c>
      <c r="AV460" s="5">
        <v>0</v>
      </c>
      <c r="AW460" s="5">
        <v>0</v>
      </c>
      <c r="AX460" s="5">
        <v>0</v>
      </c>
      <c r="AY460" s="5">
        <v>0</v>
      </c>
      <c r="AZ460" s="5">
        <v>0</v>
      </c>
      <c r="BA460" s="5">
        <v>0</v>
      </c>
      <c r="BB460" s="5">
        <v>0</v>
      </c>
      <c r="BC460" s="5">
        <v>0</v>
      </c>
      <c r="BD460" s="5">
        <v>0</v>
      </c>
      <c r="BE460" s="5" t="s">
        <v>145</v>
      </c>
      <c r="BF460" s="5" t="s">
        <v>145</v>
      </c>
      <c r="BG460" s="5">
        <v>0</v>
      </c>
      <c r="BH460" s="5">
        <v>23</v>
      </c>
      <c r="BI460" s="5" t="s">
        <v>123</v>
      </c>
      <c r="BJ460" s="3">
        <v>44960</v>
      </c>
      <c r="BK460" s="3">
        <v>44960</v>
      </c>
      <c r="BL460" s="6">
        <v>23.233333333333299</v>
      </c>
      <c r="BM460" s="5" t="s">
        <v>123</v>
      </c>
      <c r="BN460" s="3">
        <v>50774</v>
      </c>
      <c r="BO460" s="5" t="s">
        <v>162</v>
      </c>
      <c r="BP460" s="5">
        <v>600000</v>
      </c>
      <c r="BQ460" s="7">
        <v>1</v>
      </c>
      <c r="BR460" s="24">
        <v>44931</v>
      </c>
      <c r="BS460" s="7" t="s">
        <v>3569</v>
      </c>
      <c r="BT460" s="7" t="s">
        <v>3524</v>
      </c>
      <c r="BU460" s="7" t="s">
        <v>3570</v>
      </c>
      <c r="BV460" s="7">
        <v>47</v>
      </c>
      <c r="BW460" s="7">
        <v>28000</v>
      </c>
      <c r="BX460" s="7">
        <v>436</v>
      </c>
      <c r="BY460" s="7">
        <v>1200</v>
      </c>
      <c r="BZ460" s="7">
        <v>8</v>
      </c>
      <c r="CA460" s="7">
        <v>42</v>
      </c>
      <c r="CB460" s="49">
        <f t="shared" si="46"/>
        <v>1839200</v>
      </c>
      <c r="CC460" s="49">
        <v>1839200</v>
      </c>
      <c r="CD460" s="49">
        <f t="shared" si="48"/>
        <v>1655280</v>
      </c>
      <c r="CE460" s="49">
        <f t="shared" si="49"/>
        <v>1471360</v>
      </c>
      <c r="CF460" s="49" t="s">
        <v>3571</v>
      </c>
      <c r="CG460" s="49" t="s">
        <v>3572</v>
      </c>
      <c r="CH460" s="49"/>
      <c r="CI460" s="49" t="s">
        <v>3775</v>
      </c>
      <c r="CJ460" s="50" t="s">
        <v>1102</v>
      </c>
      <c r="CK460" s="50" t="s">
        <v>242</v>
      </c>
      <c r="CL460" s="50">
        <v>140603</v>
      </c>
      <c r="CM460" s="5">
        <v>0</v>
      </c>
      <c r="CN460" s="5" t="s">
        <v>195</v>
      </c>
      <c r="CO460" s="50" t="s">
        <v>166</v>
      </c>
      <c r="CP460" s="50" t="s">
        <v>167</v>
      </c>
      <c r="CQ460" s="51" t="s">
        <v>185</v>
      </c>
      <c r="CR460" s="51" t="s">
        <v>154</v>
      </c>
      <c r="CS460" s="51" t="s">
        <v>90</v>
      </c>
      <c r="CT460" s="51" t="s">
        <v>2386</v>
      </c>
      <c r="CU460" s="51" t="s">
        <v>156</v>
      </c>
      <c r="CV460" s="52" t="s">
        <v>2387</v>
      </c>
    </row>
    <row r="461" spans="1:100" ht="90" x14ac:dyDescent="0.25">
      <c r="A461" s="44">
        <v>460</v>
      </c>
      <c r="B461" s="45">
        <v>45627</v>
      </c>
      <c r="C461" s="46">
        <v>213520911290405</v>
      </c>
      <c r="D461" s="4">
        <v>213520911290405</v>
      </c>
      <c r="E461" s="4" t="s">
        <v>121</v>
      </c>
      <c r="F461" s="5" t="s">
        <v>232</v>
      </c>
      <c r="G461" s="3">
        <v>44926</v>
      </c>
      <c r="H461" s="6">
        <v>24.366666666666699</v>
      </c>
      <c r="I461" s="5" t="s">
        <v>123</v>
      </c>
      <c r="J461" s="47">
        <v>2081063</v>
      </c>
      <c r="K461" s="5" t="s">
        <v>124</v>
      </c>
      <c r="L461" s="5" t="s">
        <v>2388</v>
      </c>
      <c r="M461" s="5">
        <v>1908244</v>
      </c>
      <c r="N461" s="5" t="s">
        <v>126</v>
      </c>
      <c r="O461" s="5">
        <v>-1</v>
      </c>
      <c r="P461" s="5" t="s">
        <v>127</v>
      </c>
      <c r="Q461" s="5">
        <v>24</v>
      </c>
      <c r="R461" s="5" t="s">
        <v>128</v>
      </c>
      <c r="S461" s="6">
        <v>13.9</v>
      </c>
      <c r="T461" s="5" t="s">
        <v>129</v>
      </c>
      <c r="U461" s="6">
        <v>13.5</v>
      </c>
      <c r="V461" s="5">
        <v>181</v>
      </c>
      <c r="W461" s="5" t="s">
        <v>130</v>
      </c>
      <c r="X461" s="5" t="s">
        <v>2389</v>
      </c>
      <c r="Y461" s="5" t="s">
        <v>132</v>
      </c>
      <c r="Z461" s="5" t="s">
        <v>133</v>
      </c>
      <c r="AA461" s="5" t="s">
        <v>181</v>
      </c>
      <c r="AB461" s="5" t="s">
        <v>135</v>
      </c>
      <c r="AC461" s="5" t="s">
        <v>136</v>
      </c>
      <c r="AD461" s="5">
        <v>806856228</v>
      </c>
      <c r="AE461" s="5" t="s">
        <v>2314</v>
      </c>
      <c r="AF461" s="5" t="s">
        <v>977</v>
      </c>
      <c r="AG461" s="5">
        <v>148</v>
      </c>
      <c r="AH461" s="5" t="s">
        <v>139</v>
      </c>
      <c r="AI461" s="5">
        <v>172</v>
      </c>
      <c r="AJ461" s="5" t="s">
        <v>128</v>
      </c>
      <c r="AK461" s="5">
        <v>2081063</v>
      </c>
      <c r="AL461" s="5" t="s">
        <v>140</v>
      </c>
      <c r="AM461" s="5" t="s">
        <v>161</v>
      </c>
      <c r="AN461" s="6">
        <v>56.0631196</v>
      </c>
      <c r="AO461" s="5" t="s">
        <v>142</v>
      </c>
      <c r="AP461" s="5">
        <v>0</v>
      </c>
      <c r="AQ461" s="5">
        <v>27019</v>
      </c>
      <c r="AR461" s="3">
        <v>44930</v>
      </c>
      <c r="AS461" s="5">
        <v>180</v>
      </c>
      <c r="AT461" s="5" t="s">
        <v>2315</v>
      </c>
      <c r="AU461" s="5" t="s">
        <v>144</v>
      </c>
      <c r="AV461" s="5">
        <v>0</v>
      </c>
      <c r="AW461" s="5">
        <v>0</v>
      </c>
      <c r="AX461" s="5">
        <v>0</v>
      </c>
      <c r="AY461" s="5">
        <v>0</v>
      </c>
      <c r="AZ461" s="5">
        <v>0</v>
      </c>
      <c r="BA461" s="5">
        <v>0</v>
      </c>
      <c r="BB461" s="5">
        <v>0</v>
      </c>
      <c r="BC461" s="5">
        <v>0</v>
      </c>
      <c r="BD461" s="5">
        <v>0</v>
      </c>
      <c r="BE461" s="5" t="s">
        <v>145</v>
      </c>
      <c r="BF461" s="5" t="s">
        <v>145</v>
      </c>
      <c r="BG461" s="5">
        <v>0</v>
      </c>
      <c r="BH461" s="5">
        <v>24</v>
      </c>
      <c r="BI461" s="5" t="s">
        <v>123</v>
      </c>
      <c r="BJ461" s="3">
        <v>44926</v>
      </c>
      <c r="BK461" s="3">
        <v>44926</v>
      </c>
      <c r="BL461" s="6">
        <v>24.366666666666699</v>
      </c>
      <c r="BM461" s="5" t="s">
        <v>123</v>
      </c>
      <c r="BN461" s="3">
        <v>50134</v>
      </c>
      <c r="BO461" s="5" t="s">
        <v>162</v>
      </c>
      <c r="BP461" s="5">
        <v>618000</v>
      </c>
      <c r="BQ461" s="7">
        <v>1</v>
      </c>
      <c r="BR461" s="24">
        <v>44921</v>
      </c>
      <c r="BS461" s="7">
        <v>5616151</v>
      </c>
      <c r="BT461" s="7" t="s">
        <v>3528</v>
      </c>
      <c r="BU461" s="7" t="s">
        <v>3573</v>
      </c>
      <c r="BV461" s="7">
        <v>337.5</v>
      </c>
      <c r="BW461" s="7">
        <v>8000</v>
      </c>
      <c r="BX461" s="7">
        <v>1012</v>
      </c>
      <c r="BY461" s="7">
        <v>1000</v>
      </c>
      <c r="BZ461" s="7">
        <v>8</v>
      </c>
      <c r="CA461" s="7">
        <v>55</v>
      </c>
      <c r="CB461" s="49">
        <f t="shared" si="46"/>
        <v>3712000</v>
      </c>
      <c r="CC461" s="49">
        <v>3712000</v>
      </c>
      <c r="CD461" s="49">
        <f t="shared" si="48"/>
        <v>3340800</v>
      </c>
      <c r="CE461" s="49">
        <f t="shared" si="49"/>
        <v>2969600</v>
      </c>
      <c r="CF461" s="49" t="s">
        <v>3422</v>
      </c>
      <c r="CG461" s="49" t="s">
        <v>3574</v>
      </c>
      <c r="CH461" s="49"/>
      <c r="CI461" s="49" t="s">
        <v>3775</v>
      </c>
      <c r="CJ461" s="50" t="s">
        <v>1102</v>
      </c>
      <c r="CK461" s="50" t="s">
        <v>242</v>
      </c>
      <c r="CL461" s="50">
        <v>140603</v>
      </c>
      <c r="CM461" s="5">
        <v>0</v>
      </c>
      <c r="CN461" s="5" t="s">
        <v>195</v>
      </c>
      <c r="CO461" s="50" t="s">
        <v>166</v>
      </c>
      <c r="CP461" s="50" t="s">
        <v>184</v>
      </c>
      <c r="CQ461" s="51" t="s">
        <v>185</v>
      </c>
      <c r="CR461" s="51" t="s">
        <v>154</v>
      </c>
      <c r="CS461" s="51" t="s">
        <v>90</v>
      </c>
      <c r="CT461" s="51" t="s">
        <v>2390</v>
      </c>
      <c r="CU461" s="51" t="s">
        <v>156</v>
      </c>
      <c r="CV461" s="52" t="s">
        <v>2391</v>
      </c>
    </row>
    <row r="462" spans="1:100" ht="30" x14ac:dyDescent="0.25">
      <c r="A462" s="44">
        <v>461</v>
      </c>
      <c r="B462" s="45">
        <v>45627</v>
      </c>
      <c r="C462" s="46">
        <v>213520911289516</v>
      </c>
      <c r="D462" s="4">
        <v>213520911289516</v>
      </c>
      <c r="E462" s="4" t="s">
        <v>121</v>
      </c>
      <c r="F462" s="5" t="s">
        <v>232</v>
      </c>
      <c r="G462" s="3">
        <v>44925</v>
      </c>
      <c r="H462" s="6">
        <v>24.4</v>
      </c>
      <c r="I462" s="5" t="s">
        <v>123</v>
      </c>
      <c r="J462" s="47">
        <v>2415820</v>
      </c>
      <c r="K462" s="5" t="s">
        <v>124</v>
      </c>
      <c r="L462" s="5" t="s">
        <v>2392</v>
      </c>
      <c r="M462" s="5">
        <v>2272169</v>
      </c>
      <c r="N462" s="5" t="s">
        <v>126</v>
      </c>
      <c r="O462" s="5">
        <v>760</v>
      </c>
      <c r="P462" s="5" t="s">
        <v>127</v>
      </c>
      <c r="Q462" s="5">
        <v>24</v>
      </c>
      <c r="R462" s="5" t="s">
        <v>128</v>
      </c>
      <c r="S462" s="6">
        <v>13.9</v>
      </c>
      <c r="T462" s="5" t="s">
        <v>129</v>
      </c>
      <c r="U462" s="6">
        <v>13.5</v>
      </c>
      <c r="V462" s="5">
        <v>157</v>
      </c>
      <c r="W462" s="5" t="s">
        <v>130</v>
      </c>
      <c r="X462" s="5" t="s">
        <v>2393</v>
      </c>
      <c r="Y462" s="5" t="s">
        <v>132</v>
      </c>
      <c r="Z462" s="5" t="s">
        <v>133</v>
      </c>
      <c r="AA462" s="5" t="s">
        <v>325</v>
      </c>
      <c r="AB462" s="5" t="s">
        <v>135</v>
      </c>
      <c r="AC462" s="5" t="s">
        <v>136</v>
      </c>
      <c r="AD462" s="5">
        <v>804113238</v>
      </c>
      <c r="AE462" s="5" t="s">
        <v>2314</v>
      </c>
      <c r="AF462" s="5" t="s">
        <v>977</v>
      </c>
      <c r="AG462" s="5">
        <v>140</v>
      </c>
      <c r="AH462" s="5" t="s">
        <v>139</v>
      </c>
      <c r="AI462" s="5">
        <v>164</v>
      </c>
      <c r="AJ462" s="5" t="s">
        <v>128</v>
      </c>
      <c r="AK462" s="5">
        <v>2415820</v>
      </c>
      <c r="AL462" s="5" t="s">
        <v>140</v>
      </c>
      <c r="AM462" s="5" t="s">
        <v>161</v>
      </c>
      <c r="AN462" s="6">
        <v>44.977286300000003</v>
      </c>
      <c r="AO462" s="5" t="s">
        <v>142</v>
      </c>
      <c r="AP462" s="5">
        <v>0</v>
      </c>
      <c r="AQ462" s="5">
        <v>32928</v>
      </c>
      <c r="AR462" s="3">
        <v>44930</v>
      </c>
      <c r="AS462" s="5">
        <v>156</v>
      </c>
      <c r="AT462" s="5" t="s">
        <v>2315</v>
      </c>
      <c r="AU462" s="5" t="s">
        <v>144</v>
      </c>
      <c r="AV462" s="5">
        <v>0</v>
      </c>
      <c r="AW462" s="5">
        <v>0</v>
      </c>
      <c r="AX462" s="5">
        <v>0</v>
      </c>
      <c r="AY462" s="5">
        <v>0</v>
      </c>
      <c r="AZ462" s="5">
        <v>0</v>
      </c>
      <c r="BA462" s="5">
        <v>0</v>
      </c>
      <c r="BB462" s="5">
        <v>0</v>
      </c>
      <c r="BC462" s="5">
        <v>0</v>
      </c>
      <c r="BD462" s="5">
        <v>0</v>
      </c>
      <c r="BE462" s="5" t="s">
        <v>145</v>
      </c>
      <c r="BF462" s="5" t="s">
        <v>145</v>
      </c>
      <c r="BG462" s="5">
        <v>0</v>
      </c>
      <c r="BH462" s="5">
        <v>24</v>
      </c>
      <c r="BI462" s="5" t="s">
        <v>123</v>
      </c>
      <c r="BJ462" s="3">
        <v>44925</v>
      </c>
      <c r="BK462" s="3">
        <v>44925</v>
      </c>
      <c r="BL462" s="6">
        <v>24.4</v>
      </c>
      <c r="BM462" s="5" t="s">
        <v>123</v>
      </c>
      <c r="BN462" s="3">
        <v>49891</v>
      </c>
      <c r="BO462" s="5" t="s">
        <v>162</v>
      </c>
      <c r="BP462" s="5">
        <v>840000</v>
      </c>
      <c r="BQ462" s="7">
        <v>1</v>
      </c>
      <c r="BR462" s="24">
        <v>44905</v>
      </c>
      <c r="BS462" s="7" t="s">
        <v>3575</v>
      </c>
      <c r="BT462" s="13" t="s">
        <v>3524</v>
      </c>
      <c r="BU462" s="7" t="s">
        <v>3576</v>
      </c>
      <c r="BV462" s="7">
        <v>136.44</v>
      </c>
      <c r="BW462" s="7">
        <v>30000</v>
      </c>
      <c r="BX462" s="7">
        <v>1065</v>
      </c>
      <c r="BY462" s="7">
        <v>1200</v>
      </c>
      <c r="BZ462" s="7">
        <v>8</v>
      </c>
      <c r="CA462" s="7">
        <v>42</v>
      </c>
      <c r="CB462" s="49">
        <f t="shared" si="46"/>
        <v>5371200</v>
      </c>
      <c r="CC462" s="49">
        <v>5371200</v>
      </c>
      <c r="CD462" s="49">
        <f t="shared" si="48"/>
        <v>4834080</v>
      </c>
      <c r="CE462" s="49">
        <f t="shared" si="49"/>
        <v>4296960</v>
      </c>
      <c r="CF462" s="49" t="s">
        <v>3577</v>
      </c>
      <c r="CG462" s="49" t="s">
        <v>3578</v>
      </c>
      <c r="CH462" s="49"/>
      <c r="CI462" s="49" t="s">
        <v>3775</v>
      </c>
      <c r="CJ462" s="50" t="s">
        <v>2394</v>
      </c>
      <c r="CK462" s="50" t="s">
        <v>242</v>
      </c>
      <c r="CL462" s="50">
        <v>140401</v>
      </c>
      <c r="CM462" s="5">
        <v>0</v>
      </c>
      <c r="CN462" s="5" t="s">
        <v>195</v>
      </c>
      <c r="CO462" s="50" t="s">
        <v>166</v>
      </c>
      <c r="CP462" s="50" t="s">
        <v>167</v>
      </c>
      <c r="CQ462" s="51" t="s">
        <v>153</v>
      </c>
      <c r="CR462" s="51" t="s">
        <v>154</v>
      </c>
      <c r="CS462" s="51" t="s">
        <v>90</v>
      </c>
      <c r="CT462" s="51" t="s">
        <v>2395</v>
      </c>
      <c r="CU462" s="51" t="s">
        <v>156</v>
      </c>
      <c r="CV462" s="52" t="s">
        <v>2396</v>
      </c>
    </row>
    <row r="463" spans="1:100" ht="75" x14ac:dyDescent="0.25">
      <c r="A463" s="44">
        <v>462</v>
      </c>
      <c r="B463" s="45">
        <v>45627</v>
      </c>
      <c r="C463" s="46">
        <v>213520911261060</v>
      </c>
      <c r="D463" s="4">
        <v>213520911261060</v>
      </c>
      <c r="E463" s="4" t="s">
        <v>121</v>
      </c>
      <c r="F463" s="5" t="s">
        <v>232</v>
      </c>
      <c r="G463" s="3">
        <v>44895</v>
      </c>
      <c r="H463" s="6">
        <v>25.4</v>
      </c>
      <c r="I463" s="5" t="s">
        <v>123</v>
      </c>
      <c r="J463" s="47">
        <v>2470943</v>
      </c>
      <c r="K463" s="5" t="s">
        <v>124</v>
      </c>
      <c r="L463" s="5" t="s">
        <v>2397</v>
      </c>
      <c r="M463" s="5">
        <v>2362115</v>
      </c>
      <c r="N463" s="5" t="s">
        <v>126</v>
      </c>
      <c r="O463" s="5">
        <v>679</v>
      </c>
      <c r="P463" s="5" t="s">
        <v>127</v>
      </c>
      <c r="Q463" s="5">
        <v>25</v>
      </c>
      <c r="R463" s="5" t="s">
        <v>128</v>
      </c>
      <c r="S463" s="6">
        <v>13.9</v>
      </c>
      <c r="T463" s="5" t="s">
        <v>129</v>
      </c>
      <c r="U463" s="6">
        <v>13</v>
      </c>
      <c r="V463" s="5">
        <v>169</v>
      </c>
      <c r="W463" s="5" t="s">
        <v>130</v>
      </c>
      <c r="X463" s="5" t="s">
        <v>2398</v>
      </c>
      <c r="Y463" s="5" t="s">
        <v>132</v>
      </c>
      <c r="Z463" s="5" t="s">
        <v>133</v>
      </c>
      <c r="AA463" s="5" t="s">
        <v>290</v>
      </c>
      <c r="AB463" s="5" t="s">
        <v>135</v>
      </c>
      <c r="AC463" s="5" t="s">
        <v>136</v>
      </c>
      <c r="AD463" s="5">
        <v>806339830</v>
      </c>
      <c r="AE463" s="5" t="s">
        <v>2314</v>
      </c>
      <c r="AF463" s="5" t="s">
        <v>977</v>
      </c>
      <c r="AG463" s="5">
        <v>168</v>
      </c>
      <c r="AH463" s="5" t="s">
        <v>139</v>
      </c>
      <c r="AI463" s="5">
        <v>193</v>
      </c>
      <c r="AJ463" s="5" t="s">
        <v>128</v>
      </c>
      <c r="AK463" s="5">
        <v>2470943</v>
      </c>
      <c r="AL463" s="5" t="s">
        <v>140</v>
      </c>
      <c r="AM463" s="5" t="s">
        <v>161</v>
      </c>
      <c r="AN463" s="6">
        <v>54.882464200000001</v>
      </c>
      <c r="AO463" s="5" t="s">
        <v>142</v>
      </c>
      <c r="AP463" s="5">
        <v>0</v>
      </c>
      <c r="AQ463" s="5">
        <v>32006</v>
      </c>
      <c r="AR463" s="3">
        <v>44899</v>
      </c>
      <c r="AS463" s="5">
        <v>168</v>
      </c>
      <c r="AT463" s="5" t="s">
        <v>2315</v>
      </c>
      <c r="AU463" s="5" t="s">
        <v>144</v>
      </c>
      <c r="AV463" s="5">
        <v>0</v>
      </c>
      <c r="AW463" s="5">
        <v>0</v>
      </c>
      <c r="AX463" s="5">
        <v>0</v>
      </c>
      <c r="AY463" s="5">
        <v>0</v>
      </c>
      <c r="AZ463" s="5">
        <v>0</v>
      </c>
      <c r="BA463" s="5">
        <v>0</v>
      </c>
      <c r="BB463" s="5">
        <v>0</v>
      </c>
      <c r="BC463" s="5">
        <v>0</v>
      </c>
      <c r="BD463" s="5">
        <v>0</v>
      </c>
      <c r="BE463" s="5" t="s">
        <v>145</v>
      </c>
      <c r="BF463" s="5" t="s">
        <v>145</v>
      </c>
      <c r="BG463" s="5">
        <v>0</v>
      </c>
      <c r="BH463" s="5">
        <v>25</v>
      </c>
      <c r="BI463" s="5" t="s">
        <v>123</v>
      </c>
      <c r="BJ463" s="3">
        <v>44895</v>
      </c>
      <c r="BK463" s="3">
        <v>44895</v>
      </c>
      <c r="BL463" s="6">
        <v>25.4</v>
      </c>
      <c r="BM463" s="5" t="s">
        <v>123</v>
      </c>
      <c r="BN463" s="3">
        <v>50743</v>
      </c>
      <c r="BO463" s="5" t="s">
        <v>162</v>
      </c>
      <c r="BP463" s="5">
        <v>599088</v>
      </c>
      <c r="BQ463" s="7">
        <v>1</v>
      </c>
      <c r="BR463" s="24">
        <v>44884</v>
      </c>
      <c r="BS463" s="7" t="s">
        <v>3579</v>
      </c>
      <c r="BT463" s="13" t="s">
        <v>3524</v>
      </c>
      <c r="BU463" s="7" t="s">
        <v>3580</v>
      </c>
      <c r="BV463" s="7">
        <v>0</v>
      </c>
      <c r="BW463" s="7">
        <v>0</v>
      </c>
      <c r="BX463" s="7">
        <v>1199</v>
      </c>
      <c r="BY463" s="7">
        <v>3755</v>
      </c>
      <c r="BZ463" s="7">
        <v>12</v>
      </c>
      <c r="CA463" s="7">
        <v>38</v>
      </c>
      <c r="CB463" s="49">
        <f t="shared" si="46"/>
        <v>4502245</v>
      </c>
      <c r="CC463" s="49">
        <v>4502245</v>
      </c>
      <c r="CD463" s="49">
        <f t="shared" si="48"/>
        <v>4052021</v>
      </c>
      <c r="CE463" s="49">
        <f t="shared" si="49"/>
        <v>3601796</v>
      </c>
      <c r="CF463" s="49" t="s">
        <v>3581</v>
      </c>
      <c r="CG463" s="49" t="s">
        <v>3582</v>
      </c>
      <c r="CH463" s="49"/>
      <c r="CI463" s="49" t="s">
        <v>3775</v>
      </c>
      <c r="CJ463" s="50" t="s">
        <v>1102</v>
      </c>
      <c r="CK463" s="50" t="s">
        <v>242</v>
      </c>
      <c r="CL463" s="50">
        <v>140603</v>
      </c>
      <c r="CM463" s="5">
        <v>0</v>
      </c>
      <c r="CN463" s="5" t="s">
        <v>195</v>
      </c>
      <c r="CO463" s="50" t="s">
        <v>492</v>
      </c>
      <c r="CP463" s="50" t="s">
        <v>492</v>
      </c>
      <c r="CQ463" s="51" t="s">
        <v>153</v>
      </c>
      <c r="CR463" s="51" t="s">
        <v>154</v>
      </c>
      <c r="CS463" s="51" t="s">
        <v>90</v>
      </c>
      <c r="CT463" s="51" t="s">
        <v>2399</v>
      </c>
      <c r="CU463" s="51" t="s">
        <v>156</v>
      </c>
      <c r="CV463" s="52" t="s">
        <v>2400</v>
      </c>
    </row>
    <row r="464" spans="1:100" ht="105" x14ac:dyDescent="0.25">
      <c r="A464" s="44">
        <v>463</v>
      </c>
      <c r="B464" s="45">
        <v>45627</v>
      </c>
      <c r="C464" s="46">
        <v>213221511767777</v>
      </c>
      <c r="D464" s="4">
        <v>213221511767777</v>
      </c>
      <c r="E464" s="4" t="s">
        <v>121</v>
      </c>
      <c r="F464" s="5" t="s">
        <v>178</v>
      </c>
      <c r="G464" s="3">
        <v>45495</v>
      </c>
      <c r="H464" s="6">
        <v>5.4</v>
      </c>
      <c r="I464" s="5" t="s">
        <v>123</v>
      </c>
      <c r="J464" s="47">
        <v>6662932</v>
      </c>
      <c r="K464" s="5" t="s">
        <v>124</v>
      </c>
      <c r="L464" s="5" t="s">
        <v>2401</v>
      </c>
      <c r="M464" s="5">
        <v>6591664</v>
      </c>
      <c r="N464" s="5" t="s">
        <v>126</v>
      </c>
      <c r="O464" s="5">
        <v>757</v>
      </c>
      <c r="P464" s="5" t="s">
        <v>127</v>
      </c>
      <c r="Q464" s="5">
        <v>6</v>
      </c>
      <c r="R464" s="5" t="s">
        <v>128</v>
      </c>
      <c r="S464" s="6">
        <v>11.5</v>
      </c>
      <c r="T464" s="5" t="s">
        <v>129</v>
      </c>
      <c r="U464" s="6">
        <v>11.5</v>
      </c>
      <c r="V464" s="5">
        <v>181</v>
      </c>
      <c r="W464" s="5" t="s">
        <v>130</v>
      </c>
      <c r="X464" s="5" t="s">
        <v>2402</v>
      </c>
      <c r="Y464" s="5" t="s">
        <v>132</v>
      </c>
      <c r="Z464" s="5" t="s">
        <v>133</v>
      </c>
      <c r="AA464" s="5" t="s">
        <v>2403</v>
      </c>
      <c r="AB464" s="5" t="s">
        <v>135</v>
      </c>
      <c r="AC464" s="5" t="s">
        <v>136</v>
      </c>
      <c r="AD464" s="5">
        <v>854804523763</v>
      </c>
      <c r="AE464" s="5" t="s">
        <v>674</v>
      </c>
      <c r="AF464" s="5" t="s">
        <v>675</v>
      </c>
      <c r="AG464" s="5">
        <v>175</v>
      </c>
      <c r="AH464" s="5" t="s">
        <v>139</v>
      </c>
      <c r="AI464" s="5">
        <v>181</v>
      </c>
      <c r="AJ464" s="5" t="s">
        <v>128</v>
      </c>
      <c r="AK464" s="5">
        <v>6662932</v>
      </c>
      <c r="AL464" s="5" t="s">
        <v>140</v>
      </c>
      <c r="AM464" s="5" t="s">
        <v>278</v>
      </c>
      <c r="AN464" s="6">
        <v>55.4320466</v>
      </c>
      <c r="AO464" s="5" t="s">
        <v>142</v>
      </c>
      <c r="AP464" s="5">
        <v>0</v>
      </c>
      <c r="AQ464" s="5">
        <v>77836</v>
      </c>
      <c r="AR464" s="3">
        <v>45477</v>
      </c>
      <c r="AS464" s="5">
        <v>180</v>
      </c>
      <c r="AT464" s="5" t="s">
        <v>2404</v>
      </c>
      <c r="AU464" s="5" t="s">
        <v>144</v>
      </c>
      <c r="AV464" s="5">
        <v>0</v>
      </c>
      <c r="AW464" s="5">
        <v>0</v>
      </c>
      <c r="AX464" s="5">
        <v>0</v>
      </c>
      <c r="AY464" s="5">
        <v>0</v>
      </c>
      <c r="AZ464" s="5">
        <v>0</v>
      </c>
      <c r="BA464" s="5">
        <v>0</v>
      </c>
      <c r="BB464" s="5">
        <v>0</v>
      </c>
      <c r="BC464" s="5">
        <v>0</v>
      </c>
      <c r="BD464" s="5">
        <v>0</v>
      </c>
      <c r="BE464" s="5" t="s">
        <v>145</v>
      </c>
      <c r="BF464" s="5" t="s">
        <v>145</v>
      </c>
      <c r="BG464" s="5">
        <v>0</v>
      </c>
      <c r="BH464" s="5">
        <v>6</v>
      </c>
      <c r="BI464" s="5" t="s">
        <v>123</v>
      </c>
      <c r="BJ464" s="3">
        <v>45473</v>
      </c>
      <c r="BK464" s="3">
        <v>45473</v>
      </c>
      <c r="BL464" s="6">
        <v>6.1333333333333302</v>
      </c>
      <c r="BM464" s="5" t="s">
        <v>123</v>
      </c>
      <c r="BN464" s="3">
        <v>50955</v>
      </c>
      <c r="BO464" s="5" t="s">
        <v>315</v>
      </c>
      <c r="BP464" s="5">
        <v>1175004</v>
      </c>
      <c r="BQ464" s="7">
        <v>1</v>
      </c>
      <c r="BR464" s="24">
        <v>45467</v>
      </c>
      <c r="BS464" s="7"/>
      <c r="BT464" s="7" t="s">
        <v>3583</v>
      </c>
      <c r="BU464" s="7" t="s">
        <v>3584</v>
      </c>
      <c r="BV464" s="7">
        <v>0</v>
      </c>
      <c r="BW464" s="7">
        <v>0</v>
      </c>
      <c r="BX464" s="7">
        <v>234</v>
      </c>
      <c r="BY464" s="7">
        <v>51500</v>
      </c>
      <c r="BZ464" s="7">
        <v>48</v>
      </c>
      <c r="CA464" s="7">
        <v>12</v>
      </c>
      <c r="CB464" s="49">
        <f t="shared" si="46"/>
        <v>12051000</v>
      </c>
      <c r="CC464" s="49">
        <v>12051000</v>
      </c>
      <c r="CD464" s="49">
        <f t="shared" si="48"/>
        <v>10845900</v>
      </c>
      <c r="CE464" s="49">
        <f t="shared" si="49"/>
        <v>9640800</v>
      </c>
      <c r="CF464" s="49" t="s">
        <v>3422</v>
      </c>
      <c r="CG464" s="49" t="s">
        <v>3585</v>
      </c>
      <c r="CH464" s="49"/>
      <c r="CI464" s="49" t="s">
        <v>3775</v>
      </c>
      <c r="CJ464" s="50" t="s">
        <v>680</v>
      </c>
      <c r="CK464" s="50" t="s">
        <v>674</v>
      </c>
      <c r="CL464" s="50">
        <v>400074</v>
      </c>
      <c r="CM464" s="5">
        <v>0</v>
      </c>
      <c r="CN464" s="5" t="s">
        <v>165</v>
      </c>
      <c r="CO464" s="50" t="s">
        <v>152</v>
      </c>
      <c r="CP464" s="50" t="s">
        <v>152</v>
      </c>
      <c r="CQ464" s="51" t="s">
        <v>153</v>
      </c>
      <c r="CR464" s="51" t="s">
        <v>154</v>
      </c>
      <c r="CS464" s="51" t="s">
        <v>90</v>
      </c>
      <c r="CT464" s="51" t="s">
        <v>2405</v>
      </c>
      <c r="CU464" s="51" t="s">
        <v>156</v>
      </c>
      <c r="CV464" s="52" t="s">
        <v>2406</v>
      </c>
    </row>
    <row r="465" spans="1:127" ht="90" x14ac:dyDescent="0.25">
      <c r="A465" s="44">
        <v>464</v>
      </c>
      <c r="B465" s="45">
        <v>45627</v>
      </c>
      <c r="C465" s="46">
        <v>213221311657197</v>
      </c>
      <c r="D465" s="4">
        <v>213221311657197</v>
      </c>
      <c r="E465" s="4" t="s">
        <v>121</v>
      </c>
      <c r="F465" s="5" t="s">
        <v>122</v>
      </c>
      <c r="G465" s="3">
        <v>45367</v>
      </c>
      <c r="H465" s="6">
        <v>9.6666666666666696</v>
      </c>
      <c r="I465" s="5" t="s">
        <v>123</v>
      </c>
      <c r="J465" s="47">
        <v>1323476</v>
      </c>
      <c r="K465" s="5" t="s">
        <v>124</v>
      </c>
      <c r="L465" s="5" t="s">
        <v>2407</v>
      </c>
      <c r="M465" s="5">
        <v>1305262</v>
      </c>
      <c r="N465" s="5" t="s">
        <v>126</v>
      </c>
      <c r="O465" s="5">
        <v>709</v>
      </c>
      <c r="P465" s="5" t="s">
        <v>127</v>
      </c>
      <c r="Q465" s="5">
        <v>9</v>
      </c>
      <c r="R465" s="5" t="s">
        <v>128</v>
      </c>
      <c r="S465" s="6">
        <v>14</v>
      </c>
      <c r="T465" s="5" t="s">
        <v>129</v>
      </c>
      <c r="U465" s="6">
        <v>14</v>
      </c>
      <c r="V465" s="5">
        <v>181</v>
      </c>
      <c r="W465" s="5" t="s">
        <v>130</v>
      </c>
      <c r="X465" s="5" t="s">
        <v>2408</v>
      </c>
      <c r="Y465" s="5" t="s">
        <v>132</v>
      </c>
      <c r="Z465" s="5" t="s">
        <v>133</v>
      </c>
      <c r="AA465" s="5" t="s">
        <v>1387</v>
      </c>
      <c r="AB465" s="5" t="s">
        <v>135</v>
      </c>
      <c r="AC465" s="5" t="s">
        <v>136</v>
      </c>
      <c r="AD465" s="5">
        <v>854803787323</v>
      </c>
      <c r="AE465" s="5" t="s">
        <v>674</v>
      </c>
      <c r="AF465" s="5" t="s">
        <v>675</v>
      </c>
      <c r="AG465" s="5">
        <v>172</v>
      </c>
      <c r="AH465" s="5" t="s">
        <v>139</v>
      </c>
      <c r="AI465" s="5">
        <v>181</v>
      </c>
      <c r="AJ465" s="5" t="s">
        <v>128</v>
      </c>
      <c r="AK465" s="5">
        <v>1323476</v>
      </c>
      <c r="AL465" s="5" t="s">
        <v>140</v>
      </c>
      <c r="AM465" s="5" t="s">
        <v>161</v>
      </c>
      <c r="AN465" s="6">
        <v>34.4655208</v>
      </c>
      <c r="AO465" s="5" t="s">
        <v>142</v>
      </c>
      <c r="AP465" s="5">
        <v>0</v>
      </c>
      <c r="AQ465" s="5">
        <v>17626</v>
      </c>
      <c r="AR465" s="3">
        <v>45386</v>
      </c>
      <c r="AS465" s="5">
        <v>180</v>
      </c>
      <c r="AT465" s="5" t="s">
        <v>2404</v>
      </c>
      <c r="AU465" s="5" t="s">
        <v>144</v>
      </c>
      <c r="AV465" s="5">
        <v>0</v>
      </c>
      <c r="AW465" s="5">
        <v>0</v>
      </c>
      <c r="AX465" s="5">
        <v>0</v>
      </c>
      <c r="AY465" s="5">
        <v>0</v>
      </c>
      <c r="AZ465" s="5">
        <v>0</v>
      </c>
      <c r="BA465" s="5">
        <v>0</v>
      </c>
      <c r="BB465" s="5">
        <v>0</v>
      </c>
      <c r="BC465" s="5">
        <v>0</v>
      </c>
      <c r="BD465" s="5">
        <v>0</v>
      </c>
      <c r="BE465" s="5" t="s">
        <v>145</v>
      </c>
      <c r="BF465" s="5" t="s">
        <v>145</v>
      </c>
      <c r="BG465" s="5">
        <v>0</v>
      </c>
      <c r="BH465" s="5">
        <v>9</v>
      </c>
      <c r="BI465" s="5" t="s">
        <v>123</v>
      </c>
      <c r="BJ465" s="3">
        <v>45364</v>
      </c>
      <c r="BK465" s="3">
        <v>45364</v>
      </c>
      <c r="BL465" s="6">
        <v>9.7666666666666693</v>
      </c>
      <c r="BM465" s="5" t="s">
        <v>123</v>
      </c>
      <c r="BN465" s="3">
        <v>50864</v>
      </c>
      <c r="BO465" s="5" t="s">
        <v>162</v>
      </c>
      <c r="BP465" s="5">
        <v>350004</v>
      </c>
      <c r="BQ465" s="7">
        <v>1</v>
      </c>
      <c r="BR465" s="24">
        <v>45334</v>
      </c>
      <c r="BS465" s="7"/>
      <c r="BT465" s="7" t="s">
        <v>3586</v>
      </c>
      <c r="BU465" s="7" t="s">
        <v>3587</v>
      </c>
      <c r="BV465" s="7">
        <v>0</v>
      </c>
      <c r="BW465" s="7">
        <v>0</v>
      </c>
      <c r="BX465" s="7">
        <v>960</v>
      </c>
      <c r="BY465" s="7">
        <v>4000</v>
      </c>
      <c r="BZ465" s="7">
        <v>15</v>
      </c>
      <c r="CA465" s="7">
        <v>35</v>
      </c>
      <c r="CB465" s="49">
        <f t="shared" ref="CB465:CB516" si="50">(BV465*BW465)+(BX465*BY465)</f>
        <v>3840000</v>
      </c>
      <c r="CC465" s="49">
        <v>3840000</v>
      </c>
      <c r="CD465" s="49">
        <f t="shared" si="48"/>
        <v>3456000</v>
      </c>
      <c r="CE465" s="49">
        <f t="shared" si="49"/>
        <v>3072000</v>
      </c>
      <c r="CF465" s="49" t="s">
        <v>3422</v>
      </c>
      <c r="CG465" s="49" t="s">
        <v>3588</v>
      </c>
      <c r="CH465" s="49"/>
      <c r="CI465" s="49" t="s">
        <v>3775</v>
      </c>
      <c r="CJ465" s="50" t="s">
        <v>689</v>
      </c>
      <c r="CK465" s="50" t="s">
        <v>674</v>
      </c>
      <c r="CL465" s="50">
        <v>421302</v>
      </c>
      <c r="CM465" s="5">
        <v>0</v>
      </c>
      <c r="CN465" s="5" t="s">
        <v>195</v>
      </c>
      <c r="CO465" s="50" t="s">
        <v>492</v>
      </c>
      <c r="CP465" s="50" t="s">
        <v>492</v>
      </c>
      <c r="CQ465" s="51" t="s">
        <v>185</v>
      </c>
      <c r="CR465" s="51" t="s">
        <v>154</v>
      </c>
      <c r="CS465" s="51" t="s">
        <v>90</v>
      </c>
      <c r="CT465" s="51" t="s">
        <v>2409</v>
      </c>
      <c r="CU465" s="51" t="s">
        <v>187</v>
      </c>
      <c r="CV465" s="52" t="s">
        <v>2410</v>
      </c>
    </row>
    <row r="466" spans="1:127" ht="120" x14ac:dyDescent="0.25">
      <c r="A466" s="44">
        <v>465</v>
      </c>
      <c r="B466" s="45">
        <v>45627</v>
      </c>
      <c r="C466" s="46">
        <v>213220911753352</v>
      </c>
      <c r="D466" s="4">
        <v>213220911753352</v>
      </c>
      <c r="E466" s="4" t="s">
        <v>121</v>
      </c>
      <c r="F466" s="5" t="s">
        <v>122</v>
      </c>
      <c r="G466" s="3">
        <v>45469</v>
      </c>
      <c r="H466" s="6">
        <v>6.2666666666666702</v>
      </c>
      <c r="I466" s="5" t="s">
        <v>123</v>
      </c>
      <c r="J466" s="47">
        <v>2038432</v>
      </c>
      <c r="K466" s="5" t="s">
        <v>124</v>
      </c>
      <c r="L466" s="5" t="s">
        <v>2411</v>
      </c>
      <c r="M466" s="5">
        <v>2008953</v>
      </c>
      <c r="N466" s="5" t="s">
        <v>126</v>
      </c>
      <c r="O466" s="5">
        <v>716</v>
      </c>
      <c r="P466" s="5" t="s">
        <v>127</v>
      </c>
      <c r="Q466" s="5">
        <v>6</v>
      </c>
      <c r="R466" s="5" t="s">
        <v>128</v>
      </c>
      <c r="S466" s="6">
        <v>13.4</v>
      </c>
      <c r="T466" s="5" t="s">
        <v>129</v>
      </c>
      <c r="U466" s="6">
        <v>13.4</v>
      </c>
      <c r="V466" s="5">
        <v>145</v>
      </c>
      <c r="W466" s="5" t="s">
        <v>130</v>
      </c>
      <c r="X466" s="5" t="s">
        <v>2412</v>
      </c>
      <c r="Y466" s="5" t="s">
        <v>132</v>
      </c>
      <c r="Z466" s="5" t="s">
        <v>133</v>
      </c>
      <c r="AA466" s="5" t="s">
        <v>2413</v>
      </c>
      <c r="AB466" s="5" t="s">
        <v>135</v>
      </c>
      <c r="AC466" s="5" t="s">
        <v>136</v>
      </c>
      <c r="AD466" s="5">
        <v>854804450193</v>
      </c>
      <c r="AE466" s="5" t="s">
        <v>674</v>
      </c>
      <c r="AF466" s="5" t="s">
        <v>675</v>
      </c>
      <c r="AG466" s="5">
        <v>139</v>
      </c>
      <c r="AH466" s="5" t="s">
        <v>139</v>
      </c>
      <c r="AI466" s="5">
        <v>145</v>
      </c>
      <c r="AJ466" s="5" t="s">
        <v>128</v>
      </c>
      <c r="AK466" s="5">
        <v>2038432</v>
      </c>
      <c r="AL466" s="5" t="s">
        <v>140</v>
      </c>
      <c r="AM466" s="5" t="s">
        <v>161</v>
      </c>
      <c r="AN466" s="6">
        <v>53.926772499999998</v>
      </c>
      <c r="AO466" s="5" t="s">
        <v>142</v>
      </c>
      <c r="AP466" s="5">
        <v>0</v>
      </c>
      <c r="AQ466" s="5">
        <v>28528</v>
      </c>
      <c r="AR466" s="3">
        <v>45477</v>
      </c>
      <c r="AS466" s="5">
        <v>144</v>
      </c>
      <c r="AT466" s="5" t="s">
        <v>2404</v>
      </c>
      <c r="AU466" s="5" t="s">
        <v>144</v>
      </c>
      <c r="AV466" s="5">
        <v>0</v>
      </c>
      <c r="AW466" s="5">
        <v>0</v>
      </c>
      <c r="AX466" s="5">
        <v>0</v>
      </c>
      <c r="AY466" s="5">
        <v>0</v>
      </c>
      <c r="AZ466" s="5">
        <v>0</v>
      </c>
      <c r="BA466" s="5">
        <v>0</v>
      </c>
      <c r="BB466" s="5">
        <v>0</v>
      </c>
      <c r="BC466" s="5">
        <v>0</v>
      </c>
      <c r="BD466" s="5">
        <v>0</v>
      </c>
      <c r="BE466" s="5" t="s">
        <v>145</v>
      </c>
      <c r="BF466" s="5" t="s">
        <v>145</v>
      </c>
      <c r="BG466" s="5">
        <v>0</v>
      </c>
      <c r="BH466" s="5">
        <v>6</v>
      </c>
      <c r="BI466" s="5" t="s">
        <v>123</v>
      </c>
      <c r="BJ466" s="3">
        <v>45464</v>
      </c>
      <c r="BK466" s="3">
        <v>45464</v>
      </c>
      <c r="BL466" s="6">
        <v>6.43333333333333</v>
      </c>
      <c r="BM466" s="5" t="s">
        <v>123</v>
      </c>
      <c r="BN466" s="3">
        <v>49860</v>
      </c>
      <c r="BO466" s="5" t="s">
        <v>162</v>
      </c>
      <c r="BP466" s="5">
        <v>500004</v>
      </c>
      <c r="BQ466" s="7">
        <v>1</v>
      </c>
      <c r="BR466" s="24">
        <v>45450</v>
      </c>
      <c r="BS466" s="7"/>
      <c r="BT466" s="7" t="s">
        <v>3589</v>
      </c>
      <c r="BU466" s="7" t="s">
        <v>3590</v>
      </c>
      <c r="BV466" s="7">
        <v>0</v>
      </c>
      <c r="BW466" s="7">
        <v>0</v>
      </c>
      <c r="BX466" s="7">
        <v>315</v>
      </c>
      <c r="BY466" s="7">
        <v>12000</v>
      </c>
      <c r="BZ466" s="7">
        <v>13</v>
      </c>
      <c r="CA466" s="7">
        <v>47</v>
      </c>
      <c r="CB466" s="49">
        <f t="shared" si="50"/>
        <v>3780000</v>
      </c>
      <c r="CC466" s="49">
        <v>3780000</v>
      </c>
      <c r="CD466" s="49">
        <f t="shared" si="48"/>
        <v>3402000</v>
      </c>
      <c r="CE466" s="49">
        <f t="shared" si="49"/>
        <v>3024000</v>
      </c>
      <c r="CF466" s="49" t="s">
        <v>3591</v>
      </c>
      <c r="CG466" s="49" t="s">
        <v>3592</v>
      </c>
      <c r="CH466" s="49"/>
      <c r="CI466" s="49" t="s">
        <v>3775</v>
      </c>
      <c r="CJ466" s="50" t="s">
        <v>680</v>
      </c>
      <c r="CK466" s="50" t="s">
        <v>674</v>
      </c>
      <c r="CL466" s="50">
        <v>400104</v>
      </c>
      <c r="CM466" s="5">
        <v>0</v>
      </c>
      <c r="CN466" s="5" t="s">
        <v>165</v>
      </c>
      <c r="CO466" s="50" t="s">
        <v>492</v>
      </c>
      <c r="CP466" s="50" t="s">
        <v>492</v>
      </c>
      <c r="CQ466" s="51" t="s">
        <v>153</v>
      </c>
      <c r="CR466" s="51" t="s">
        <v>154</v>
      </c>
      <c r="CS466" s="51" t="s">
        <v>90</v>
      </c>
      <c r="CT466" s="51" t="s">
        <v>2414</v>
      </c>
      <c r="CU466" s="51" t="s">
        <v>156</v>
      </c>
      <c r="CV466" s="52" t="s">
        <v>2415</v>
      </c>
    </row>
    <row r="467" spans="1:127" ht="105" x14ac:dyDescent="0.25">
      <c r="A467" s="44">
        <v>466</v>
      </c>
      <c r="B467" s="45">
        <v>45627</v>
      </c>
      <c r="C467" s="46">
        <v>213220911736023</v>
      </c>
      <c r="D467" s="4">
        <v>213220911736023</v>
      </c>
      <c r="E467" s="4" t="s">
        <v>121</v>
      </c>
      <c r="F467" s="5" t="s">
        <v>178</v>
      </c>
      <c r="G467" s="3">
        <v>45491</v>
      </c>
      <c r="H467" s="6">
        <v>5.5333333333333297</v>
      </c>
      <c r="I467" s="5" t="s">
        <v>123</v>
      </c>
      <c r="J467" s="47">
        <v>2526500</v>
      </c>
      <c r="K467" s="5" t="s">
        <v>124</v>
      </c>
      <c r="L467" s="5" t="s">
        <v>2416</v>
      </c>
      <c r="M467" s="5">
        <v>2475107</v>
      </c>
      <c r="N467" s="5" t="s">
        <v>126</v>
      </c>
      <c r="O467" s="5">
        <v>721</v>
      </c>
      <c r="P467" s="5" t="s">
        <v>127</v>
      </c>
      <c r="Q467" s="5">
        <v>7</v>
      </c>
      <c r="R467" s="5" t="s">
        <v>128</v>
      </c>
      <c r="S467" s="6">
        <v>13.5</v>
      </c>
      <c r="T467" s="5" t="s">
        <v>129</v>
      </c>
      <c r="U467" s="6">
        <v>13.5</v>
      </c>
      <c r="V467" s="5">
        <v>120</v>
      </c>
      <c r="W467" s="5" t="s">
        <v>130</v>
      </c>
      <c r="X467" s="5" t="s">
        <v>2417</v>
      </c>
      <c r="Y467" s="5" t="s">
        <v>132</v>
      </c>
      <c r="Z467" s="5" t="s">
        <v>133</v>
      </c>
      <c r="AA467" s="5" t="s">
        <v>1921</v>
      </c>
      <c r="AB467" s="5" t="s">
        <v>135</v>
      </c>
      <c r="AC467" s="5" t="s">
        <v>136</v>
      </c>
      <c r="AD467" s="5">
        <v>854804386900</v>
      </c>
      <c r="AE467" s="5" t="s">
        <v>674</v>
      </c>
      <c r="AF467" s="5" t="s">
        <v>675</v>
      </c>
      <c r="AG467" s="5">
        <v>115</v>
      </c>
      <c r="AH467" s="5" t="s">
        <v>139</v>
      </c>
      <c r="AI467" s="5">
        <v>122</v>
      </c>
      <c r="AJ467" s="5" t="s">
        <v>128</v>
      </c>
      <c r="AK467" s="5">
        <v>2526500</v>
      </c>
      <c r="AL467" s="5" t="s">
        <v>140</v>
      </c>
      <c r="AM467" s="5" t="s">
        <v>161</v>
      </c>
      <c r="AN467" s="6">
        <v>50.509796100000003</v>
      </c>
      <c r="AO467" s="5" t="s">
        <v>142</v>
      </c>
      <c r="AP467" s="5">
        <v>0</v>
      </c>
      <c r="AQ467" s="5">
        <v>38473</v>
      </c>
      <c r="AR467" s="3">
        <v>45447</v>
      </c>
      <c r="AS467" s="5">
        <v>120</v>
      </c>
      <c r="AT467" s="5" t="s">
        <v>2404</v>
      </c>
      <c r="AU467" s="5" t="s">
        <v>144</v>
      </c>
      <c r="AV467" s="5">
        <v>0</v>
      </c>
      <c r="AW467" s="5">
        <v>0</v>
      </c>
      <c r="AX467" s="5">
        <v>0</v>
      </c>
      <c r="AY467" s="5">
        <v>0</v>
      </c>
      <c r="AZ467" s="5">
        <v>0</v>
      </c>
      <c r="BA467" s="5">
        <v>0</v>
      </c>
      <c r="BB467" s="5">
        <v>0</v>
      </c>
      <c r="BC467" s="5">
        <v>0</v>
      </c>
      <c r="BD467" s="5">
        <v>0</v>
      </c>
      <c r="BE467" s="5" t="s">
        <v>145</v>
      </c>
      <c r="BF467" s="5" t="s">
        <v>145</v>
      </c>
      <c r="BG467" s="5">
        <v>0</v>
      </c>
      <c r="BH467" s="5">
        <v>7</v>
      </c>
      <c r="BI467" s="5" t="s">
        <v>123</v>
      </c>
      <c r="BJ467" s="3">
        <v>45442</v>
      </c>
      <c r="BK467" s="3">
        <v>45473</v>
      </c>
      <c r="BL467" s="6">
        <v>6.1333333333333302</v>
      </c>
      <c r="BM467" s="5" t="s">
        <v>123</v>
      </c>
      <c r="BN467" s="3">
        <v>49129</v>
      </c>
      <c r="BO467" s="5" t="s">
        <v>162</v>
      </c>
      <c r="BP467" s="5">
        <v>829600.08</v>
      </c>
      <c r="BQ467" s="7">
        <v>1</v>
      </c>
      <c r="BR467" s="24">
        <v>45423</v>
      </c>
      <c r="BS467" s="7"/>
      <c r="BT467" s="7" t="s">
        <v>3589</v>
      </c>
      <c r="BU467" s="7" t="s">
        <v>3593</v>
      </c>
      <c r="BV467" s="7">
        <v>0</v>
      </c>
      <c r="BW467" s="7">
        <v>0</v>
      </c>
      <c r="BX467" s="7">
        <v>410</v>
      </c>
      <c r="BY467" s="7">
        <v>12200</v>
      </c>
      <c r="BZ467" s="7">
        <v>23</v>
      </c>
      <c r="CA467" s="7">
        <v>37</v>
      </c>
      <c r="CB467" s="49">
        <f t="shared" si="50"/>
        <v>5002000</v>
      </c>
      <c r="CC467" s="49">
        <v>5002000</v>
      </c>
      <c r="CD467" s="49">
        <f t="shared" si="48"/>
        <v>4501800</v>
      </c>
      <c r="CE467" s="49">
        <f t="shared" si="49"/>
        <v>4001600</v>
      </c>
      <c r="CF467" s="49" t="s">
        <v>3422</v>
      </c>
      <c r="CG467" s="49" t="s">
        <v>3594</v>
      </c>
      <c r="CH467" s="49"/>
      <c r="CI467" s="49" t="s">
        <v>3775</v>
      </c>
      <c r="CJ467" s="50" t="s">
        <v>689</v>
      </c>
      <c r="CK467" s="50" t="s">
        <v>674</v>
      </c>
      <c r="CL467" s="50">
        <v>401107</v>
      </c>
      <c r="CM467" s="5">
        <v>0</v>
      </c>
      <c r="CN467" s="5" t="s">
        <v>151</v>
      </c>
      <c r="CO467" s="50" t="s">
        <v>492</v>
      </c>
      <c r="CP467" s="50" t="s">
        <v>492</v>
      </c>
      <c r="CQ467" s="51" t="s">
        <v>2359</v>
      </c>
      <c r="CR467" s="51" t="s">
        <v>959</v>
      </c>
      <c r="CS467" s="51" t="s">
        <v>90</v>
      </c>
      <c r="CT467" s="51" t="s">
        <v>2418</v>
      </c>
      <c r="CU467" s="51" t="s">
        <v>156</v>
      </c>
      <c r="CV467" s="52" t="s">
        <v>2419</v>
      </c>
    </row>
    <row r="468" spans="1:127" ht="45" x14ac:dyDescent="0.25">
      <c r="A468" s="44">
        <v>467</v>
      </c>
      <c r="B468" s="45">
        <v>45627</v>
      </c>
      <c r="C468" s="46">
        <v>173501311708957</v>
      </c>
      <c r="D468" s="4">
        <v>173501311708957</v>
      </c>
      <c r="E468" s="4" t="s">
        <v>121</v>
      </c>
      <c r="F468" s="5" t="s">
        <v>178</v>
      </c>
      <c r="G468" s="3">
        <v>45474</v>
      </c>
      <c r="H468" s="6">
        <v>6.1</v>
      </c>
      <c r="I468" s="5" t="s">
        <v>123</v>
      </c>
      <c r="J468" s="47">
        <v>6000000</v>
      </c>
      <c r="K468" s="5" t="s">
        <v>124</v>
      </c>
      <c r="L468" s="5" t="s">
        <v>2420</v>
      </c>
      <c r="M468" s="5">
        <v>5931244</v>
      </c>
      <c r="N468" s="5" t="s">
        <v>126</v>
      </c>
      <c r="O468" s="5">
        <v>795</v>
      </c>
      <c r="P468" s="5" t="s">
        <v>127</v>
      </c>
      <c r="Q468" s="5">
        <v>8</v>
      </c>
      <c r="R468" s="5" t="s">
        <v>263</v>
      </c>
      <c r="S468" s="6">
        <v>10.75</v>
      </c>
      <c r="T468" s="5" t="s">
        <v>129</v>
      </c>
      <c r="U468" s="6">
        <v>10.75</v>
      </c>
      <c r="V468" s="5">
        <v>180</v>
      </c>
      <c r="W468" s="5" t="s">
        <v>130</v>
      </c>
      <c r="X468" s="5" t="s">
        <v>2421</v>
      </c>
      <c r="Y468" s="5" t="s">
        <v>132</v>
      </c>
      <c r="Z468" s="5" t="s">
        <v>133</v>
      </c>
      <c r="AA468" s="5" t="s">
        <v>277</v>
      </c>
      <c r="AB468" s="5" t="s">
        <v>135</v>
      </c>
      <c r="AC468" s="5" t="s">
        <v>136</v>
      </c>
      <c r="AD468" s="5">
        <v>854804048514</v>
      </c>
      <c r="AE468" s="5" t="s">
        <v>637</v>
      </c>
      <c r="AF468" s="5" t="s">
        <v>253</v>
      </c>
      <c r="AG468" s="5">
        <v>175</v>
      </c>
      <c r="AH468" s="5" t="s">
        <v>139</v>
      </c>
      <c r="AI468" s="5">
        <v>183</v>
      </c>
      <c r="AJ468" s="5" t="s">
        <v>266</v>
      </c>
      <c r="AK468" s="5">
        <v>6000000</v>
      </c>
      <c r="AL468" s="5" t="s">
        <v>140</v>
      </c>
      <c r="AM468" s="5" t="s">
        <v>141</v>
      </c>
      <c r="AN468" s="6">
        <v>52.027309099999997</v>
      </c>
      <c r="AO468" s="5" t="s">
        <v>142</v>
      </c>
      <c r="AP468" s="5">
        <v>0</v>
      </c>
      <c r="AQ468" s="5">
        <v>67257</v>
      </c>
      <c r="AR468" s="3">
        <v>45416</v>
      </c>
      <c r="AS468" s="5">
        <v>180</v>
      </c>
      <c r="AT468" s="5" t="s">
        <v>2422</v>
      </c>
      <c r="AU468" s="5" t="s">
        <v>144</v>
      </c>
      <c r="AV468" s="5">
        <v>0</v>
      </c>
      <c r="AW468" s="5">
        <v>0</v>
      </c>
      <c r="AX468" s="5">
        <v>0</v>
      </c>
      <c r="AY468" s="5">
        <v>0</v>
      </c>
      <c r="AZ468" s="5">
        <v>0</v>
      </c>
      <c r="BA468" s="5">
        <v>0</v>
      </c>
      <c r="BB468" s="5">
        <v>0</v>
      </c>
      <c r="BC468" s="5">
        <v>0</v>
      </c>
      <c r="BD468" s="5">
        <v>0</v>
      </c>
      <c r="BE468" s="5" t="s">
        <v>145</v>
      </c>
      <c r="BF468" s="5" t="s">
        <v>145</v>
      </c>
      <c r="BG468" s="5">
        <v>0</v>
      </c>
      <c r="BH468" s="5">
        <v>8</v>
      </c>
      <c r="BI468" s="5" t="s">
        <v>123</v>
      </c>
      <c r="BJ468" s="3">
        <v>45412</v>
      </c>
      <c r="BK468" s="3">
        <v>45473</v>
      </c>
      <c r="BL468" s="6">
        <v>6.1333333333333302</v>
      </c>
      <c r="BM468" s="5" t="s">
        <v>123</v>
      </c>
      <c r="BN468" s="3">
        <v>50955</v>
      </c>
      <c r="BO468" s="5" t="s">
        <v>146</v>
      </c>
      <c r="BP468" s="5">
        <v>0</v>
      </c>
      <c r="BQ468" s="7">
        <v>2</v>
      </c>
      <c r="BR468" s="24">
        <v>45397</v>
      </c>
      <c r="BS468" s="7" t="s">
        <v>3595</v>
      </c>
      <c r="BT468" s="7" t="s">
        <v>3401</v>
      </c>
      <c r="BU468" s="7" t="s">
        <v>3596</v>
      </c>
      <c r="BV468" s="7">
        <v>78.930000000000007</v>
      </c>
      <c r="BW468" s="7">
        <v>138500</v>
      </c>
      <c r="BX468" s="7">
        <v>462</v>
      </c>
      <c r="BY468" s="7">
        <v>1300</v>
      </c>
      <c r="BZ468" s="25" t="s">
        <v>3597</v>
      </c>
      <c r="CA468" s="7">
        <v>50</v>
      </c>
      <c r="CB468" s="49">
        <f t="shared" si="50"/>
        <v>11532405.000000002</v>
      </c>
      <c r="CC468" s="49">
        <v>11532405</v>
      </c>
      <c r="CD468" s="49">
        <f t="shared" si="48"/>
        <v>10379165</v>
      </c>
      <c r="CE468" s="49">
        <f t="shared" si="49"/>
        <v>9225924</v>
      </c>
      <c r="CF468" s="49" t="s">
        <v>3429</v>
      </c>
      <c r="CG468" s="49" t="s">
        <v>3598</v>
      </c>
      <c r="CH468" s="49"/>
      <c r="CI468" s="49" t="s">
        <v>3775</v>
      </c>
      <c r="CJ468" s="50" t="s">
        <v>2015</v>
      </c>
      <c r="CK468" s="50" t="s">
        <v>637</v>
      </c>
      <c r="CL468" s="50">
        <v>302021</v>
      </c>
      <c r="CM468" s="5">
        <v>0</v>
      </c>
      <c r="CN468" s="5" t="s">
        <v>151</v>
      </c>
      <c r="CO468" s="50" t="s">
        <v>152</v>
      </c>
      <c r="CP468" s="50" t="s">
        <v>152</v>
      </c>
      <c r="CQ468" s="51" t="s">
        <v>153</v>
      </c>
      <c r="CR468" s="51" t="s">
        <v>154</v>
      </c>
      <c r="CS468" s="51" t="s">
        <v>90</v>
      </c>
      <c r="CT468" s="51" t="s">
        <v>2423</v>
      </c>
      <c r="CU468" s="51" t="s">
        <v>187</v>
      </c>
      <c r="CV468" s="52">
        <v>90087416093833</v>
      </c>
    </row>
    <row r="469" spans="1:127" hidden="1" x14ac:dyDescent="0.25">
      <c r="A469" s="44">
        <v>468</v>
      </c>
      <c r="B469" s="45">
        <v>45627</v>
      </c>
      <c r="C469" s="46">
        <v>213220911425453</v>
      </c>
      <c r="D469" s="4">
        <v>213220911425453</v>
      </c>
      <c r="E469" s="4" t="s">
        <v>121</v>
      </c>
      <c r="F469" s="5" t="s">
        <v>122</v>
      </c>
      <c r="G469" s="3">
        <v>45150</v>
      </c>
      <c r="H469" s="6">
        <v>16.899999999999999</v>
      </c>
      <c r="I469" s="5" t="s">
        <v>123</v>
      </c>
      <c r="J469" s="47">
        <v>3519219</v>
      </c>
      <c r="K469" s="5" t="s">
        <v>124</v>
      </c>
      <c r="L469" s="5" t="s">
        <v>2424</v>
      </c>
      <c r="M469" s="5">
        <v>3412357</v>
      </c>
      <c r="N469" s="5" t="s">
        <v>126</v>
      </c>
      <c r="O469" s="5">
        <v>749</v>
      </c>
      <c r="P469" s="5" t="s">
        <v>127</v>
      </c>
      <c r="Q469" s="5">
        <v>17</v>
      </c>
      <c r="R469" s="5" t="s">
        <v>128</v>
      </c>
      <c r="S469" s="6">
        <v>12.9</v>
      </c>
      <c r="T469" s="5" t="s">
        <v>129</v>
      </c>
      <c r="U469" s="6">
        <v>12.5</v>
      </c>
      <c r="V469" s="5">
        <v>180</v>
      </c>
      <c r="W469" s="5" t="s">
        <v>130</v>
      </c>
      <c r="X469" s="5" t="s">
        <v>2425</v>
      </c>
      <c r="Y469" s="5" t="s">
        <v>132</v>
      </c>
      <c r="Z469" s="5" t="s">
        <v>133</v>
      </c>
      <c r="AA469" s="5" t="s">
        <v>1945</v>
      </c>
      <c r="AB469" s="5" t="s">
        <v>135</v>
      </c>
      <c r="AC469" s="5" t="s">
        <v>136</v>
      </c>
      <c r="AD469" s="5">
        <v>805423639</v>
      </c>
      <c r="AE469" s="5" t="s">
        <v>674</v>
      </c>
      <c r="AF469" s="5" t="s">
        <v>675</v>
      </c>
      <c r="AG469" s="5">
        <v>175</v>
      </c>
      <c r="AH469" s="5" t="s">
        <v>139</v>
      </c>
      <c r="AI469" s="5">
        <v>192</v>
      </c>
      <c r="AJ469" s="5" t="s">
        <v>128</v>
      </c>
      <c r="AK469" s="5">
        <v>3519219</v>
      </c>
      <c r="AL469" s="5" t="s">
        <v>140</v>
      </c>
      <c r="AM469" s="5" t="s">
        <v>141</v>
      </c>
      <c r="AN469" s="6">
        <v>60.190514499999999</v>
      </c>
      <c r="AO469" s="5" t="s">
        <v>142</v>
      </c>
      <c r="AP469" s="5">
        <v>0</v>
      </c>
      <c r="AQ469" s="5">
        <v>43376</v>
      </c>
      <c r="AR469" s="3">
        <v>45142</v>
      </c>
      <c r="AS469" s="5">
        <v>180</v>
      </c>
      <c r="AT469" s="5" t="s">
        <v>2404</v>
      </c>
      <c r="AU469" s="5" t="s">
        <v>144</v>
      </c>
      <c r="AV469" s="5">
        <v>0</v>
      </c>
      <c r="AW469" s="5">
        <v>0</v>
      </c>
      <c r="AX469" s="5">
        <v>0</v>
      </c>
      <c r="AY469" s="5">
        <v>0</v>
      </c>
      <c r="AZ469" s="5">
        <v>0</v>
      </c>
      <c r="BA469" s="5">
        <v>0</v>
      </c>
      <c r="BB469" s="5">
        <v>0</v>
      </c>
      <c r="BC469" s="5">
        <v>0</v>
      </c>
      <c r="BD469" s="5">
        <v>0</v>
      </c>
      <c r="BE469" s="5" t="s">
        <v>145</v>
      </c>
      <c r="BF469" s="5" t="s">
        <v>145</v>
      </c>
      <c r="BG469" s="5">
        <v>0</v>
      </c>
      <c r="BH469" s="5">
        <v>17</v>
      </c>
      <c r="BI469" s="5" t="s">
        <v>123</v>
      </c>
      <c r="BJ469" s="3">
        <v>45138</v>
      </c>
      <c r="BK469" s="3">
        <v>45138</v>
      </c>
      <c r="BL469" s="6">
        <v>17.3</v>
      </c>
      <c r="BM469" s="5" t="s">
        <v>123</v>
      </c>
      <c r="BN469" s="3">
        <v>50955</v>
      </c>
      <c r="BO469" s="5" t="s">
        <v>146</v>
      </c>
      <c r="BP469" s="5">
        <v>12000000</v>
      </c>
      <c r="BQ469" s="7"/>
      <c r="BR469" s="24"/>
      <c r="BS469" s="7"/>
      <c r="BT469" s="7"/>
      <c r="BU469" s="7"/>
      <c r="BV469" s="7"/>
      <c r="BW469" s="7"/>
      <c r="BX469" s="7"/>
      <c r="BY469" s="7"/>
      <c r="BZ469" s="7"/>
      <c r="CA469" s="7"/>
      <c r="CB469" s="49">
        <f t="shared" si="50"/>
        <v>0</v>
      </c>
      <c r="CC469" s="49">
        <v>5846800</v>
      </c>
      <c r="CD469" s="49">
        <f t="shared" si="48"/>
        <v>0</v>
      </c>
      <c r="CE469" s="49">
        <f t="shared" si="49"/>
        <v>0</v>
      </c>
      <c r="CF469" s="49"/>
      <c r="CG469" s="49" t="s">
        <v>3599</v>
      </c>
      <c r="CH469" s="49"/>
      <c r="CI469" s="49" t="s">
        <v>3776</v>
      </c>
      <c r="CJ469" s="50" t="s">
        <v>689</v>
      </c>
      <c r="CK469" s="50" t="s">
        <v>674</v>
      </c>
      <c r="CL469" s="50">
        <v>400709</v>
      </c>
      <c r="CM469" s="5">
        <v>0</v>
      </c>
      <c r="CN469" s="5" t="s">
        <v>195</v>
      </c>
      <c r="CO469" s="50" t="s">
        <v>152</v>
      </c>
      <c r="CP469" s="50" t="s">
        <v>152</v>
      </c>
      <c r="CQ469" s="51" t="s">
        <v>185</v>
      </c>
      <c r="CR469" s="51" t="s">
        <v>154</v>
      </c>
      <c r="CS469" s="51" t="s">
        <v>90</v>
      </c>
      <c r="CT469" s="51" t="s">
        <v>2426</v>
      </c>
      <c r="CU469" s="51" t="s">
        <v>156</v>
      </c>
      <c r="CV469" s="52" t="s">
        <v>2427</v>
      </c>
    </row>
    <row r="470" spans="1:127" ht="105" x14ac:dyDescent="0.25">
      <c r="A470" s="44">
        <v>469</v>
      </c>
      <c r="B470" s="45">
        <v>45627</v>
      </c>
      <c r="C470" s="46">
        <v>213220911126886</v>
      </c>
      <c r="D470" s="4">
        <v>213220911126886</v>
      </c>
      <c r="E470" s="4" t="s">
        <v>121</v>
      </c>
      <c r="F470" s="5" t="s">
        <v>232</v>
      </c>
      <c r="G470" s="3">
        <v>44742</v>
      </c>
      <c r="H470" s="6">
        <v>30.5</v>
      </c>
      <c r="I470" s="5" t="s">
        <v>123</v>
      </c>
      <c r="J470" s="47">
        <v>2709900</v>
      </c>
      <c r="K470" s="5" t="s">
        <v>124</v>
      </c>
      <c r="L470" s="5" t="s">
        <v>2428</v>
      </c>
      <c r="M470" s="5">
        <v>2395625</v>
      </c>
      <c r="N470" s="5" t="s">
        <v>126</v>
      </c>
      <c r="O470" s="5">
        <v>773</v>
      </c>
      <c r="P470" s="5" t="s">
        <v>127</v>
      </c>
      <c r="Q470" s="5">
        <v>30</v>
      </c>
      <c r="R470" s="5" t="s">
        <v>263</v>
      </c>
      <c r="S470" s="6">
        <v>14</v>
      </c>
      <c r="T470" s="5" t="s">
        <v>129</v>
      </c>
      <c r="U470" s="6">
        <v>13</v>
      </c>
      <c r="V470" s="5">
        <v>121</v>
      </c>
      <c r="W470" s="5" t="s">
        <v>130</v>
      </c>
      <c r="X470" s="5" t="s">
        <v>2429</v>
      </c>
      <c r="Y470" s="5" t="s">
        <v>132</v>
      </c>
      <c r="Z470" s="5" t="s">
        <v>133</v>
      </c>
      <c r="AA470" s="5" t="s">
        <v>1534</v>
      </c>
      <c r="AB470" s="5" t="s">
        <v>135</v>
      </c>
      <c r="AC470" s="5" t="s">
        <v>136</v>
      </c>
      <c r="AD470" s="5">
        <v>5045117</v>
      </c>
      <c r="AE470" s="5" t="s">
        <v>674</v>
      </c>
      <c r="AF470" s="5" t="s">
        <v>675</v>
      </c>
      <c r="AG470" s="5">
        <v>102</v>
      </c>
      <c r="AH470" s="5" t="s">
        <v>139</v>
      </c>
      <c r="AI470" s="5">
        <v>132</v>
      </c>
      <c r="AJ470" s="5" t="s">
        <v>266</v>
      </c>
      <c r="AK470" s="5">
        <v>2709900</v>
      </c>
      <c r="AL470" s="5" t="s">
        <v>140</v>
      </c>
      <c r="AM470" s="5" t="s">
        <v>278</v>
      </c>
      <c r="AN470" s="6">
        <v>47.542105300000003</v>
      </c>
      <c r="AO470" s="5" t="s">
        <v>142</v>
      </c>
      <c r="AP470" s="5">
        <v>0</v>
      </c>
      <c r="AQ470" s="5">
        <v>40462</v>
      </c>
      <c r="AR470" s="3">
        <v>44746</v>
      </c>
      <c r="AS470" s="5">
        <v>120</v>
      </c>
      <c r="AT470" s="5" t="s">
        <v>2404</v>
      </c>
      <c r="AU470" s="5" t="s">
        <v>144</v>
      </c>
      <c r="AV470" s="5">
        <v>0</v>
      </c>
      <c r="AW470" s="5">
        <v>0</v>
      </c>
      <c r="AX470" s="5">
        <v>0</v>
      </c>
      <c r="AY470" s="5">
        <v>0</v>
      </c>
      <c r="AZ470" s="5">
        <v>0</v>
      </c>
      <c r="BA470" s="5">
        <v>0</v>
      </c>
      <c r="BB470" s="5">
        <v>0</v>
      </c>
      <c r="BC470" s="5">
        <v>0</v>
      </c>
      <c r="BD470" s="5">
        <v>0</v>
      </c>
      <c r="BE470" s="5" t="s">
        <v>145</v>
      </c>
      <c r="BF470" s="5" t="s">
        <v>145</v>
      </c>
      <c r="BG470" s="5">
        <v>0</v>
      </c>
      <c r="BH470" s="5">
        <v>30</v>
      </c>
      <c r="BI470" s="5" t="s">
        <v>123</v>
      </c>
      <c r="BJ470" s="3">
        <v>44742</v>
      </c>
      <c r="BK470" s="3">
        <v>44742</v>
      </c>
      <c r="BL470" s="6">
        <v>30.5</v>
      </c>
      <c r="BM470" s="5" t="s">
        <v>123</v>
      </c>
      <c r="BN470" s="3">
        <v>48734</v>
      </c>
      <c r="BO470" s="5" t="s">
        <v>279</v>
      </c>
      <c r="BP470" s="5">
        <v>0</v>
      </c>
      <c r="BQ470" s="7">
        <v>1</v>
      </c>
      <c r="BR470" s="24">
        <v>44730</v>
      </c>
      <c r="BS470" s="7"/>
      <c r="BT470" s="7" t="s">
        <v>3586</v>
      </c>
      <c r="BU470" s="7" t="s">
        <v>3600</v>
      </c>
      <c r="BV470" s="7">
        <v>0</v>
      </c>
      <c r="BW470" s="7">
        <v>0</v>
      </c>
      <c r="BX470" s="7">
        <v>3000</v>
      </c>
      <c r="BY470" s="7">
        <v>1900</v>
      </c>
      <c r="BZ470" s="7"/>
      <c r="CA470" s="7"/>
      <c r="CB470" s="49">
        <f t="shared" si="50"/>
        <v>5700000</v>
      </c>
      <c r="CC470" s="49">
        <v>5700000</v>
      </c>
      <c r="CD470" s="49">
        <f t="shared" si="48"/>
        <v>5130000</v>
      </c>
      <c r="CE470" s="49">
        <f t="shared" si="49"/>
        <v>4560000</v>
      </c>
      <c r="CF470" s="49" t="s">
        <v>3422</v>
      </c>
      <c r="CG470" s="49" t="s">
        <v>3601</v>
      </c>
      <c r="CH470" s="49"/>
      <c r="CI470" s="49" t="s">
        <v>3775</v>
      </c>
      <c r="CJ470" s="50" t="s">
        <v>689</v>
      </c>
      <c r="CK470" s="50" t="s">
        <v>674</v>
      </c>
      <c r="CL470" s="50">
        <v>421302</v>
      </c>
      <c r="CM470" s="5">
        <v>0</v>
      </c>
      <c r="CN470" s="5" t="s">
        <v>195</v>
      </c>
      <c r="CO470" s="50" t="s">
        <v>152</v>
      </c>
      <c r="CP470" s="50" t="s">
        <v>152</v>
      </c>
      <c r="CQ470" s="51" t="s">
        <v>185</v>
      </c>
      <c r="CR470" s="51" t="s">
        <v>154</v>
      </c>
      <c r="CS470" s="51" t="s">
        <v>90</v>
      </c>
      <c r="CT470" s="51" t="s">
        <v>2430</v>
      </c>
      <c r="CU470" s="51" t="s">
        <v>156</v>
      </c>
      <c r="CV470" s="52">
        <v>80031236276609</v>
      </c>
    </row>
    <row r="471" spans="1:127" ht="45" x14ac:dyDescent="0.25">
      <c r="A471" s="44">
        <v>470</v>
      </c>
      <c r="B471" s="45">
        <v>45627</v>
      </c>
      <c r="C471" s="46">
        <v>213121311764807</v>
      </c>
      <c r="D471" s="4">
        <v>213121311764807</v>
      </c>
      <c r="E471" s="4" t="s">
        <v>121</v>
      </c>
      <c r="F471" s="5" t="s">
        <v>122</v>
      </c>
      <c r="G471" s="3">
        <v>45480</v>
      </c>
      <c r="H471" s="6">
        <v>5.9</v>
      </c>
      <c r="I471" s="5" t="s">
        <v>123</v>
      </c>
      <c r="J471" s="47">
        <v>7500000</v>
      </c>
      <c r="K471" s="5" t="s">
        <v>124</v>
      </c>
      <c r="L471" s="5" t="s">
        <v>2431</v>
      </c>
      <c r="M471" s="5">
        <v>7425187</v>
      </c>
      <c r="N471" s="5" t="s">
        <v>126</v>
      </c>
      <c r="O471" s="5">
        <v>779</v>
      </c>
      <c r="P471" s="5" t="s">
        <v>127</v>
      </c>
      <c r="Q471" s="5">
        <v>6</v>
      </c>
      <c r="R471" s="5" t="s">
        <v>263</v>
      </c>
      <c r="S471" s="6">
        <v>12.25</v>
      </c>
      <c r="T471" s="5" t="s">
        <v>129</v>
      </c>
      <c r="U471" s="6">
        <v>12.25</v>
      </c>
      <c r="V471" s="5">
        <v>181</v>
      </c>
      <c r="W471" s="5" t="s">
        <v>130</v>
      </c>
      <c r="X471" s="5" t="s">
        <v>2432</v>
      </c>
      <c r="Y471" s="5" t="s">
        <v>132</v>
      </c>
      <c r="Z471" s="5" t="s">
        <v>133</v>
      </c>
      <c r="AA471" s="5" t="s">
        <v>2433</v>
      </c>
      <c r="AB471" s="5" t="s">
        <v>135</v>
      </c>
      <c r="AC471" s="5" t="s">
        <v>136</v>
      </c>
      <c r="AD471" s="5">
        <v>854804549232</v>
      </c>
      <c r="AE471" s="5" t="s">
        <v>252</v>
      </c>
      <c r="AF471" s="5" t="s">
        <v>243</v>
      </c>
      <c r="AG471" s="5">
        <v>175</v>
      </c>
      <c r="AH471" s="5" t="s">
        <v>139</v>
      </c>
      <c r="AI471" s="5">
        <v>181</v>
      </c>
      <c r="AJ471" s="5" t="s">
        <v>266</v>
      </c>
      <c r="AK471" s="5">
        <v>7500000</v>
      </c>
      <c r="AL471" s="5" t="s">
        <v>140</v>
      </c>
      <c r="AM471" s="5" t="s">
        <v>709</v>
      </c>
      <c r="AN471" s="6">
        <v>46.9924812</v>
      </c>
      <c r="AO471" s="5" t="s">
        <v>142</v>
      </c>
      <c r="AP471" s="5">
        <v>0</v>
      </c>
      <c r="AQ471" s="5">
        <v>91222</v>
      </c>
      <c r="AR471" s="3">
        <v>45477</v>
      </c>
      <c r="AS471" s="5">
        <v>180</v>
      </c>
      <c r="AT471" s="5" t="s">
        <v>2434</v>
      </c>
      <c r="AU471" s="5" t="s">
        <v>144</v>
      </c>
      <c r="AV471" s="5">
        <v>0</v>
      </c>
      <c r="AW471" s="5">
        <v>0</v>
      </c>
      <c r="AX471" s="5">
        <v>0</v>
      </c>
      <c r="AY471" s="5">
        <v>0</v>
      </c>
      <c r="AZ471" s="5">
        <v>0</v>
      </c>
      <c r="BA471" s="5">
        <v>0</v>
      </c>
      <c r="BB471" s="5">
        <v>0</v>
      </c>
      <c r="BC471" s="5">
        <v>0</v>
      </c>
      <c r="BD471" s="5">
        <v>0</v>
      </c>
      <c r="BE471" s="5" t="s">
        <v>145</v>
      </c>
      <c r="BF471" s="5" t="s">
        <v>145</v>
      </c>
      <c r="BG471" s="5">
        <v>0</v>
      </c>
      <c r="BH471" s="5">
        <v>6</v>
      </c>
      <c r="BI471" s="5" t="s">
        <v>123</v>
      </c>
      <c r="BJ471" s="3">
        <v>45473</v>
      </c>
      <c r="BK471" s="3">
        <v>45473</v>
      </c>
      <c r="BL471" s="6">
        <v>6.1333333333333302</v>
      </c>
      <c r="BM471" s="5" t="s">
        <v>123</v>
      </c>
      <c r="BN471" s="3">
        <v>50955</v>
      </c>
      <c r="BO471" s="5" t="s">
        <v>710</v>
      </c>
      <c r="BP471" s="5">
        <v>0</v>
      </c>
      <c r="BQ471" s="7">
        <v>1</v>
      </c>
      <c r="BR471" s="24">
        <v>45463</v>
      </c>
      <c r="BS471" s="7" t="s">
        <v>3602</v>
      </c>
      <c r="BT471" s="7" t="s">
        <v>3603</v>
      </c>
      <c r="BU471" s="7" t="s">
        <v>3604</v>
      </c>
      <c r="BV471" s="7">
        <v>1050</v>
      </c>
      <c r="BW471" s="7">
        <v>9500</v>
      </c>
      <c r="BX471" s="7">
        <f>1050+1050+1050+1050</f>
        <v>4200</v>
      </c>
      <c r="BY471" s="7">
        <v>1425</v>
      </c>
      <c r="BZ471" s="7">
        <v>3</v>
      </c>
      <c r="CA471" s="7">
        <v>47</v>
      </c>
      <c r="CB471" s="49">
        <f t="shared" si="50"/>
        <v>15960000</v>
      </c>
      <c r="CC471" s="49">
        <v>15960000</v>
      </c>
      <c r="CD471" s="49">
        <f t="shared" si="48"/>
        <v>14364000</v>
      </c>
      <c r="CE471" s="49">
        <f t="shared" si="49"/>
        <v>12768000</v>
      </c>
      <c r="CF471" s="49" t="s">
        <v>3605</v>
      </c>
      <c r="CG471" s="49" t="s">
        <v>3606</v>
      </c>
      <c r="CH471" s="49"/>
      <c r="CI471" s="49" t="s">
        <v>3775</v>
      </c>
      <c r="CJ471" s="50" t="s">
        <v>2435</v>
      </c>
      <c r="CK471" s="50" t="s">
        <v>252</v>
      </c>
      <c r="CL471" s="50">
        <v>452001</v>
      </c>
      <c r="CM471" s="5">
        <v>0</v>
      </c>
      <c r="CN471" s="5" t="s">
        <v>165</v>
      </c>
      <c r="CO471" s="50" t="s">
        <v>152</v>
      </c>
      <c r="CP471" s="50" t="s">
        <v>152</v>
      </c>
      <c r="CQ471" s="51" t="s">
        <v>153</v>
      </c>
      <c r="CR471" s="51" t="s">
        <v>154</v>
      </c>
      <c r="CS471" s="51" t="s">
        <v>90</v>
      </c>
      <c r="CT471" s="51" t="s">
        <v>2436</v>
      </c>
      <c r="CU471" s="51" t="s">
        <v>156</v>
      </c>
      <c r="CV471" s="52" t="s">
        <v>2437</v>
      </c>
    </row>
    <row r="472" spans="1:127" ht="45" x14ac:dyDescent="0.25">
      <c r="A472" s="44">
        <v>471</v>
      </c>
      <c r="B472" s="45">
        <v>45627</v>
      </c>
      <c r="C472" s="46">
        <v>213121311685567</v>
      </c>
      <c r="D472" s="4">
        <v>213121311685567</v>
      </c>
      <c r="E472" s="4" t="s">
        <v>121</v>
      </c>
      <c r="F472" s="5" t="s">
        <v>122</v>
      </c>
      <c r="G472" s="3">
        <v>45388</v>
      </c>
      <c r="H472" s="6">
        <v>8.9666666666666703</v>
      </c>
      <c r="I472" s="5" t="s">
        <v>123</v>
      </c>
      <c r="J472" s="47">
        <v>7500000</v>
      </c>
      <c r="K472" s="5" t="s">
        <v>124</v>
      </c>
      <c r="L472" s="5" t="s">
        <v>2438</v>
      </c>
      <c r="M472" s="5">
        <v>7378439</v>
      </c>
      <c r="N472" s="5" t="s">
        <v>126</v>
      </c>
      <c r="O472" s="5">
        <v>748</v>
      </c>
      <c r="P472" s="5" t="s">
        <v>127</v>
      </c>
      <c r="Q472" s="5">
        <v>9</v>
      </c>
      <c r="R472" s="5" t="s">
        <v>263</v>
      </c>
      <c r="S472" s="6">
        <v>12.25</v>
      </c>
      <c r="T472" s="5" t="s">
        <v>129</v>
      </c>
      <c r="U472" s="6">
        <v>12.25</v>
      </c>
      <c r="V472" s="5">
        <v>181</v>
      </c>
      <c r="W472" s="5" t="s">
        <v>130</v>
      </c>
      <c r="X472" s="5" t="s">
        <v>2439</v>
      </c>
      <c r="Y472" s="5" t="s">
        <v>132</v>
      </c>
      <c r="Z472" s="5" t="s">
        <v>133</v>
      </c>
      <c r="AA472" s="5" t="s">
        <v>235</v>
      </c>
      <c r="AB472" s="5" t="s">
        <v>135</v>
      </c>
      <c r="AC472" s="5" t="s">
        <v>136</v>
      </c>
      <c r="AD472" s="5">
        <v>806231075</v>
      </c>
      <c r="AE472" s="5" t="s">
        <v>252</v>
      </c>
      <c r="AF472" s="5" t="s">
        <v>977</v>
      </c>
      <c r="AG472" s="5">
        <v>172</v>
      </c>
      <c r="AH472" s="5" t="s">
        <v>139</v>
      </c>
      <c r="AI472" s="5">
        <v>181</v>
      </c>
      <c r="AJ472" s="5" t="s">
        <v>266</v>
      </c>
      <c r="AK472" s="5">
        <v>7500000</v>
      </c>
      <c r="AL472" s="5" t="s">
        <v>140</v>
      </c>
      <c r="AM472" s="5" t="s">
        <v>141</v>
      </c>
      <c r="AN472" s="6">
        <v>63.424947099999997</v>
      </c>
      <c r="AO472" s="5" t="s">
        <v>142</v>
      </c>
      <c r="AP472" s="5">
        <v>0</v>
      </c>
      <c r="AQ472" s="5">
        <v>91223</v>
      </c>
      <c r="AR472" s="3">
        <v>45386</v>
      </c>
      <c r="AS472" s="5">
        <v>180</v>
      </c>
      <c r="AT472" s="5" t="s">
        <v>2434</v>
      </c>
      <c r="AU472" s="5" t="s">
        <v>144</v>
      </c>
      <c r="AV472" s="5">
        <v>0</v>
      </c>
      <c r="AW472" s="5">
        <v>0</v>
      </c>
      <c r="AX472" s="5">
        <v>0</v>
      </c>
      <c r="AY472" s="5">
        <v>0</v>
      </c>
      <c r="AZ472" s="5">
        <v>0</v>
      </c>
      <c r="BA472" s="5">
        <v>0</v>
      </c>
      <c r="BB472" s="5">
        <v>0</v>
      </c>
      <c r="BC472" s="5">
        <v>0</v>
      </c>
      <c r="BD472" s="5">
        <v>0</v>
      </c>
      <c r="BE472" s="5" t="s">
        <v>145</v>
      </c>
      <c r="BF472" s="5" t="s">
        <v>145</v>
      </c>
      <c r="BG472" s="5">
        <v>0</v>
      </c>
      <c r="BH472" s="5">
        <v>9</v>
      </c>
      <c r="BI472" s="5" t="s">
        <v>123</v>
      </c>
      <c r="BJ472" s="3">
        <v>45382</v>
      </c>
      <c r="BK472" s="3">
        <v>45382</v>
      </c>
      <c r="BL472" s="6">
        <v>9.1666666666666696</v>
      </c>
      <c r="BM472" s="5" t="s">
        <v>123</v>
      </c>
      <c r="BN472" s="3">
        <v>50864</v>
      </c>
      <c r="BO472" s="5" t="s">
        <v>146</v>
      </c>
      <c r="BP472" s="5">
        <v>0</v>
      </c>
      <c r="BQ472" s="7">
        <v>2</v>
      </c>
      <c r="BR472" s="24">
        <v>45379</v>
      </c>
      <c r="BS472" s="7" t="s">
        <v>3607</v>
      </c>
      <c r="BT472" s="7" t="s">
        <v>3603</v>
      </c>
      <c r="BU472" s="7" t="s">
        <v>3608</v>
      </c>
      <c r="BV472" s="7">
        <v>0</v>
      </c>
      <c r="BW472" s="7">
        <v>0</v>
      </c>
      <c r="BX472" s="7">
        <v>473</v>
      </c>
      <c r="BY472" s="7">
        <v>25000</v>
      </c>
      <c r="BZ472" s="7">
        <v>10</v>
      </c>
      <c r="CA472" s="7">
        <v>40</v>
      </c>
      <c r="CB472" s="49">
        <f t="shared" si="50"/>
        <v>11825000</v>
      </c>
      <c r="CC472" s="49">
        <v>11825000</v>
      </c>
      <c r="CD472" s="49">
        <f t="shared" si="48"/>
        <v>10642500</v>
      </c>
      <c r="CE472" s="49">
        <f t="shared" si="49"/>
        <v>9460000</v>
      </c>
      <c r="CF472" s="49" t="s">
        <v>3609</v>
      </c>
      <c r="CG472" s="49" t="s">
        <v>3610</v>
      </c>
      <c r="CH472" s="49"/>
      <c r="CI472" s="49" t="s">
        <v>3775</v>
      </c>
      <c r="CJ472" s="50" t="s">
        <v>2435</v>
      </c>
      <c r="CK472" s="50" t="s">
        <v>252</v>
      </c>
      <c r="CL472" s="50">
        <v>452001</v>
      </c>
      <c r="CM472" s="5">
        <v>0</v>
      </c>
      <c r="CN472" s="5" t="s">
        <v>195</v>
      </c>
      <c r="CO472" s="50" t="s">
        <v>152</v>
      </c>
      <c r="CP472" s="50" t="s">
        <v>152</v>
      </c>
      <c r="CQ472" s="51" t="s">
        <v>185</v>
      </c>
      <c r="CR472" s="51" t="s">
        <v>154</v>
      </c>
      <c r="CS472" s="51" t="s">
        <v>90</v>
      </c>
      <c r="CT472" s="51" t="s">
        <v>2440</v>
      </c>
      <c r="CU472" s="51" t="s">
        <v>187</v>
      </c>
      <c r="CV472" s="52" t="s">
        <v>2441</v>
      </c>
    </row>
    <row r="473" spans="1:127" ht="105" hidden="1" x14ac:dyDescent="0.25">
      <c r="A473" s="44">
        <v>472</v>
      </c>
      <c r="B473" s="45">
        <v>45627</v>
      </c>
      <c r="C473" s="46">
        <v>213121311684048</v>
      </c>
      <c r="D473" s="4">
        <v>213121311684048</v>
      </c>
      <c r="E473" s="4" t="s">
        <v>121</v>
      </c>
      <c r="F473" s="5" t="s">
        <v>122</v>
      </c>
      <c r="G473" s="3">
        <v>45388</v>
      </c>
      <c r="H473" s="6">
        <v>8.9666666666666703</v>
      </c>
      <c r="I473" s="5" t="s">
        <v>123</v>
      </c>
      <c r="J473" s="47">
        <v>4000000</v>
      </c>
      <c r="K473" s="5" t="s">
        <v>124</v>
      </c>
      <c r="L473" s="5" t="s">
        <v>2442</v>
      </c>
      <c r="M473" s="5">
        <v>3855920</v>
      </c>
      <c r="N473" s="5" t="s">
        <v>126</v>
      </c>
      <c r="O473" s="5">
        <v>755</v>
      </c>
      <c r="P473" s="5" t="s">
        <v>127</v>
      </c>
      <c r="Q473" s="5">
        <v>9</v>
      </c>
      <c r="R473" s="5" t="s">
        <v>263</v>
      </c>
      <c r="S473" s="6">
        <v>12</v>
      </c>
      <c r="T473" s="5" t="s">
        <v>129</v>
      </c>
      <c r="U473" s="6">
        <v>12</v>
      </c>
      <c r="V473" s="5">
        <v>121</v>
      </c>
      <c r="W473" s="5" t="s">
        <v>130</v>
      </c>
      <c r="X473" s="5" t="s">
        <v>2443</v>
      </c>
      <c r="Y473" s="5" t="s">
        <v>132</v>
      </c>
      <c r="Z473" s="5" t="s">
        <v>133</v>
      </c>
      <c r="AA473" s="5" t="s">
        <v>1053</v>
      </c>
      <c r="AB473" s="5" t="s">
        <v>135</v>
      </c>
      <c r="AC473" s="5" t="s">
        <v>136</v>
      </c>
      <c r="AD473" s="5">
        <v>854803951766</v>
      </c>
      <c r="AE473" s="5" t="s">
        <v>252</v>
      </c>
      <c r="AF473" s="5" t="s">
        <v>977</v>
      </c>
      <c r="AG473" s="5">
        <v>112</v>
      </c>
      <c r="AH473" s="5" t="s">
        <v>139</v>
      </c>
      <c r="AI473" s="5">
        <v>121</v>
      </c>
      <c r="AJ473" s="5" t="s">
        <v>266</v>
      </c>
      <c r="AK473" s="5">
        <v>4000000</v>
      </c>
      <c r="AL473" s="5" t="s">
        <v>140</v>
      </c>
      <c r="AM473" s="5" t="s">
        <v>1073</v>
      </c>
      <c r="AN473" s="6">
        <v>24.503798100000001</v>
      </c>
      <c r="AO473" s="5" t="s">
        <v>142</v>
      </c>
      <c r="AP473" s="5">
        <v>0</v>
      </c>
      <c r="AQ473" s="5">
        <v>57389</v>
      </c>
      <c r="AR473" s="3">
        <v>45386</v>
      </c>
      <c r="AS473" s="5">
        <v>120</v>
      </c>
      <c r="AT473" s="5" t="s">
        <v>2434</v>
      </c>
      <c r="AU473" s="5" t="s">
        <v>144</v>
      </c>
      <c r="AV473" s="5">
        <v>0</v>
      </c>
      <c r="AW473" s="5">
        <v>0</v>
      </c>
      <c r="AX473" s="5">
        <v>0</v>
      </c>
      <c r="AY473" s="5">
        <v>0</v>
      </c>
      <c r="AZ473" s="5">
        <v>0</v>
      </c>
      <c r="BA473" s="5">
        <v>0</v>
      </c>
      <c r="BB473" s="5">
        <v>0</v>
      </c>
      <c r="BC473" s="5">
        <v>0</v>
      </c>
      <c r="BD473" s="5">
        <v>0</v>
      </c>
      <c r="BE473" s="5" t="s">
        <v>145</v>
      </c>
      <c r="BF473" s="5" t="s">
        <v>145</v>
      </c>
      <c r="BG473" s="5">
        <v>0</v>
      </c>
      <c r="BH473" s="5">
        <v>9</v>
      </c>
      <c r="BI473" s="5" t="s">
        <v>123</v>
      </c>
      <c r="BJ473" s="3">
        <v>45382</v>
      </c>
      <c r="BK473" s="3">
        <v>45382</v>
      </c>
      <c r="BL473" s="6">
        <v>9.1666666666666696</v>
      </c>
      <c r="BM473" s="5" t="s">
        <v>123</v>
      </c>
      <c r="BN473" s="3">
        <v>49038</v>
      </c>
      <c r="BO473" s="5" t="s">
        <v>1074</v>
      </c>
      <c r="BP473" s="5">
        <v>0</v>
      </c>
      <c r="BQ473" s="7">
        <v>2</v>
      </c>
      <c r="BR473" s="24">
        <v>45372</v>
      </c>
      <c r="BS473" s="7" t="s">
        <v>3611</v>
      </c>
      <c r="BT473" s="7" t="s">
        <v>3612</v>
      </c>
      <c r="BU473" s="7" t="s">
        <v>3613</v>
      </c>
      <c r="BV473" s="7">
        <v>0</v>
      </c>
      <c r="BW473" s="7">
        <v>0</v>
      </c>
      <c r="BX473" s="7">
        <f>371 + 371</f>
        <v>742</v>
      </c>
      <c r="BY473" s="7">
        <v>22000</v>
      </c>
      <c r="BZ473" s="7">
        <v>2</v>
      </c>
      <c r="CA473" s="7">
        <v>58</v>
      </c>
      <c r="CB473" s="49">
        <f t="shared" si="50"/>
        <v>16324000</v>
      </c>
      <c r="CC473" s="49">
        <v>16324000</v>
      </c>
      <c r="CD473" s="49">
        <f t="shared" si="48"/>
        <v>14691600</v>
      </c>
      <c r="CE473" s="49">
        <f t="shared" si="49"/>
        <v>13059200</v>
      </c>
      <c r="CF473" s="49" t="s">
        <v>3614</v>
      </c>
      <c r="CG473" s="49" t="s">
        <v>3615</v>
      </c>
      <c r="CH473" s="49"/>
      <c r="CI473" s="49" t="s">
        <v>3776</v>
      </c>
      <c r="CJ473" s="50" t="s">
        <v>2435</v>
      </c>
      <c r="CK473" s="50" t="s">
        <v>252</v>
      </c>
      <c r="CL473" s="50">
        <v>452001</v>
      </c>
      <c r="CM473" s="5">
        <v>0</v>
      </c>
      <c r="CN473" s="5" t="s">
        <v>195</v>
      </c>
      <c r="CO473" s="50" t="s">
        <v>152</v>
      </c>
      <c r="CP473" s="50" t="s">
        <v>152</v>
      </c>
      <c r="CQ473" s="51" t="s">
        <v>185</v>
      </c>
      <c r="CR473" s="51" t="s">
        <v>154</v>
      </c>
      <c r="CS473" s="51" t="s">
        <v>90</v>
      </c>
      <c r="CT473" s="51" t="s">
        <v>2444</v>
      </c>
      <c r="CU473" s="51" t="s">
        <v>187</v>
      </c>
      <c r="CV473" s="52" t="s">
        <v>2445</v>
      </c>
    </row>
    <row r="474" spans="1:127" ht="60" x14ac:dyDescent="0.25">
      <c r="A474" s="44">
        <v>473</v>
      </c>
      <c r="B474" s="45">
        <v>45627</v>
      </c>
      <c r="C474" s="46">
        <v>213121111684601</v>
      </c>
      <c r="D474" s="4">
        <v>213121111684601</v>
      </c>
      <c r="E474" s="4" t="s">
        <v>121</v>
      </c>
      <c r="F474" s="5" t="s">
        <v>122</v>
      </c>
      <c r="G474" s="3">
        <v>45388</v>
      </c>
      <c r="H474" s="6">
        <v>8.9666666666666703</v>
      </c>
      <c r="I474" s="5" t="s">
        <v>123</v>
      </c>
      <c r="J474" s="47">
        <v>3063132</v>
      </c>
      <c r="K474" s="5" t="s">
        <v>124</v>
      </c>
      <c r="L474" s="5" t="s">
        <v>2446</v>
      </c>
      <c r="M474" s="5">
        <v>3018943</v>
      </c>
      <c r="N474" s="5" t="s">
        <v>126</v>
      </c>
      <c r="O474" s="5">
        <v>786</v>
      </c>
      <c r="P474" s="5" t="s">
        <v>127</v>
      </c>
      <c r="Q474" s="5">
        <v>9</v>
      </c>
      <c r="R474" s="5" t="s">
        <v>263</v>
      </c>
      <c r="S474" s="6">
        <v>13.5</v>
      </c>
      <c r="T474" s="5" t="s">
        <v>129</v>
      </c>
      <c r="U474" s="6">
        <v>13.5</v>
      </c>
      <c r="V474" s="5">
        <v>181</v>
      </c>
      <c r="W474" s="5" t="s">
        <v>130</v>
      </c>
      <c r="X474" s="5" t="s">
        <v>2447</v>
      </c>
      <c r="Y474" s="5" t="s">
        <v>132</v>
      </c>
      <c r="Z474" s="5" t="s">
        <v>133</v>
      </c>
      <c r="AA474" s="5" t="s">
        <v>384</v>
      </c>
      <c r="AB474" s="5" t="s">
        <v>135</v>
      </c>
      <c r="AC474" s="5" t="s">
        <v>136</v>
      </c>
      <c r="AD474" s="5">
        <v>854803809449</v>
      </c>
      <c r="AE474" s="5" t="s">
        <v>252</v>
      </c>
      <c r="AF474" s="5" t="s">
        <v>977</v>
      </c>
      <c r="AG474" s="5">
        <v>172</v>
      </c>
      <c r="AH474" s="5" t="s">
        <v>139</v>
      </c>
      <c r="AI474" s="5">
        <v>181</v>
      </c>
      <c r="AJ474" s="5" t="s">
        <v>266</v>
      </c>
      <c r="AK474" s="5">
        <v>3063132</v>
      </c>
      <c r="AL474" s="5" t="s">
        <v>140</v>
      </c>
      <c r="AM474" s="5" t="s">
        <v>161</v>
      </c>
      <c r="AN474" s="6">
        <v>50.297733999999998</v>
      </c>
      <c r="AO474" s="5" t="s">
        <v>142</v>
      </c>
      <c r="AP474" s="5">
        <v>0</v>
      </c>
      <c r="AQ474" s="5">
        <v>39770</v>
      </c>
      <c r="AR474" s="3">
        <v>45386</v>
      </c>
      <c r="AS474" s="5">
        <v>180</v>
      </c>
      <c r="AT474" s="5" t="s">
        <v>2434</v>
      </c>
      <c r="AU474" s="5" t="s">
        <v>144</v>
      </c>
      <c r="AV474" s="5">
        <v>0</v>
      </c>
      <c r="AW474" s="5">
        <v>0</v>
      </c>
      <c r="AX474" s="5">
        <v>0</v>
      </c>
      <c r="AY474" s="5">
        <v>0</v>
      </c>
      <c r="AZ474" s="5">
        <v>0</v>
      </c>
      <c r="BA474" s="5">
        <v>0</v>
      </c>
      <c r="BB474" s="5">
        <v>0</v>
      </c>
      <c r="BC474" s="5">
        <v>0</v>
      </c>
      <c r="BD474" s="5">
        <v>0</v>
      </c>
      <c r="BE474" s="5" t="s">
        <v>145</v>
      </c>
      <c r="BF474" s="5" t="s">
        <v>145</v>
      </c>
      <c r="BG474" s="5">
        <v>0</v>
      </c>
      <c r="BH474" s="5">
        <v>9</v>
      </c>
      <c r="BI474" s="5" t="s">
        <v>123</v>
      </c>
      <c r="BJ474" s="3">
        <v>45382</v>
      </c>
      <c r="BK474" s="3">
        <v>45382</v>
      </c>
      <c r="BL474" s="6">
        <v>9.1666666666666696</v>
      </c>
      <c r="BM474" s="5" t="s">
        <v>123</v>
      </c>
      <c r="BN474" s="3">
        <v>50864</v>
      </c>
      <c r="BO474" s="5" t="s">
        <v>162</v>
      </c>
      <c r="BP474" s="5">
        <v>0</v>
      </c>
      <c r="BQ474" s="7">
        <v>1</v>
      </c>
      <c r="BR474" s="24">
        <v>45368</v>
      </c>
      <c r="BS474" s="7"/>
      <c r="BT474" s="7" t="s">
        <v>3616</v>
      </c>
      <c r="BU474" s="7" t="s">
        <v>3617</v>
      </c>
      <c r="BV474" s="7">
        <v>2800</v>
      </c>
      <c r="BW474" s="7">
        <v>1650</v>
      </c>
      <c r="BX474" s="7">
        <v>2100</v>
      </c>
      <c r="BY474" s="7">
        <v>700</v>
      </c>
      <c r="BZ474" s="7">
        <v>1</v>
      </c>
      <c r="CA474" s="7">
        <v>49</v>
      </c>
      <c r="CB474" s="49">
        <f t="shared" si="50"/>
        <v>6090000</v>
      </c>
      <c r="CC474" s="49">
        <v>6090000</v>
      </c>
      <c r="CD474" s="49">
        <f t="shared" si="48"/>
        <v>5481000</v>
      </c>
      <c r="CE474" s="49">
        <f t="shared" si="49"/>
        <v>4872000</v>
      </c>
      <c r="CF474" s="49" t="s">
        <v>3618</v>
      </c>
      <c r="CG474" s="49" t="s">
        <v>3619</v>
      </c>
      <c r="CH474" s="49"/>
      <c r="CI474" s="49" t="s">
        <v>3775</v>
      </c>
      <c r="CJ474" s="50" t="s">
        <v>1460</v>
      </c>
      <c r="CK474" s="50" t="s">
        <v>252</v>
      </c>
      <c r="CL474" s="50">
        <v>455001</v>
      </c>
      <c r="CM474" s="5">
        <v>0</v>
      </c>
      <c r="CN474" s="5" t="s">
        <v>843</v>
      </c>
      <c r="CO474" s="50" t="s">
        <v>152</v>
      </c>
      <c r="CP474" s="50" t="s">
        <v>152</v>
      </c>
      <c r="CQ474" s="51" t="s">
        <v>153</v>
      </c>
      <c r="CR474" s="51" t="s">
        <v>154</v>
      </c>
      <c r="CS474" s="51" t="s">
        <v>90</v>
      </c>
      <c r="CT474" s="51" t="s">
        <v>2448</v>
      </c>
      <c r="CU474" s="51" t="s">
        <v>187</v>
      </c>
      <c r="CV474" s="52" t="s">
        <v>2449</v>
      </c>
    </row>
    <row r="475" spans="1:127" ht="60" x14ac:dyDescent="0.25">
      <c r="A475" s="44">
        <v>474</v>
      </c>
      <c r="B475" s="45">
        <v>45627</v>
      </c>
      <c r="C475" s="46">
        <v>213120911766013</v>
      </c>
      <c r="D475" s="4">
        <v>213120911766013</v>
      </c>
      <c r="E475" s="4" t="s">
        <v>121</v>
      </c>
      <c r="F475" s="5" t="s">
        <v>122</v>
      </c>
      <c r="G475" s="3">
        <v>45480</v>
      </c>
      <c r="H475" s="6">
        <v>5.9</v>
      </c>
      <c r="I475" s="5" t="s">
        <v>123</v>
      </c>
      <c r="J475" s="47">
        <v>4000000</v>
      </c>
      <c r="K475" s="5" t="s">
        <v>124</v>
      </c>
      <c r="L475" s="5" t="s">
        <v>2450</v>
      </c>
      <c r="M475" s="5">
        <v>3906126</v>
      </c>
      <c r="N475" s="5" t="s">
        <v>126</v>
      </c>
      <c r="O475" s="5">
        <v>785</v>
      </c>
      <c r="P475" s="5" t="s">
        <v>127</v>
      </c>
      <c r="Q475" s="5">
        <v>6</v>
      </c>
      <c r="R475" s="5" t="s">
        <v>263</v>
      </c>
      <c r="S475" s="6">
        <v>11</v>
      </c>
      <c r="T475" s="5" t="s">
        <v>129</v>
      </c>
      <c r="U475" s="6">
        <v>11</v>
      </c>
      <c r="V475" s="5">
        <v>121</v>
      </c>
      <c r="W475" s="5" t="s">
        <v>130</v>
      </c>
      <c r="X475" s="5" t="s">
        <v>2451</v>
      </c>
      <c r="Y475" s="5" t="s">
        <v>132</v>
      </c>
      <c r="Z475" s="5" t="s">
        <v>133</v>
      </c>
      <c r="AA475" s="5" t="s">
        <v>2218</v>
      </c>
      <c r="AB475" s="5" t="s">
        <v>135</v>
      </c>
      <c r="AC475" s="5" t="s">
        <v>136</v>
      </c>
      <c r="AD475" s="5">
        <v>854804529915</v>
      </c>
      <c r="AE475" s="5" t="s">
        <v>252</v>
      </c>
      <c r="AF475" s="5" t="s">
        <v>243</v>
      </c>
      <c r="AG475" s="5">
        <v>115</v>
      </c>
      <c r="AH475" s="5" t="s">
        <v>139</v>
      </c>
      <c r="AI475" s="5">
        <v>121</v>
      </c>
      <c r="AJ475" s="5" t="s">
        <v>266</v>
      </c>
      <c r="AK475" s="5">
        <v>4000000</v>
      </c>
      <c r="AL475" s="5" t="s">
        <v>140</v>
      </c>
      <c r="AM475" s="5" t="s">
        <v>161</v>
      </c>
      <c r="AN475" s="6">
        <v>29.795158300000001</v>
      </c>
      <c r="AO475" s="5" t="s">
        <v>142</v>
      </c>
      <c r="AP475" s="5">
        <v>0</v>
      </c>
      <c r="AQ475" s="5">
        <v>55100</v>
      </c>
      <c r="AR475" s="3">
        <v>45477</v>
      </c>
      <c r="AS475" s="5">
        <v>120</v>
      </c>
      <c r="AT475" s="5" t="s">
        <v>2434</v>
      </c>
      <c r="AU475" s="5" t="s">
        <v>144</v>
      </c>
      <c r="AV475" s="5">
        <v>0</v>
      </c>
      <c r="AW475" s="5">
        <v>0</v>
      </c>
      <c r="AX475" s="5">
        <v>0</v>
      </c>
      <c r="AY475" s="5">
        <v>0</v>
      </c>
      <c r="AZ475" s="5">
        <v>0</v>
      </c>
      <c r="BA475" s="5">
        <v>0</v>
      </c>
      <c r="BB475" s="5">
        <v>0</v>
      </c>
      <c r="BC475" s="5">
        <v>0</v>
      </c>
      <c r="BD475" s="5">
        <v>0</v>
      </c>
      <c r="BE475" s="5" t="s">
        <v>145</v>
      </c>
      <c r="BF475" s="5" t="s">
        <v>145</v>
      </c>
      <c r="BG475" s="5">
        <v>0</v>
      </c>
      <c r="BH475" s="5">
        <v>6</v>
      </c>
      <c r="BI475" s="5" t="s">
        <v>123</v>
      </c>
      <c r="BJ475" s="3">
        <v>45473</v>
      </c>
      <c r="BK475" s="3">
        <v>45473</v>
      </c>
      <c r="BL475" s="6">
        <v>6.1333333333333302</v>
      </c>
      <c r="BM475" s="5" t="s">
        <v>123</v>
      </c>
      <c r="BN475" s="3">
        <v>49129</v>
      </c>
      <c r="BO475" s="5" t="s">
        <v>162</v>
      </c>
      <c r="BP475" s="5">
        <v>0</v>
      </c>
      <c r="BQ475" s="7">
        <v>1</v>
      </c>
      <c r="BR475" s="24">
        <v>45463</v>
      </c>
      <c r="BS475" s="7"/>
      <c r="BT475" s="7" t="s">
        <v>3620</v>
      </c>
      <c r="BU475" s="7" t="s">
        <v>3621</v>
      </c>
      <c r="BV475" s="7">
        <v>1500</v>
      </c>
      <c r="BW475" s="7">
        <v>7000</v>
      </c>
      <c r="BX475" s="7">
        <v>2250</v>
      </c>
      <c r="BY475" s="7">
        <v>1300</v>
      </c>
      <c r="BZ475" s="7">
        <v>6</v>
      </c>
      <c r="CA475" s="7">
        <v>54</v>
      </c>
      <c r="CB475" s="49">
        <f t="shared" si="50"/>
        <v>13425000</v>
      </c>
      <c r="CC475" s="49">
        <v>17925000</v>
      </c>
      <c r="CD475" s="49">
        <f t="shared" si="48"/>
        <v>12082500</v>
      </c>
      <c r="CE475" s="49">
        <f t="shared" si="49"/>
        <v>10740000</v>
      </c>
      <c r="CF475" s="49" t="s">
        <v>3622</v>
      </c>
      <c r="CG475" s="49" t="s">
        <v>3623</v>
      </c>
      <c r="CH475" s="49"/>
      <c r="CI475" s="49" t="s">
        <v>3775</v>
      </c>
      <c r="CJ475" s="50" t="s">
        <v>2435</v>
      </c>
      <c r="CK475" s="50" t="s">
        <v>252</v>
      </c>
      <c r="CL475" s="50">
        <v>452010</v>
      </c>
      <c r="CM475" s="5">
        <v>0</v>
      </c>
      <c r="CN475" s="5" t="s">
        <v>165</v>
      </c>
      <c r="CO475" s="50" t="s">
        <v>509</v>
      </c>
      <c r="CP475" s="50" t="s">
        <v>509</v>
      </c>
      <c r="CQ475" s="51" t="s">
        <v>153</v>
      </c>
      <c r="CR475" s="51" t="s">
        <v>154</v>
      </c>
      <c r="CS475" s="51" t="s">
        <v>90</v>
      </c>
      <c r="CT475" s="51" t="s">
        <v>2452</v>
      </c>
      <c r="CU475" s="51" t="s">
        <v>156</v>
      </c>
      <c r="CV475" s="52" t="s">
        <v>2453</v>
      </c>
    </row>
    <row r="476" spans="1:127" ht="60" x14ac:dyDescent="0.25">
      <c r="A476" s="44">
        <v>475</v>
      </c>
      <c r="B476" s="45">
        <v>45627</v>
      </c>
      <c r="C476" s="46">
        <v>213120911401934</v>
      </c>
      <c r="D476" s="4">
        <v>213120911401934</v>
      </c>
      <c r="E476" s="4" t="s">
        <v>121</v>
      </c>
      <c r="F476" s="5" t="s">
        <v>122</v>
      </c>
      <c r="G476" s="3">
        <v>45131</v>
      </c>
      <c r="H476" s="6">
        <v>17.533333333333299</v>
      </c>
      <c r="I476" s="5" t="s">
        <v>123</v>
      </c>
      <c r="J476" s="47">
        <v>3064201</v>
      </c>
      <c r="K476" s="5" t="s">
        <v>124</v>
      </c>
      <c r="L476" s="5" t="s">
        <v>2454</v>
      </c>
      <c r="M476" s="5">
        <v>2865509</v>
      </c>
      <c r="N476" s="5" t="s">
        <v>126</v>
      </c>
      <c r="O476" s="5">
        <v>789</v>
      </c>
      <c r="P476" s="5" t="s">
        <v>127</v>
      </c>
      <c r="Q476" s="5">
        <v>17</v>
      </c>
      <c r="R476" s="5" t="s">
        <v>263</v>
      </c>
      <c r="S476" s="6">
        <v>14.4</v>
      </c>
      <c r="T476" s="5" t="s">
        <v>129</v>
      </c>
      <c r="U476" s="6">
        <v>14</v>
      </c>
      <c r="V476" s="5">
        <v>121</v>
      </c>
      <c r="W476" s="5" t="s">
        <v>130</v>
      </c>
      <c r="X476" s="5" t="s">
        <v>2455</v>
      </c>
      <c r="Y476" s="5" t="s">
        <v>132</v>
      </c>
      <c r="Z476" s="5" t="s">
        <v>133</v>
      </c>
      <c r="AA476" s="5" t="s">
        <v>398</v>
      </c>
      <c r="AB476" s="5" t="s">
        <v>135</v>
      </c>
      <c r="AC476" s="5" t="s">
        <v>136</v>
      </c>
      <c r="AD476" s="5">
        <v>808353777</v>
      </c>
      <c r="AE476" s="5" t="s">
        <v>252</v>
      </c>
      <c r="AF476" s="5" t="s">
        <v>977</v>
      </c>
      <c r="AG476" s="5">
        <v>108</v>
      </c>
      <c r="AH476" s="5" t="s">
        <v>139</v>
      </c>
      <c r="AI476" s="5">
        <v>125</v>
      </c>
      <c r="AJ476" s="5" t="s">
        <v>266</v>
      </c>
      <c r="AK476" s="5">
        <v>3064201</v>
      </c>
      <c r="AL476" s="5" t="s">
        <v>140</v>
      </c>
      <c r="AM476" s="5" t="s">
        <v>161</v>
      </c>
      <c r="AN476" s="6">
        <v>56.049039700000002</v>
      </c>
      <c r="AO476" s="5" t="s">
        <v>142</v>
      </c>
      <c r="AP476" s="5">
        <v>0</v>
      </c>
      <c r="AQ476" s="5">
        <v>47577</v>
      </c>
      <c r="AR476" s="3">
        <v>45142</v>
      </c>
      <c r="AS476" s="5">
        <v>120</v>
      </c>
      <c r="AT476" s="5" t="s">
        <v>2434</v>
      </c>
      <c r="AU476" s="5" t="s">
        <v>144</v>
      </c>
      <c r="AV476" s="5">
        <v>0</v>
      </c>
      <c r="AW476" s="5">
        <v>0</v>
      </c>
      <c r="AX476" s="5">
        <v>0</v>
      </c>
      <c r="AY476" s="5">
        <v>0</v>
      </c>
      <c r="AZ476" s="5">
        <v>0</v>
      </c>
      <c r="BA476" s="5">
        <v>0</v>
      </c>
      <c r="BB476" s="5">
        <v>0</v>
      </c>
      <c r="BC476" s="5">
        <v>0</v>
      </c>
      <c r="BD476" s="5">
        <v>0</v>
      </c>
      <c r="BE476" s="5" t="s">
        <v>145</v>
      </c>
      <c r="BF476" s="5" t="s">
        <v>145</v>
      </c>
      <c r="BG476" s="5">
        <v>0</v>
      </c>
      <c r="BH476" s="5">
        <v>17</v>
      </c>
      <c r="BI476" s="5" t="s">
        <v>123</v>
      </c>
      <c r="BJ476" s="3">
        <v>45115</v>
      </c>
      <c r="BK476" s="3">
        <v>45115</v>
      </c>
      <c r="BL476" s="6">
        <v>18.066666666666698</v>
      </c>
      <c r="BM476" s="5" t="s">
        <v>123</v>
      </c>
      <c r="BN476" s="3">
        <v>48917</v>
      </c>
      <c r="BO476" s="5" t="s">
        <v>162</v>
      </c>
      <c r="BP476" s="5">
        <v>0</v>
      </c>
      <c r="BQ476" s="7">
        <v>1</v>
      </c>
      <c r="BR476" s="24">
        <v>45092</v>
      </c>
      <c r="BS476" s="7" t="s">
        <v>3624</v>
      </c>
      <c r="BT476" s="7" t="s">
        <v>3625</v>
      </c>
      <c r="BU476" s="7" t="s">
        <v>3626</v>
      </c>
      <c r="BV476" s="7">
        <v>2680</v>
      </c>
      <c r="BW476" s="7">
        <v>900</v>
      </c>
      <c r="BX476" s="7">
        <v>2000</v>
      </c>
      <c r="BY476" s="7">
        <v>1200</v>
      </c>
      <c r="BZ476" s="7">
        <v>10</v>
      </c>
      <c r="CA476" s="7">
        <v>50</v>
      </c>
      <c r="CB476" s="49">
        <f t="shared" si="50"/>
        <v>4812000</v>
      </c>
      <c r="CC476" s="49">
        <v>5467000</v>
      </c>
      <c r="CD476" s="49">
        <f t="shared" si="48"/>
        <v>4330800</v>
      </c>
      <c r="CE476" s="49">
        <f t="shared" si="49"/>
        <v>3849600</v>
      </c>
      <c r="CF476" s="49" t="s">
        <v>3627</v>
      </c>
      <c r="CG476" s="49" t="s">
        <v>3628</v>
      </c>
      <c r="CH476" s="49"/>
      <c r="CI476" s="49" t="s">
        <v>3775</v>
      </c>
      <c r="CJ476" s="50" t="s">
        <v>2456</v>
      </c>
      <c r="CK476" s="50" t="s">
        <v>252</v>
      </c>
      <c r="CL476" s="50">
        <v>453551</v>
      </c>
      <c r="CM476" s="5">
        <v>0</v>
      </c>
      <c r="CN476" s="5" t="s">
        <v>195</v>
      </c>
      <c r="CO476" s="50" t="s">
        <v>166</v>
      </c>
      <c r="CP476" s="50" t="s">
        <v>2457</v>
      </c>
      <c r="CQ476" s="51" t="s">
        <v>185</v>
      </c>
      <c r="CR476" s="51" t="s">
        <v>154</v>
      </c>
      <c r="CS476" s="51" t="s">
        <v>90</v>
      </c>
      <c r="CT476" s="51" t="s">
        <v>2458</v>
      </c>
      <c r="CU476" s="51" t="s">
        <v>156</v>
      </c>
      <c r="CV476" s="52" t="s">
        <v>2459</v>
      </c>
    </row>
    <row r="477" spans="1:127" ht="75" x14ac:dyDescent="0.25">
      <c r="A477" s="44">
        <v>476</v>
      </c>
      <c r="B477" s="45">
        <v>45627</v>
      </c>
      <c r="C477" s="46">
        <v>213120911397860</v>
      </c>
      <c r="D477" s="4">
        <v>213120911397860</v>
      </c>
      <c r="E477" s="4" t="s">
        <v>121</v>
      </c>
      <c r="F477" s="5" t="s">
        <v>122</v>
      </c>
      <c r="G477" s="3">
        <v>45122</v>
      </c>
      <c r="H477" s="6">
        <v>17.8333333333333</v>
      </c>
      <c r="I477" s="5" t="s">
        <v>123</v>
      </c>
      <c r="J477" s="47">
        <v>4526500</v>
      </c>
      <c r="K477" s="5" t="s">
        <v>124</v>
      </c>
      <c r="L477" s="5" t="s">
        <v>2460</v>
      </c>
      <c r="M477" s="5">
        <v>4198590</v>
      </c>
      <c r="N477" s="5" t="s">
        <v>126</v>
      </c>
      <c r="O477" s="5">
        <v>764</v>
      </c>
      <c r="P477" s="5" t="s">
        <v>127</v>
      </c>
      <c r="Q477" s="5">
        <v>18</v>
      </c>
      <c r="R477" s="5" t="s">
        <v>263</v>
      </c>
      <c r="S477" s="6">
        <v>13.65</v>
      </c>
      <c r="T477" s="5" t="s">
        <v>129</v>
      </c>
      <c r="U477" s="6">
        <v>13.25</v>
      </c>
      <c r="V477" s="5">
        <v>121</v>
      </c>
      <c r="W477" s="5" t="s">
        <v>130</v>
      </c>
      <c r="X477" s="5" t="s">
        <v>2461</v>
      </c>
      <c r="Y477" s="5" t="s">
        <v>132</v>
      </c>
      <c r="Z477" s="5" t="s">
        <v>133</v>
      </c>
      <c r="AA477" s="5" t="s">
        <v>2462</v>
      </c>
      <c r="AB477" s="5" t="s">
        <v>135</v>
      </c>
      <c r="AC477" s="5" t="s">
        <v>136</v>
      </c>
      <c r="AD477" s="5">
        <v>808454050</v>
      </c>
      <c r="AE477" s="5" t="s">
        <v>252</v>
      </c>
      <c r="AF477" s="5" t="s">
        <v>977</v>
      </c>
      <c r="AG477" s="5">
        <v>107</v>
      </c>
      <c r="AH477" s="5" t="s">
        <v>139</v>
      </c>
      <c r="AI477" s="5">
        <v>125</v>
      </c>
      <c r="AJ477" s="5" t="s">
        <v>266</v>
      </c>
      <c r="AK477" s="5">
        <v>4526500</v>
      </c>
      <c r="AL477" s="5" t="s">
        <v>140</v>
      </c>
      <c r="AM477" s="5" t="s">
        <v>1073</v>
      </c>
      <c r="AN477" s="6">
        <v>30.5947955</v>
      </c>
      <c r="AO477" s="5" t="s">
        <v>142</v>
      </c>
      <c r="AP477" s="5">
        <v>0</v>
      </c>
      <c r="AQ477" s="5">
        <v>68255</v>
      </c>
      <c r="AR477" s="3">
        <v>45111</v>
      </c>
      <c r="AS477" s="5">
        <v>120</v>
      </c>
      <c r="AT477" s="5" t="s">
        <v>2434</v>
      </c>
      <c r="AU477" s="5" t="s">
        <v>144</v>
      </c>
      <c r="AV477" s="5">
        <v>0</v>
      </c>
      <c r="AW477" s="5">
        <v>0</v>
      </c>
      <c r="AX477" s="5">
        <v>0</v>
      </c>
      <c r="AY477" s="5">
        <v>0</v>
      </c>
      <c r="AZ477" s="5">
        <v>0</v>
      </c>
      <c r="BA477" s="5">
        <v>0</v>
      </c>
      <c r="BB477" s="5">
        <v>0</v>
      </c>
      <c r="BC477" s="5">
        <v>0</v>
      </c>
      <c r="BD477" s="5">
        <v>0</v>
      </c>
      <c r="BE477" s="5" t="s">
        <v>145</v>
      </c>
      <c r="BF477" s="5" t="s">
        <v>145</v>
      </c>
      <c r="BG477" s="5">
        <v>0</v>
      </c>
      <c r="BH477" s="5">
        <v>18</v>
      </c>
      <c r="BI477" s="5" t="s">
        <v>123</v>
      </c>
      <c r="BJ477" s="3">
        <v>45107</v>
      </c>
      <c r="BK477" s="3">
        <v>45107</v>
      </c>
      <c r="BL477" s="6">
        <v>18.3333333333333</v>
      </c>
      <c r="BM477" s="5" t="s">
        <v>123</v>
      </c>
      <c r="BN477" s="3">
        <v>48887</v>
      </c>
      <c r="BO477" s="5" t="s">
        <v>1074</v>
      </c>
      <c r="BP477" s="5">
        <v>0</v>
      </c>
      <c r="BQ477" s="7">
        <v>2</v>
      </c>
      <c r="BR477" s="24">
        <v>45086</v>
      </c>
      <c r="BS477" s="7" t="s">
        <v>3629</v>
      </c>
      <c r="BT477" s="7" t="s">
        <v>1066</v>
      </c>
      <c r="BU477" s="7" t="s">
        <v>3630</v>
      </c>
      <c r="BV477" s="7">
        <v>2152</v>
      </c>
      <c r="BW477" s="7">
        <v>4500</v>
      </c>
      <c r="BX477" s="7">
        <f>1614+1614</f>
        <v>3228</v>
      </c>
      <c r="BY477" s="7">
        <v>1000</v>
      </c>
      <c r="BZ477" s="7">
        <v>20</v>
      </c>
      <c r="CA477" s="7">
        <v>30</v>
      </c>
      <c r="CB477" s="49">
        <f t="shared" si="50"/>
        <v>12912000</v>
      </c>
      <c r="CC477" s="49">
        <v>14795000</v>
      </c>
      <c r="CD477" s="49">
        <f t="shared" si="48"/>
        <v>11620800</v>
      </c>
      <c r="CE477" s="49">
        <f t="shared" si="49"/>
        <v>10329600</v>
      </c>
      <c r="CF477" s="49" t="s">
        <v>3631</v>
      </c>
      <c r="CG477" s="49" t="s">
        <v>3632</v>
      </c>
      <c r="CH477" s="49"/>
      <c r="CI477" s="49" t="s">
        <v>3775</v>
      </c>
      <c r="CJ477" s="50" t="s">
        <v>2456</v>
      </c>
      <c r="CK477" s="50" t="s">
        <v>252</v>
      </c>
      <c r="CL477" s="50">
        <v>453551</v>
      </c>
      <c r="CM477" s="5">
        <v>0</v>
      </c>
      <c r="CN477" s="5" t="s">
        <v>195</v>
      </c>
      <c r="CO477" s="50" t="s">
        <v>166</v>
      </c>
      <c r="CP477" s="50" t="s">
        <v>167</v>
      </c>
      <c r="CQ477" s="51" t="s">
        <v>185</v>
      </c>
      <c r="CR477" s="51" t="s">
        <v>154</v>
      </c>
      <c r="CS477" s="51" t="s">
        <v>90</v>
      </c>
      <c r="CT477" s="51" t="s">
        <v>2463</v>
      </c>
      <c r="CU477" s="51" t="s">
        <v>156</v>
      </c>
      <c r="CV477" s="52" t="s">
        <v>2464</v>
      </c>
    </row>
    <row r="478" spans="1:127" ht="75" x14ac:dyDescent="0.25">
      <c r="A478" s="44">
        <v>477</v>
      </c>
      <c r="B478" s="45">
        <v>45627</v>
      </c>
      <c r="C478" s="46">
        <v>213120911316202</v>
      </c>
      <c r="D478" s="4">
        <v>213120911316202</v>
      </c>
      <c r="E478" s="4" t="s">
        <v>121</v>
      </c>
      <c r="F478" s="5" t="s">
        <v>232</v>
      </c>
      <c r="G478" s="3">
        <v>44971</v>
      </c>
      <c r="H478" s="6">
        <v>22.866666666666699</v>
      </c>
      <c r="I478" s="5" t="s">
        <v>123</v>
      </c>
      <c r="J478" s="47">
        <v>4894320</v>
      </c>
      <c r="K478" s="5" t="s">
        <v>124</v>
      </c>
      <c r="L478" s="5" t="s">
        <v>2465</v>
      </c>
      <c r="M478" s="5">
        <v>4724801</v>
      </c>
      <c r="N478" s="5" t="s">
        <v>126</v>
      </c>
      <c r="O478" s="5">
        <v>756</v>
      </c>
      <c r="P478" s="5" t="s">
        <v>127</v>
      </c>
      <c r="Q478" s="5">
        <v>23</v>
      </c>
      <c r="R478" s="5" t="s">
        <v>263</v>
      </c>
      <c r="S478" s="6">
        <v>14.9</v>
      </c>
      <c r="T478" s="5" t="s">
        <v>129</v>
      </c>
      <c r="U478" s="6">
        <v>14.5</v>
      </c>
      <c r="V478" s="5">
        <v>180</v>
      </c>
      <c r="W478" s="5" t="s">
        <v>130</v>
      </c>
      <c r="X478" s="5" t="s">
        <v>2466</v>
      </c>
      <c r="Y478" s="5" t="s">
        <v>132</v>
      </c>
      <c r="Z478" s="5" t="s">
        <v>133</v>
      </c>
      <c r="AA478" s="5" t="s">
        <v>413</v>
      </c>
      <c r="AB478" s="5" t="s">
        <v>135</v>
      </c>
      <c r="AC478" s="5" t="s">
        <v>136</v>
      </c>
      <c r="AD478" s="5">
        <v>807207559</v>
      </c>
      <c r="AE478" s="5" t="s">
        <v>252</v>
      </c>
      <c r="AF478" s="5" t="s">
        <v>977</v>
      </c>
      <c r="AG478" s="5">
        <v>171</v>
      </c>
      <c r="AH478" s="5" t="s">
        <v>139</v>
      </c>
      <c r="AI478" s="5">
        <v>194</v>
      </c>
      <c r="AJ478" s="5" t="s">
        <v>266</v>
      </c>
      <c r="AK478" s="5">
        <v>4894320</v>
      </c>
      <c r="AL478" s="5" t="s">
        <v>140</v>
      </c>
      <c r="AM478" s="5" t="s">
        <v>278</v>
      </c>
      <c r="AN478" s="6">
        <v>57.729653200000001</v>
      </c>
      <c r="AO478" s="5" t="s">
        <v>142</v>
      </c>
      <c r="AP478" s="5">
        <v>0</v>
      </c>
      <c r="AQ478" s="5">
        <v>66832</v>
      </c>
      <c r="AR478" s="3">
        <v>44961</v>
      </c>
      <c r="AS478" s="5">
        <v>180</v>
      </c>
      <c r="AT478" s="5" t="s">
        <v>2434</v>
      </c>
      <c r="AU478" s="5" t="s">
        <v>144</v>
      </c>
      <c r="AV478" s="5">
        <v>0</v>
      </c>
      <c r="AW478" s="5">
        <v>0</v>
      </c>
      <c r="AX478" s="5">
        <v>0</v>
      </c>
      <c r="AY478" s="5">
        <v>0</v>
      </c>
      <c r="AZ478" s="5">
        <v>0</v>
      </c>
      <c r="BA478" s="5">
        <v>0</v>
      </c>
      <c r="BB478" s="5">
        <v>0</v>
      </c>
      <c r="BC478" s="5">
        <v>0</v>
      </c>
      <c r="BD478" s="5">
        <v>0</v>
      </c>
      <c r="BE478" s="5" t="s">
        <v>145</v>
      </c>
      <c r="BF478" s="5" t="s">
        <v>145</v>
      </c>
      <c r="BG478" s="5">
        <v>0</v>
      </c>
      <c r="BH478" s="5">
        <v>23</v>
      </c>
      <c r="BI478" s="5" t="s">
        <v>123</v>
      </c>
      <c r="BJ478" s="3">
        <v>44954</v>
      </c>
      <c r="BK478" s="3">
        <v>44971</v>
      </c>
      <c r="BL478" s="6">
        <v>22.866666666666699</v>
      </c>
      <c r="BM478" s="5" t="s">
        <v>123</v>
      </c>
      <c r="BN478" s="3">
        <v>50833</v>
      </c>
      <c r="BO478" s="5" t="s">
        <v>315</v>
      </c>
      <c r="BP478" s="5">
        <v>0</v>
      </c>
      <c r="BQ478" s="7">
        <v>1</v>
      </c>
      <c r="BR478" s="24">
        <v>44930</v>
      </c>
      <c r="BS478" s="7" t="s">
        <v>3633</v>
      </c>
      <c r="BT478" s="7" t="s">
        <v>3625</v>
      </c>
      <c r="BU478" s="7" t="s">
        <v>3634</v>
      </c>
      <c r="BV478" s="7">
        <v>900</v>
      </c>
      <c r="BW478" s="7">
        <v>2050</v>
      </c>
      <c r="BX478" s="7">
        <v>900</v>
      </c>
      <c r="BY478" s="7">
        <v>1250</v>
      </c>
      <c r="BZ478" s="7">
        <v>3</v>
      </c>
      <c r="CA478" s="7">
        <v>47</v>
      </c>
      <c r="CB478" s="49">
        <f t="shared" si="50"/>
        <v>2970000</v>
      </c>
      <c r="CC478" s="49">
        <v>5058000</v>
      </c>
      <c r="CD478" s="49">
        <f t="shared" si="48"/>
        <v>2673000</v>
      </c>
      <c r="CE478" s="49">
        <f t="shared" si="49"/>
        <v>2376000</v>
      </c>
      <c r="CF478" s="49" t="s">
        <v>3635</v>
      </c>
      <c r="CG478" s="49" t="s">
        <v>3636</v>
      </c>
      <c r="CH478" s="49"/>
      <c r="CI478" s="49" t="s">
        <v>3775</v>
      </c>
      <c r="CJ478" s="50" t="s">
        <v>2435</v>
      </c>
      <c r="CK478" s="50" t="s">
        <v>252</v>
      </c>
      <c r="CL478" s="50">
        <v>454774</v>
      </c>
      <c r="CM478" s="5">
        <v>0</v>
      </c>
      <c r="CN478" s="5" t="s">
        <v>195</v>
      </c>
      <c r="CO478" s="50" t="s">
        <v>152</v>
      </c>
      <c r="CP478" s="50" t="s">
        <v>167</v>
      </c>
      <c r="CQ478" s="51" t="s">
        <v>185</v>
      </c>
      <c r="CR478" s="51" t="s">
        <v>154</v>
      </c>
      <c r="CS478" s="51" t="s">
        <v>90</v>
      </c>
      <c r="CT478" s="51" t="s">
        <v>2467</v>
      </c>
      <c r="CU478" s="51" t="s">
        <v>156</v>
      </c>
      <c r="CV478" s="52">
        <v>80033280808791</v>
      </c>
    </row>
    <row r="479" spans="1:127" s="59" customFormat="1" ht="60" x14ac:dyDescent="0.25">
      <c r="A479" s="59">
        <v>478</v>
      </c>
      <c r="B479" s="60">
        <v>45627</v>
      </c>
      <c r="C479" s="61">
        <v>213120911316202</v>
      </c>
      <c r="D479" s="31">
        <v>213120911316202</v>
      </c>
      <c r="E479" s="31" t="s">
        <v>121</v>
      </c>
      <c r="F479" s="32" t="s">
        <v>232</v>
      </c>
      <c r="G479" s="30">
        <v>44971</v>
      </c>
      <c r="H479" s="33">
        <v>22.866666666666699</v>
      </c>
      <c r="I479" s="32" t="s">
        <v>123</v>
      </c>
      <c r="J479" s="62">
        <v>4894320</v>
      </c>
      <c r="K479" s="32" t="s">
        <v>124</v>
      </c>
      <c r="L479" s="32" t="s">
        <v>2465</v>
      </c>
      <c r="M479" s="32">
        <v>4724801</v>
      </c>
      <c r="N479" s="32" t="s">
        <v>126</v>
      </c>
      <c r="O479" s="32">
        <v>756</v>
      </c>
      <c r="P479" s="32" t="s">
        <v>127</v>
      </c>
      <c r="Q479" s="32">
        <v>23</v>
      </c>
      <c r="R479" s="32" t="s">
        <v>263</v>
      </c>
      <c r="S479" s="33">
        <v>14.9</v>
      </c>
      <c r="T479" s="32" t="s">
        <v>129</v>
      </c>
      <c r="U479" s="33">
        <v>14.5</v>
      </c>
      <c r="V479" s="32">
        <v>180</v>
      </c>
      <c r="W479" s="32" t="s">
        <v>130</v>
      </c>
      <c r="X479" s="32" t="s">
        <v>2466</v>
      </c>
      <c r="Y479" s="32"/>
      <c r="Z479" s="32"/>
      <c r="AA479" s="32"/>
      <c r="AB479" s="32"/>
      <c r="AC479" s="32"/>
      <c r="AD479" s="32"/>
      <c r="AE479" s="32"/>
      <c r="AF479" s="32"/>
      <c r="AG479" s="32"/>
      <c r="AH479" s="32"/>
      <c r="AI479" s="32"/>
      <c r="AJ479" s="32"/>
      <c r="AK479" s="32"/>
      <c r="AL479" s="32"/>
      <c r="AM479" s="32"/>
      <c r="AN479" s="33"/>
      <c r="AO479" s="32"/>
      <c r="AP479" s="32"/>
      <c r="AQ479" s="32"/>
      <c r="AR479" s="30"/>
      <c r="AS479" s="32"/>
      <c r="AT479" s="32"/>
      <c r="AU479" s="32"/>
      <c r="AV479" s="32"/>
      <c r="AW479" s="32"/>
      <c r="AX479" s="32"/>
      <c r="AY479" s="32"/>
      <c r="AZ479" s="32"/>
      <c r="BA479" s="32"/>
      <c r="BB479" s="32"/>
      <c r="BC479" s="32"/>
      <c r="BD479" s="32"/>
      <c r="BE479" s="32"/>
      <c r="BF479" s="32"/>
      <c r="BG479" s="32"/>
      <c r="BH479" s="32"/>
      <c r="BI479" s="32"/>
      <c r="BJ479" s="30"/>
      <c r="BK479" s="30"/>
      <c r="BL479" s="33"/>
      <c r="BM479" s="32"/>
      <c r="BN479" s="30"/>
      <c r="BO479" s="32"/>
      <c r="BP479" s="32"/>
      <c r="BQ479" s="36">
        <v>1</v>
      </c>
      <c r="BR479" s="35">
        <v>44930</v>
      </c>
      <c r="BS479" s="36" t="s">
        <v>3637</v>
      </c>
      <c r="BT479" s="36" t="s">
        <v>3625</v>
      </c>
      <c r="BU479" s="36" t="s">
        <v>3638</v>
      </c>
      <c r="BV479" s="36">
        <v>1140</v>
      </c>
      <c r="BW479" s="36">
        <v>1650</v>
      </c>
      <c r="BX479" s="36">
        <f>1140+1140+510</f>
        <v>2790</v>
      </c>
      <c r="BY479" s="36">
        <v>1300</v>
      </c>
      <c r="BZ479" s="36">
        <v>15</v>
      </c>
      <c r="CA479" s="36">
        <v>35</v>
      </c>
      <c r="CB479" s="64">
        <f t="shared" si="50"/>
        <v>5508000</v>
      </c>
      <c r="CC479" s="64">
        <v>5508000</v>
      </c>
      <c r="CD479" s="64">
        <f t="shared" si="48"/>
        <v>4957200</v>
      </c>
      <c r="CE479" s="64">
        <f t="shared" si="49"/>
        <v>4406400</v>
      </c>
      <c r="CF479" s="64" t="s">
        <v>3639</v>
      </c>
      <c r="CG479" s="64" t="s">
        <v>3640</v>
      </c>
      <c r="CH479" s="64"/>
      <c r="CI479" s="64" t="s">
        <v>3775</v>
      </c>
      <c r="CJ479" s="65"/>
      <c r="CK479" s="65"/>
      <c r="CL479" s="65"/>
      <c r="CM479" s="32"/>
      <c r="CN479" s="32"/>
      <c r="CO479" s="65"/>
      <c r="CP479" s="65"/>
      <c r="CQ479" s="66"/>
      <c r="CR479" s="66"/>
      <c r="CS479" s="66"/>
      <c r="CT479" s="66"/>
      <c r="CU479" s="66"/>
      <c r="CV479" s="67"/>
      <c r="CW479" s="29"/>
      <c r="CX479" s="29"/>
      <c r="CY479" s="29"/>
      <c r="CZ479" s="29"/>
      <c r="DA479" s="29"/>
      <c r="DB479" s="29"/>
      <c r="DC479" s="29"/>
      <c r="DD479" s="29"/>
      <c r="DE479" s="29"/>
      <c r="DF479" s="29"/>
      <c r="DG479" s="29"/>
      <c r="DH479" s="29"/>
      <c r="DI479" s="29"/>
      <c r="DJ479" s="29"/>
      <c r="DK479" s="29"/>
      <c r="DL479" s="29"/>
      <c r="DM479" s="29"/>
      <c r="DN479" s="29"/>
      <c r="DO479" s="29"/>
      <c r="DP479" s="29"/>
      <c r="DQ479" s="29"/>
      <c r="DR479" s="29"/>
      <c r="DS479" s="29"/>
      <c r="DT479" s="29"/>
      <c r="DU479" s="29"/>
      <c r="DV479" s="29"/>
      <c r="DW479" s="29"/>
    </row>
    <row r="480" spans="1:127" ht="60" x14ac:dyDescent="0.25">
      <c r="A480" s="44">
        <v>479</v>
      </c>
      <c r="B480" s="45">
        <v>45627</v>
      </c>
      <c r="C480" s="46">
        <v>213120910918143</v>
      </c>
      <c r="D480" s="4">
        <v>213120910918143</v>
      </c>
      <c r="E480" s="4" t="s">
        <v>121</v>
      </c>
      <c r="F480" s="5" t="s">
        <v>232</v>
      </c>
      <c r="G480" s="3">
        <v>44500</v>
      </c>
      <c r="H480" s="6">
        <v>38.566666666666698</v>
      </c>
      <c r="I480" s="5" t="s">
        <v>123</v>
      </c>
      <c r="J480" s="47">
        <v>1363779</v>
      </c>
      <c r="K480" s="5" t="s">
        <v>124</v>
      </c>
      <c r="L480" s="5" t="s">
        <v>2468</v>
      </c>
      <c r="M480" s="5">
        <v>1158780</v>
      </c>
      <c r="N480" s="5" t="s">
        <v>126</v>
      </c>
      <c r="O480" s="5">
        <v>774</v>
      </c>
      <c r="P480" s="5" t="s">
        <v>127</v>
      </c>
      <c r="Q480" s="5">
        <v>38</v>
      </c>
      <c r="R480" s="5" t="s">
        <v>263</v>
      </c>
      <c r="S480" s="6">
        <v>14.8</v>
      </c>
      <c r="T480" s="5" t="s">
        <v>129</v>
      </c>
      <c r="U480" s="6">
        <v>13</v>
      </c>
      <c r="V480" s="5">
        <v>121</v>
      </c>
      <c r="W480" s="5" t="s">
        <v>130</v>
      </c>
      <c r="X480" s="5" t="s">
        <v>2469</v>
      </c>
      <c r="Y480" s="5" t="s">
        <v>132</v>
      </c>
      <c r="Z480" s="5" t="s">
        <v>133</v>
      </c>
      <c r="AA480" s="5" t="s">
        <v>235</v>
      </c>
      <c r="AB480" s="5" t="s">
        <v>135</v>
      </c>
      <c r="AC480" s="5" t="s">
        <v>136</v>
      </c>
      <c r="AD480" s="5">
        <v>18967317</v>
      </c>
      <c r="AE480" s="5" t="s">
        <v>252</v>
      </c>
      <c r="AF480" s="5" t="s">
        <v>977</v>
      </c>
      <c r="AG480" s="5">
        <v>99</v>
      </c>
      <c r="AH480" s="5" t="s">
        <v>139</v>
      </c>
      <c r="AI480" s="5">
        <v>137</v>
      </c>
      <c r="AJ480" s="5" t="s">
        <v>266</v>
      </c>
      <c r="AK480" s="5">
        <v>1363779</v>
      </c>
      <c r="AL480" s="5" t="s">
        <v>140</v>
      </c>
      <c r="AM480" s="5" t="s">
        <v>709</v>
      </c>
      <c r="AN480" s="6">
        <v>58.974226999999999</v>
      </c>
      <c r="AO480" s="5" t="s">
        <v>142</v>
      </c>
      <c r="AP480" s="5">
        <v>0</v>
      </c>
      <c r="AQ480" s="5">
        <v>20363</v>
      </c>
      <c r="AR480" s="3">
        <v>44504</v>
      </c>
      <c r="AS480" s="5">
        <v>120</v>
      </c>
      <c r="AT480" s="5" t="s">
        <v>2470</v>
      </c>
      <c r="AU480" s="5" t="s">
        <v>144</v>
      </c>
      <c r="AV480" s="5">
        <v>0</v>
      </c>
      <c r="AW480" s="5">
        <v>0</v>
      </c>
      <c r="AX480" s="5">
        <v>0</v>
      </c>
      <c r="AY480" s="5">
        <v>0</v>
      </c>
      <c r="AZ480" s="5">
        <v>0</v>
      </c>
      <c r="BA480" s="5">
        <v>0</v>
      </c>
      <c r="BB480" s="5">
        <v>0</v>
      </c>
      <c r="BC480" s="5">
        <v>0</v>
      </c>
      <c r="BD480" s="5">
        <v>0</v>
      </c>
      <c r="BE480" s="5" t="s">
        <v>145</v>
      </c>
      <c r="BF480" s="5" t="s">
        <v>145</v>
      </c>
      <c r="BG480" s="5">
        <v>0</v>
      </c>
      <c r="BH480" s="5">
        <v>38</v>
      </c>
      <c r="BI480" s="5" t="s">
        <v>123</v>
      </c>
      <c r="BJ480" s="3">
        <v>44500</v>
      </c>
      <c r="BK480" s="3">
        <v>44500</v>
      </c>
      <c r="BL480" s="6">
        <v>38.566666666666698</v>
      </c>
      <c r="BM480" s="5" t="s">
        <v>123</v>
      </c>
      <c r="BN480" s="3">
        <v>48642</v>
      </c>
      <c r="BO480" s="5" t="s">
        <v>834</v>
      </c>
      <c r="BP480" s="5">
        <v>0</v>
      </c>
      <c r="BQ480" s="7">
        <v>1</v>
      </c>
      <c r="BR480" s="24">
        <v>44481</v>
      </c>
      <c r="BS480" s="7" t="s">
        <v>3641</v>
      </c>
      <c r="BT480" s="7" t="s">
        <v>3603</v>
      </c>
      <c r="BU480" s="7" t="s">
        <v>3642</v>
      </c>
      <c r="BV480" s="7">
        <v>0</v>
      </c>
      <c r="BW480" s="7">
        <v>0</v>
      </c>
      <c r="BX480" s="7">
        <v>925</v>
      </c>
      <c r="BY480" s="7">
        <v>2500</v>
      </c>
      <c r="BZ480" s="7">
        <v>24</v>
      </c>
      <c r="CA480" s="7">
        <v>26</v>
      </c>
      <c r="CB480" s="49">
        <f t="shared" si="50"/>
        <v>2312500</v>
      </c>
      <c r="CC480" s="49">
        <v>2312500</v>
      </c>
      <c r="CD480" s="49">
        <f t="shared" si="48"/>
        <v>2081250</v>
      </c>
      <c r="CE480" s="49">
        <f t="shared" si="49"/>
        <v>1850000</v>
      </c>
      <c r="CF480" s="49" t="s">
        <v>3643</v>
      </c>
      <c r="CG480" s="49" t="s">
        <v>3644</v>
      </c>
      <c r="CH480" s="49"/>
      <c r="CI480" s="49" t="s">
        <v>3775</v>
      </c>
      <c r="CJ480" s="50" t="s">
        <v>2435</v>
      </c>
      <c r="CK480" s="50" t="s">
        <v>252</v>
      </c>
      <c r="CL480" s="50">
        <v>452001</v>
      </c>
      <c r="CM480" s="5">
        <v>0</v>
      </c>
      <c r="CN480" s="5" t="s">
        <v>195</v>
      </c>
      <c r="CO480" s="50" t="s">
        <v>166</v>
      </c>
      <c r="CP480" s="50" t="s">
        <v>167</v>
      </c>
      <c r="CQ480" s="51" t="s">
        <v>185</v>
      </c>
      <c r="CR480" s="51" t="s">
        <v>154</v>
      </c>
      <c r="CS480" s="51" t="s">
        <v>90</v>
      </c>
      <c r="CT480" s="51" t="s">
        <v>2471</v>
      </c>
      <c r="CU480" s="51" t="s">
        <v>156</v>
      </c>
      <c r="CV480" s="52" t="s">
        <v>2472</v>
      </c>
    </row>
    <row r="481" spans="1:127" ht="60" x14ac:dyDescent="0.25">
      <c r="A481" s="44">
        <v>480</v>
      </c>
      <c r="B481" s="45">
        <v>45627</v>
      </c>
      <c r="C481" s="46">
        <v>213021111611354</v>
      </c>
      <c r="D481" s="4">
        <v>213021111611354</v>
      </c>
      <c r="E481" s="4" t="s">
        <v>121</v>
      </c>
      <c r="F481" s="5" t="s">
        <v>122</v>
      </c>
      <c r="G481" s="3">
        <v>45325</v>
      </c>
      <c r="H481" s="6">
        <v>11.0666666666667</v>
      </c>
      <c r="I481" s="5" t="s">
        <v>123</v>
      </c>
      <c r="J481" s="47">
        <v>5000000</v>
      </c>
      <c r="K481" s="5" t="s">
        <v>124</v>
      </c>
      <c r="L481" s="5" t="s">
        <v>2473</v>
      </c>
      <c r="M481" s="5">
        <v>4896710</v>
      </c>
      <c r="N481" s="5" t="s">
        <v>126</v>
      </c>
      <c r="O481" s="5">
        <v>756</v>
      </c>
      <c r="P481" s="5" t="s">
        <v>127</v>
      </c>
      <c r="Q481" s="5">
        <v>11</v>
      </c>
      <c r="R481" s="5" t="s">
        <v>263</v>
      </c>
      <c r="S481" s="6">
        <v>12.15</v>
      </c>
      <c r="T481" s="5" t="s">
        <v>129</v>
      </c>
      <c r="U481" s="6">
        <v>12.15</v>
      </c>
      <c r="V481" s="5">
        <v>181</v>
      </c>
      <c r="W481" s="5" t="s">
        <v>130</v>
      </c>
      <c r="X481" s="5" t="s">
        <v>2474</v>
      </c>
      <c r="Y481" s="5" t="s">
        <v>132</v>
      </c>
      <c r="Z481" s="5" t="s">
        <v>133</v>
      </c>
      <c r="AA481" s="5" t="s">
        <v>265</v>
      </c>
      <c r="AB481" s="5" t="s">
        <v>135</v>
      </c>
      <c r="AC481" s="5" t="s">
        <v>136</v>
      </c>
      <c r="AD481" s="5">
        <v>854803412913</v>
      </c>
      <c r="AE481" s="5" t="s">
        <v>252</v>
      </c>
      <c r="AF481" s="5" t="s">
        <v>977</v>
      </c>
      <c r="AG481" s="5">
        <v>170</v>
      </c>
      <c r="AH481" s="5" t="s">
        <v>139</v>
      </c>
      <c r="AI481" s="5">
        <v>181</v>
      </c>
      <c r="AJ481" s="5" t="s">
        <v>266</v>
      </c>
      <c r="AK481" s="5">
        <v>5000000</v>
      </c>
      <c r="AL481" s="5" t="s">
        <v>140</v>
      </c>
      <c r="AM481" s="5" t="s">
        <v>278</v>
      </c>
      <c r="AN481" s="6">
        <v>29.677112999999999</v>
      </c>
      <c r="AO481" s="5" t="s">
        <v>142</v>
      </c>
      <c r="AP481" s="5">
        <v>0</v>
      </c>
      <c r="AQ481" s="5">
        <v>60492</v>
      </c>
      <c r="AR481" s="3">
        <v>45326</v>
      </c>
      <c r="AS481" s="5">
        <v>180</v>
      </c>
      <c r="AT481" s="5" t="s">
        <v>2475</v>
      </c>
      <c r="AU481" s="5" t="s">
        <v>144</v>
      </c>
      <c r="AV481" s="5">
        <v>0</v>
      </c>
      <c r="AW481" s="5">
        <v>0</v>
      </c>
      <c r="AX481" s="5">
        <v>0</v>
      </c>
      <c r="AY481" s="5">
        <v>0</v>
      </c>
      <c r="AZ481" s="5">
        <v>0</v>
      </c>
      <c r="BA481" s="5">
        <v>0</v>
      </c>
      <c r="BB481" s="5">
        <v>0</v>
      </c>
      <c r="BC481" s="5">
        <v>0</v>
      </c>
      <c r="BD481" s="5">
        <v>0</v>
      </c>
      <c r="BE481" s="5" t="s">
        <v>145</v>
      </c>
      <c r="BF481" s="5" t="s">
        <v>145</v>
      </c>
      <c r="BG481" s="5">
        <v>0</v>
      </c>
      <c r="BH481" s="5">
        <v>11</v>
      </c>
      <c r="BI481" s="5" t="s">
        <v>123</v>
      </c>
      <c r="BJ481" s="3">
        <v>45321</v>
      </c>
      <c r="BK481" s="3">
        <v>45321</v>
      </c>
      <c r="BL481" s="6">
        <v>11.2</v>
      </c>
      <c r="BM481" s="5" t="s">
        <v>123</v>
      </c>
      <c r="BN481" s="3">
        <v>50805</v>
      </c>
      <c r="BO481" s="5" t="s">
        <v>315</v>
      </c>
      <c r="BP481" s="5">
        <v>0</v>
      </c>
      <c r="BQ481" s="7">
        <v>1</v>
      </c>
      <c r="BR481" s="24">
        <v>45314</v>
      </c>
      <c r="BS481" s="7" t="s">
        <v>3645</v>
      </c>
      <c r="BT481" s="7" t="s">
        <v>3646</v>
      </c>
      <c r="BU481" s="7" t="s">
        <v>3647</v>
      </c>
      <c r="BV481" s="7">
        <v>0</v>
      </c>
      <c r="BW481" s="7">
        <v>0</v>
      </c>
      <c r="BX481" s="7">
        <f>144+792+792+792</f>
        <v>2520</v>
      </c>
      <c r="BY481" s="7">
        <v>6685.7142899999999</v>
      </c>
      <c r="BZ481" s="7">
        <v>15</v>
      </c>
      <c r="CA481" s="7">
        <v>35</v>
      </c>
      <c r="CB481" s="49">
        <f t="shared" si="50"/>
        <v>16848000.0108</v>
      </c>
      <c r="CC481" s="49">
        <v>16848000</v>
      </c>
      <c r="CD481" s="49">
        <f t="shared" si="48"/>
        <v>15163200</v>
      </c>
      <c r="CE481" s="49">
        <f t="shared" si="49"/>
        <v>13478400</v>
      </c>
      <c r="CF481" s="49" t="s">
        <v>3648</v>
      </c>
      <c r="CG481" s="49" t="s">
        <v>3649</v>
      </c>
      <c r="CH481" s="49"/>
      <c r="CI481" s="49" t="s">
        <v>3775</v>
      </c>
      <c r="CJ481" s="50" t="s">
        <v>2476</v>
      </c>
      <c r="CK481" s="50" t="s">
        <v>252</v>
      </c>
      <c r="CL481" s="50">
        <v>462001</v>
      </c>
      <c r="CM481" s="5">
        <v>0</v>
      </c>
      <c r="CN481" s="5" t="s">
        <v>843</v>
      </c>
      <c r="CO481" s="50" t="s">
        <v>166</v>
      </c>
      <c r="CP481" s="50" t="s">
        <v>167</v>
      </c>
      <c r="CQ481" s="51" t="s">
        <v>153</v>
      </c>
      <c r="CR481" s="51" t="s">
        <v>154</v>
      </c>
      <c r="CS481" s="51" t="s">
        <v>90</v>
      </c>
      <c r="CT481" s="51" t="s">
        <v>2477</v>
      </c>
      <c r="CU481" s="51" t="s">
        <v>156</v>
      </c>
      <c r="CV481" s="52" t="s">
        <v>2478</v>
      </c>
    </row>
    <row r="482" spans="1:127" ht="75" x14ac:dyDescent="0.25">
      <c r="A482" s="44">
        <v>481</v>
      </c>
      <c r="B482" s="45">
        <v>45627</v>
      </c>
      <c r="C482" s="46">
        <v>213020911744350</v>
      </c>
      <c r="D482" s="4">
        <v>213020911744350</v>
      </c>
      <c r="E482" s="4" t="s">
        <v>121</v>
      </c>
      <c r="F482" s="5" t="s">
        <v>122</v>
      </c>
      <c r="G482" s="3">
        <v>45457</v>
      </c>
      <c r="H482" s="6">
        <v>6.6666666666666696</v>
      </c>
      <c r="I482" s="5" t="s">
        <v>123</v>
      </c>
      <c r="J482" s="47">
        <v>4560000</v>
      </c>
      <c r="K482" s="5" t="s">
        <v>124</v>
      </c>
      <c r="L482" s="5" t="s">
        <v>2479</v>
      </c>
      <c r="M482" s="5">
        <v>4513438</v>
      </c>
      <c r="N482" s="5" t="s">
        <v>126</v>
      </c>
      <c r="O482" s="5">
        <v>738</v>
      </c>
      <c r="P482" s="5" t="s">
        <v>127</v>
      </c>
      <c r="Q482" s="5">
        <v>6</v>
      </c>
      <c r="R482" s="5" t="s">
        <v>263</v>
      </c>
      <c r="S482" s="6">
        <v>12</v>
      </c>
      <c r="T482" s="5" t="s">
        <v>129</v>
      </c>
      <c r="U482" s="6">
        <v>12</v>
      </c>
      <c r="V482" s="5">
        <v>181</v>
      </c>
      <c r="W482" s="5" t="s">
        <v>130</v>
      </c>
      <c r="X482" s="5" t="s">
        <v>2480</v>
      </c>
      <c r="Y482" s="5" t="s">
        <v>132</v>
      </c>
      <c r="Z482" s="5" t="s">
        <v>133</v>
      </c>
      <c r="AA482" s="5" t="s">
        <v>1011</v>
      </c>
      <c r="AB482" s="5" t="s">
        <v>135</v>
      </c>
      <c r="AC482" s="5" t="s">
        <v>136</v>
      </c>
      <c r="AD482" s="5">
        <v>854804244047</v>
      </c>
      <c r="AE482" s="5" t="s">
        <v>252</v>
      </c>
      <c r="AF482" s="5" t="s">
        <v>977</v>
      </c>
      <c r="AG482" s="5">
        <v>175</v>
      </c>
      <c r="AH482" s="5" t="s">
        <v>139</v>
      </c>
      <c r="AI482" s="5">
        <v>181</v>
      </c>
      <c r="AJ482" s="5" t="s">
        <v>266</v>
      </c>
      <c r="AK482" s="5">
        <v>4560000</v>
      </c>
      <c r="AL482" s="5" t="s">
        <v>140</v>
      </c>
      <c r="AM482" s="5" t="s">
        <v>141</v>
      </c>
      <c r="AN482" s="6">
        <v>53.539978900000001</v>
      </c>
      <c r="AO482" s="5" t="s">
        <v>142</v>
      </c>
      <c r="AP482" s="5">
        <v>0</v>
      </c>
      <c r="AQ482" s="5">
        <v>54728</v>
      </c>
      <c r="AR482" s="3">
        <v>45477</v>
      </c>
      <c r="AS482" s="5">
        <v>180</v>
      </c>
      <c r="AT482" s="5" t="s">
        <v>2475</v>
      </c>
      <c r="AU482" s="5" t="s">
        <v>144</v>
      </c>
      <c r="AV482" s="5">
        <v>0</v>
      </c>
      <c r="AW482" s="5">
        <v>0</v>
      </c>
      <c r="AX482" s="5">
        <v>0</v>
      </c>
      <c r="AY482" s="5">
        <v>0</v>
      </c>
      <c r="AZ482" s="5">
        <v>0</v>
      </c>
      <c r="BA482" s="5">
        <v>0</v>
      </c>
      <c r="BB482" s="5">
        <v>0</v>
      </c>
      <c r="BC482" s="5">
        <v>0</v>
      </c>
      <c r="BD482" s="5">
        <v>0</v>
      </c>
      <c r="BE482" s="5" t="s">
        <v>145</v>
      </c>
      <c r="BF482" s="5" t="s">
        <v>145</v>
      </c>
      <c r="BG482" s="5">
        <v>0</v>
      </c>
      <c r="BH482" s="5">
        <v>6</v>
      </c>
      <c r="BI482" s="5" t="s">
        <v>123</v>
      </c>
      <c r="BJ482" s="3">
        <v>45454</v>
      </c>
      <c r="BK482" s="3">
        <v>45454</v>
      </c>
      <c r="BL482" s="6">
        <v>6.7666666666666702</v>
      </c>
      <c r="BM482" s="5" t="s">
        <v>123</v>
      </c>
      <c r="BN482" s="3">
        <v>50955</v>
      </c>
      <c r="BO482" s="5" t="s">
        <v>146</v>
      </c>
      <c r="BP482" s="5">
        <v>0</v>
      </c>
      <c r="BQ482" s="7">
        <v>1</v>
      </c>
      <c r="BR482" s="24">
        <v>45434</v>
      </c>
      <c r="BS482" s="7" t="s">
        <v>3650</v>
      </c>
      <c r="BT482" s="7" t="s">
        <v>3612</v>
      </c>
      <c r="BU482" s="7" t="s">
        <v>3651</v>
      </c>
      <c r="BV482" s="7">
        <v>750</v>
      </c>
      <c r="BW482" s="7">
        <v>6200</v>
      </c>
      <c r="BX482" s="7">
        <v>2578</v>
      </c>
      <c r="BY482" s="7">
        <v>1500</v>
      </c>
      <c r="BZ482" s="7">
        <v>13</v>
      </c>
      <c r="CA482" s="7">
        <v>37</v>
      </c>
      <c r="CB482" s="49">
        <f t="shared" si="50"/>
        <v>8517000</v>
      </c>
      <c r="CC482" s="49">
        <v>8517000</v>
      </c>
      <c r="CD482" s="49">
        <f t="shared" si="48"/>
        <v>7665300</v>
      </c>
      <c r="CE482" s="49">
        <f t="shared" si="49"/>
        <v>6813600</v>
      </c>
      <c r="CF482" s="49" t="s">
        <v>3652</v>
      </c>
      <c r="CG482" s="49" t="s">
        <v>3653</v>
      </c>
      <c r="CH482" s="49"/>
      <c r="CI482" s="49" t="s">
        <v>3775</v>
      </c>
      <c r="CJ482" s="50" t="s">
        <v>2476</v>
      </c>
      <c r="CK482" s="50" t="s">
        <v>252</v>
      </c>
      <c r="CL482" s="50">
        <v>462001</v>
      </c>
      <c r="CM482" s="5">
        <v>28</v>
      </c>
      <c r="CN482" s="5" t="s">
        <v>165</v>
      </c>
      <c r="CO482" s="50" t="s">
        <v>166</v>
      </c>
      <c r="CP482" s="50" t="s">
        <v>167</v>
      </c>
      <c r="CQ482" s="51" t="s">
        <v>153</v>
      </c>
      <c r="CR482" s="51" t="s">
        <v>154</v>
      </c>
      <c r="CS482" s="51" t="s">
        <v>90</v>
      </c>
      <c r="CT482" s="51" t="s">
        <v>2481</v>
      </c>
      <c r="CU482" s="51" t="s">
        <v>156</v>
      </c>
      <c r="CV482" s="52" t="s">
        <v>2482</v>
      </c>
    </row>
    <row r="483" spans="1:127" ht="90" x14ac:dyDescent="0.25">
      <c r="A483" s="44">
        <v>482</v>
      </c>
      <c r="B483" s="45">
        <v>45627</v>
      </c>
      <c r="C483" s="46">
        <v>213020911652018</v>
      </c>
      <c r="D483" s="4">
        <v>213020911652018</v>
      </c>
      <c r="E483" s="4" t="s">
        <v>121</v>
      </c>
      <c r="F483" s="5" t="s">
        <v>122</v>
      </c>
      <c r="G483" s="3">
        <v>45362</v>
      </c>
      <c r="H483" s="6">
        <v>9.8333333333333304</v>
      </c>
      <c r="I483" s="5" t="s">
        <v>123</v>
      </c>
      <c r="J483" s="47">
        <v>3245739</v>
      </c>
      <c r="K483" s="5" t="s">
        <v>124</v>
      </c>
      <c r="L483" s="5" t="s">
        <v>2483</v>
      </c>
      <c r="M483" s="5">
        <v>3194332</v>
      </c>
      <c r="N483" s="5" t="s">
        <v>126</v>
      </c>
      <c r="O483" s="5">
        <v>793</v>
      </c>
      <c r="P483" s="5" t="s">
        <v>127</v>
      </c>
      <c r="Q483" s="5">
        <v>9</v>
      </c>
      <c r="R483" s="5" t="s">
        <v>263</v>
      </c>
      <c r="S483" s="6">
        <v>12.5</v>
      </c>
      <c r="T483" s="5" t="s">
        <v>129</v>
      </c>
      <c r="U483" s="6">
        <v>12.5</v>
      </c>
      <c r="V483" s="5">
        <v>181</v>
      </c>
      <c r="W483" s="5" t="s">
        <v>130</v>
      </c>
      <c r="X483" s="5" t="s">
        <v>2484</v>
      </c>
      <c r="Y483" s="5" t="s">
        <v>132</v>
      </c>
      <c r="Z483" s="5" t="s">
        <v>133</v>
      </c>
      <c r="AA483" s="5" t="s">
        <v>134</v>
      </c>
      <c r="AB483" s="5" t="s">
        <v>135</v>
      </c>
      <c r="AC483" s="5" t="s">
        <v>136</v>
      </c>
      <c r="AD483" s="5">
        <v>805723837</v>
      </c>
      <c r="AE483" s="5" t="s">
        <v>252</v>
      </c>
      <c r="AF483" s="5" t="s">
        <v>977</v>
      </c>
      <c r="AG483" s="5">
        <v>172</v>
      </c>
      <c r="AH483" s="5" t="s">
        <v>139</v>
      </c>
      <c r="AI483" s="5">
        <v>181</v>
      </c>
      <c r="AJ483" s="5" t="s">
        <v>266</v>
      </c>
      <c r="AK483" s="5">
        <v>3245739</v>
      </c>
      <c r="AL483" s="5" t="s">
        <v>140</v>
      </c>
      <c r="AM483" s="5" t="s">
        <v>141</v>
      </c>
      <c r="AN483" s="6">
        <v>47.925271299999999</v>
      </c>
      <c r="AO483" s="5" t="s">
        <v>142</v>
      </c>
      <c r="AP483" s="5">
        <v>0</v>
      </c>
      <c r="AQ483" s="5">
        <v>40005</v>
      </c>
      <c r="AR483" s="3">
        <v>45386</v>
      </c>
      <c r="AS483" s="5">
        <v>180</v>
      </c>
      <c r="AT483" s="5" t="s">
        <v>2475</v>
      </c>
      <c r="AU483" s="5" t="s">
        <v>144</v>
      </c>
      <c r="AV483" s="5">
        <v>0</v>
      </c>
      <c r="AW483" s="5">
        <v>0</v>
      </c>
      <c r="AX483" s="5">
        <v>0</v>
      </c>
      <c r="AY483" s="5">
        <v>0</v>
      </c>
      <c r="AZ483" s="5">
        <v>0</v>
      </c>
      <c r="BA483" s="5">
        <v>0</v>
      </c>
      <c r="BB483" s="5">
        <v>0</v>
      </c>
      <c r="BC483" s="5">
        <v>0</v>
      </c>
      <c r="BD483" s="5">
        <v>0</v>
      </c>
      <c r="BE483" s="5" t="s">
        <v>145</v>
      </c>
      <c r="BF483" s="5" t="s">
        <v>145</v>
      </c>
      <c r="BG483" s="5">
        <v>0</v>
      </c>
      <c r="BH483" s="5">
        <v>9</v>
      </c>
      <c r="BI483" s="5" t="s">
        <v>123</v>
      </c>
      <c r="BJ483" s="3">
        <v>45358</v>
      </c>
      <c r="BK483" s="3">
        <v>45358</v>
      </c>
      <c r="BL483" s="6">
        <v>9.9666666666666703</v>
      </c>
      <c r="BM483" s="5" t="s">
        <v>123</v>
      </c>
      <c r="BN483" s="3">
        <v>50864</v>
      </c>
      <c r="BO483" s="5" t="s">
        <v>146</v>
      </c>
      <c r="BP483" s="5">
        <v>0</v>
      </c>
      <c r="BQ483" s="7">
        <v>1</v>
      </c>
      <c r="BR483" s="24">
        <v>45350</v>
      </c>
      <c r="BS483" s="7" t="s">
        <v>3654</v>
      </c>
      <c r="BT483" s="7" t="s">
        <v>3646</v>
      </c>
      <c r="BU483" s="7" t="s">
        <v>3655</v>
      </c>
      <c r="BV483" s="7">
        <v>903</v>
      </c>
      <c r="BW483" s="7">
        <v>2500</v>
      </c>
      <c r="BX483" s="7">
        <v>0</v>
      </c>
      <c r="BY483" s="7">
        <v>0</v>
      </c>
      <c r="BZ483" s="7"/>
      <c r="CA483" s="7"/>
      <c r="CB483" s="49">
        <f t="shared" si="50"/>
        <v>2257500</v>
      </c>
      <c r="CC483" s="49">
        <v>2257500</v>
      </c>
      <c r="CD483" s="49">
        <f t="shared" si="48"/>
        <v>2031750</v>
      </c>
      <c r="CE483" s="49">
        <f t="shared" si="49"/>
        <v>1806000</v>
      </c>
      <c r="CF483" s="49" t="s">
        <v>3656</v>
      </c>
      <c r="CG483" s="49" t="s">
        <v>3657</v>
      </c>
      <c r="CH483" s="49"/>
      <c r="CI483" s="49" t="s">
        <v>3775</v>
      </c>
      <c r="CJ483" s="50" t="s">
        <v>2476</v>
      </c>
      <c r="CK483" s="50" t="s">
        <v>252</v>
      </c>
      <c r="CL483" s="50">
        <v>462001</v>
      </c>
      <c r="CM483" s="5">
        <v>0</v>
      </c>
      <c r="CN483" s="5" t="s">
        <v>195</v>
      </c>
      <c r="CO483" s="50" t="s">
        <v>166</v>
      </c>
      <c r="CP483" s="50" t="s">
        <v>167</v>
      </c>
      <c r="CQ483" s="51" t="s">
        <v>153</v>
      </c>
      <c r="CR483" s="51" t="s">
        <v>154</v>
      </c>
      <c r="CS483" s="51" t="s">
        <v>90</v>
      </c>
      <c r="CT483" s="51" t="s">
        <v>2485</v>
      </c>
      <c r="CU483" s="51" t="s">
        <v>187</v>
      </c>
      <c r="CV483" s="52" t="s">
        <v>2486</v>
      </c>
    </row>
    <row r="484" spans="1:127" s="59" customFormat="1" ht="90" x14ac:dyDescent="0.25">
      <c r="A484" s="59">
        <v>483</v>
      </c>
      <c r="B484" s="60">
        <v>45627</v>
      </c>
      <c r="C484" s="61">
        <v>213020911652018</v>
      </c>
      <c r="D484" s="31">
        <v>213020911652018</v>
      </c>
      <c r="E484" s="31" t="s">
        <v>121</v>
      </c>
      <c r="F484" s="32" t="s">
        <v>122</v>
      </c>
      <c r="G484" s="30">
        <v>45362</v>
      </c>
      <c r="H484" s="33">
        <v>9.8333333333333304</v>
      </c>
      <c r="I484" s="32" t="s">
        <v>123</v>
      </c>
      <c r="J484" s="62">
        <v>3245739</v>
      </c>
      <c r="K484" s="32" t="s">
        <v>124</v>
      </c>
      <c r="L484" s="32" t="s">
        <v>2483</v>
      </c>
      <c r="M484" s="32">
        <v>3194332</v>
      </c>
      <c r="N484" s="32" t="s">
        <v>126</v>
      </c>
      <c r="O484" s="32">
        <v>793</v>
      </c>
      <c r="P484" s="32" t="s">
        <v>127</v>
      </c>
      <c r="Q484" s="32">
        <v>9</v>
      </c>
      <c r="R484" s="32" t="s">
        <v>263</v>
      </c>
      <c r="S484" s="33">
        <v>12.5</v>
      </c>
      <c r="T484" s="32" t="s">
        <v>129</v>
      </c>
      <c r="U484" s="33">
        <v>12.5</v>
      </c>
      <c r="V484" s="32">
        <v>181</v>
      </c>
      <c r="W484" s="32" t="s">
        <v>130</v>
      </c>
      <c r="X484" s="32" t="s">
        <v>2484</v>
      </c>
      <c r="Y484" s="32"/>
      <c r="Z484" s="32"/>
      <c r="AA484" s="32"/>
      <c r="AB484" s="32"/>
      <c r="AC484" s="32"/>
      <c r="AD484" s="32"/>
      <c r="AE484" s="32"/>
      <c r="AF484" s="32"/>
      <c r="AG484" s="32"/>
      <c r="AH484" s="32"/>
      <c r="AI484" s="32"/>
      <c r="AJ484" s="32"/>
      <c r="AK484" s="32"/>
      <c r="AL484" s="32"/>
      <c r="AM484" s="32"/>
      <c r="AN484" s="33"/>
      <c r="AO484" s="32"/>
      <c r="AP484" s="32"/>
      <c r="AQ484" s="32"/>
      <c r="AR484" s="30"/>
      <c r="AS484" s="32"/>
      <c r="AT484" s="32"/>
      <c r="AU484" s="32"/>
      <c r="AV484" s="32"/>
      <c r="AW484" s="32"/>
      <c r="AX484" s="32"/>
      <c r="AY484" s="32"/>
      <c r="AZ484" s="32"/>
      <c r="BA484" s="32"/>
      <c r="BB484" s="32"/>
      <c r="BC484" s="32"/>
      <c r="BD484" s="32"/>
      <c r="BE484" s="32"/>
      <c r="BF484" s="32"/>
      <c r="BG484" s="32"/>
      <c r="BH484" s="32"/>
      <c r="BI484" s="32"/>
      <c r="BJ484" s="30"/>
      <c r="BK484" s="30"/>
      <c r="BL484" s="33"/>
      <c r="BM484" s="32"/>
      <c r="BN484" s="30"/>
      <c r="BO484" s="32"/>
      <c r="BP484" s="32"/>
      <c r="BQ484" s="36">
        <v>1</v>
      </c>
      <c r="BR484" s="35">
        <v>45350</v>
      </c>
      <c r="BS484" s="36" t="s">
        <v>3654</v>
      </c>
      <c r="BT484" s="36" t="s">
        <v>3646</v>
      </c>
      <c r="BU484" s="36" t="s">
        <v>3658</v>
      </c>
      <c r="BV484" s="36">
        <v>903</v>
      </c>
      <c r="BW484" s="36">
        <v>2500</v>
      </c>
      <c r="BX484" s="36">
        <v>0</v>
      </c>
      <c r="BY484" s="36">
        <v>0</v>
      </c>
      <c r="BZ484" s="36"/>
      <c r="CA484" s="36"/>
      <c r="CB484" s="64">
        <f t="shared" si="50"/>
        <v>2257500</v>
      </c>
      <c r="CC484" s="64">
        <v>2257500</v>
      </c>
      <c r="CD484" s="64">
        <f t="shared" si="48"/>
        <v>2031750</v>
      </c>
      <c r="CE484" s="64">
        <f t="shared" si="49"/>
        <v>1806000</v>
      </c>
      <c r="CF484" s="64" t="s">
        <v>3656</v>
      </c>
      <c r="CG484" s="64" t="s">
        <v>3657</v>
      </c>
      <c r="CH484" s="64"/>
      <c r="CI484" s="64" t="s">
        <v>3775</v>
      </c>
      <c r="CJ484" s="65"/>
      <c r="CK484" s="65"/>
      <c r="CL484" s="65"/>
      <c r="CM484" s="32"/>
      <c r="CN484" s="32"/>
      <c r="CO484" s="65"/>
      <c r="CP484" s="65"/>
      <c r="CQ484" s="66"/>
      <c r="CR484" s="66"/>
      <c r="CS484" s="66"/>
      <c r="CT484" s="66"/>
      <c r="CU484" s="66"/>
      <c r="CV484" s="67"/>
      <c r="CW484" s="29"/>
      <c r="CX484" s="29"/>
      <c r="CY484" s="29"/>
      <c r="CZ484" s="29"/>
      <c r="DA484" s="29"/>
      <c r="DB484" s="29"/>
      <c r="DC484" s="29"/>
      <c r="DD484" s="29"/>
      <c r="DE484" s="29"/>
      <c r="DF484" s="29"/>
      <c r="DG484" s="29"/>
      <c r="DH484" s="29"/>
      <c r="DI484" s="29"/>
      <c r="DJ484" s="29"/>
      <c r="DK484" s="29"/>
      <c r="DL484" s="29"/>
      <c r="DM484" s="29"/>
      <c r="DN484" s="29"/>
      <c r="DO484" s="29"/>
      <c r="DP484" s="29"/>
      <c r="DQ484" s="29"/>
      <c r="DR484" s="29"/>
      <c r="DS484" s="29"/>
      <c r="DT484" s="29"/>
      <c r="DU484" s="29"/>
      <c r="DV484" s="29"/>
      <c r="DW484" s="29"/>
    </row>
    <row r="485" spans="1:127" s="59" customFormat="1" ht="90" x14ac:dyDescent="0.25">
      <c r="A485" s="59">
        <v>484</v>
      </c>
      <c r="B485" s="60">
        <v>45627</v>
      </c>
      <c r="C485" s="61">
        <v>213020911652018</v>
      </c>
      <c r="D485" s="31">
        <v>213020911652018</v>
      </c>
      <c r="E485" s="31" t="s">
        <v>121</v>
      </c>
      <c r="F485" s="32" t="s">
        <v>122</v>
      </c>
      <c r="G485" s="30">
        <v>45362</v>
      </c>
      <c r="H485" s="33">
        <v>9.8333333333333304</v>
      </c>
      <c r="I485" s="32" t="s">
        <v>123</v>
      </c>
      <c r="J485" s="62">
        <v>3245739</v>
      </c>
      <c r="K485" s="32" t="s">
        <v>124</v>
      </c>
      <c r="L485" s="32" t="s">
        <v>2483</v>
      </c>
      <c r="M485" s="32">
        <v>3194332</v>
      </c>
      <c r="N485" s="32" t="s">
        <v>126</v>
      </c>
      <c r="O485" s="32">
        <v>793</v>
      </c>
      <c r="P485" s="32" t="s">
        <v>127</v>
      </c>
      <c r="Q485" s="32">
        <v>9</v>
      </c>
      <c r="R485" s="32" t="s">
        <v>263</v>
      </c>
      <c r="S485" s="33">
        <v>12.5</v>
      </c>
      <c r="T485" s="32" t="s">
        <v>129</v>
      </c>
      <c r="U485" s="33">
        <v>12.5</v>
      </c>
      <c r="V485" s="32">
        <v>181</v>
      </c>
      <c r="W485" s="32" t="s">
        <v>130</v>
      </c>
      <c r="X485" s="32" t="s">
        <v>2484</v>
      </c>
      <c r="Y485" s="32"/>
      <c r="Z485" s="32"/>
      <c r="AA485" s="32"/>
      <c r="AB485" s="32"/>
      <c r="AC485" s="32"/>
      <c r="AD485" s="32"/>
      <c r="AE485" s="32"/>
      <c r="AF485" s="32"/>
      <c r="AG485" s="32"/>
      <c r="AH485" s="32"/>
      <c r="AI485" s="32"/>
      <c r="AJ485" s="32"/>
      <c r="AK485" s="32"/>
      <c r="AL485" s="32"/>
      <c r="AM485" s="32"/>
      <c r="AN485" s="33"/>
      <c r="AO485" s="32"/>
      <c r="AP485" s="32"/>
      <c r="AQ485" s="32"/>
      <c r="AR485" s="30"/>
      <c r="AS485" s="32"/>
      <c r="AT485" s="32"/>
      <c r="AU485" s="32"/>
      <c r="AV485" s="32"/>
      <c r="AW485" s="32"/>
      <c r="AX485" s="32"/>
      <c r="AY485" s="32"/>
      <c r="AZ485" s="32"/>
      <c r="BA485" s="32"/>
      <c r="BB485" s="32"/>
      <c r="BC485" s="32"/>
      <c r="BD485" s="32"/>
      <c r="BE485" s="32"/>
      <c r="BF485" s="32"/>
      <c r="BG485" s="32"/>
      <c r="BH485" s="32"/>
      <c r="BI485" s="32"/>
      <c r="BJ485" s="30"/>
      <c r="BK485" s="30"/>
      <c r="BL485" s="33"/>
      <c r="BM485" s="32"/>
      <c r="BN485" s="30"/>
      <c r="BO485" s="32"/>
      <c r="BP485" s="32"/>
      <c r="BQ485" s="36">
        <v>1</v>
      </c>
      <c r="BR485" s="35">
        <v>45350</v>
      </c>
      <c r="BS485" s="36" t="s">
        <v>3654</v>
      </c>
      <c r="BT485" s="36" t="s">
        <v>3646</v>
      </c>
      <c r="BU485" s="36" t="s">
        <v>3659</v>
      </c>
      <c r="BV485" s="36">
        <v>903</v>
      </c>
      <c r="BW485" s="36">
        <v>2500</v>
      </c>
      <c r="BX485" s="36">
        <v>0</v>
      </c>
      <c r="BY485" s="36">
        <v>0</v>
      </c>
      <c r="BZ485" s="36"/>
      <c r="CA485" s="36"/>
      <c r="CB485" s="64">
        <f t="shared" si="50"/>
        <v>2257500</v>
      </c>
      <c r="CC485" s="64">
        <v>2257500</v>
      </c>
      <c r="CD485" s="64">
        <f t="shared" si="48"/>
        <v>2031750</v>
      </c>
      <c r="CE485" s="64">
        <f t="shared" si="49"/>
        <v>1806000</v>
      </c>
      <c r="CF485" s="64" t="s">
        <v>3656</v>
      </c>
      <c r="CG485" s="64" t="s">
        <v>3657</v>
      </c>
      <c r="CH485" s="64"/>
      <c r="CI485" s="64" t="s">
        <v>3775</v>
      </c>
      <c r="CJ485" s="65"/>
      <c r="CK485" s="65"/>
      <c r="CL485" s="65"/>
      <c r="CM485" s="32"/>
      <c r="CN485" s="32"/>
      <c r="CO485" s="65"/>
      <c r="CP485" s="65"/>
      <c r="CQ485" s="66"/>
      <c r="CR485" s="66"/>
      <c r="CS485" s="66"/>
      <c r="CT485" s="66"/>
      <c r="CU485" s="66"/>
      <c r="CV485" s="67"/>
      <c r="CW485" s="29"/>
      <c r="CX485" s="29"/>
      <c r="CY485" s="29"/>
      <c r="CZ485" s="29"/>
      <c r="DA485" s="29"/>
      <c r="DB485" s="29"/>
      <c r="DC485" s="29"/>
      <c r="DD485" s="29"/>
      <c r="DE485" s="29"/>
      <c r="DF485" s="29"/>
      <c r="DG485" s="29"/>
      <c r="DH485" s="29"/>
      <c r="DI485" s="29"/>
      <c r="DJ485" s="29"/>
      <c r="DK485" s="29"/>
      <c r="DL485" s="29"/>
      <c r="DM485" s="29"/>
      <c r="DN485" s="29"/>
      <c r="DO485" s="29"/>
      <c r="DP485" s="29"/>
      <c r="DQ485" s="29"/>
      <c r="DR485" s="29"/>
      <c r="DS485" s="29"/>
      <c r="DT485" s="29"/>
      <c r="DU485" s="29"/>
      <c r="DV485" s="29"/>
      <c r="DW485" s="29"/>
    </row>
    <row r="486" spans="1:127" ht="60" x14ac:dyDescent="0.25">
      <c r="A486" s="44">
        <v>485</v>
      </c>
      <c r="B486" s="45">
        <v>45627</v>
      </c>
      <c r="C486" s="46">
        <v>213020911648472</v>
      </c>
      <c r="D486" s="4">
        <v>213020911648472</v>
      </c>
      <c r="E486" s="4" t="s">
        <v>121</v>
      </c>
      <c r="F486" s="5" t="s">
        <v>122</v>
      </c>
      <c r="G486" s="3">
        <v>45357</v>
      </c>
      <c r="H486" s="6">
        <v>10</v>
      </c>
      <c r="I486" s="5" t="s">
        <v>123</v>
      </c>
      <c r="J486" s="47">
        <v>1400000</v>
      </c>
      <c r="K486" s="5" t="s">
        <v>124</v>
      </c>
      <c r="L486" s="5" t="s">
        <v>2487</v>
      </c>
      <c r="M486" s="5">
        <v>1378300</v>
      </c>
      <c r="N486" s="5" t="s">
        <v>126</v>
      </c>
      <c r="O486" s="5">
        <v>761</v>
      </c>
      <c r="P486" s="5" t="s">
        <v>127</v>
      </c>
      <c r="Q486" s="5">
        <v>10</v>
      </c>
      <c r="R486" s="5" t="s">
        <v>263</v>
      </c>
      <c r="S486" s="6">
        <v>14.05</v>
      </c>
      <c r="T486" s="5" t="s">
        <v>129</v>
      </c>
      <c r="U486" s="6">
        <v>14.05</v>
      </c>
      <c r="V486" s="5">
        <v>181</v>
      </c>
      <c r="W486" s="5" t="s">
        <v>130</v>
      </c>
      <c r="X486" s="5" t="s">
        <v>2488</v>
      </c>
      <c r="Y486" s="5" t="s">
        <v>132</v>
      </c>
      <c r="Z486" s="5" t="s">
        <v>133</v>
      </c>
      <c r="AA486" s="5" t="s">
        <v>932</v>
      </c>
      <c r="AB486" s="5" t="s">
        <v>135</v>
      </c>
      <c r="AC486" s="5" t="s">
        <v>136</v>
      </c>
      <c r="AD486" s="5">
        <v>854803611450</v>
      </c>
      <c r="AE486" s="5" t="s">
        <v>252</v>
      </c>
      <c r="AF486" s="5" t="s">
        <v>977</v>
      </c>
      <c r="AG486" s="5">
        <v>171</v>
      </c>
      <c r="AH486" s="5" t="s">
        <v>139</v>
      </c>
      <c r="AI486" s="5">
        <v>181</v>
      </c>
      <c r="AJ486" s="5" t="s">
        <v>266</v>
      </c>
      <c r="AK486" s="5">
        <v>1400000</v>
      </c>
      <c r="AL486" s="5" t="s">
        <v>140</v>
      </c>
      <c r="AM486" s="5" t="s">
        <v>161</v>
      </c>
      <c r="AN486" s="6">
        <v>57.613168700000003</v>
      </c>
      <c r="AO486" s="5" t="s">
        <v>142</v>
      </c>
      <c r="AP486" s="5">
        <v>0</v>
      </c>
      <c r="AQ486" s="5">
        <v>18692</v>
      </c>
      <c r="AR486" s="3">
        <v>45355</v>
      </c>
      <c r="AS486" s="5">
        <v>180</v>
      </c>
      <c r="AT486" s="5" t="s">
        <v>2475</v>
      </c>
      <c r="AU486" s="5" t="s">
        <v>144</v>
      </c>
      <c r="AV486" s="5">
        <v>0</v>
      </c>
      <c r="AW486" s="5">
        <v>0</v>
      </c>
      <c r="AX486" s="5">
        <v>0</v>
      </c>
      <c r="AY486" s="5">
        <v>0</v>
      </c>
      <c r="AZ486" s="5">
        <v>0</v>
      </c>
      <c r="BA486" s="5">
        <v>0</v>
      </c>
      <c r="BB486" s="5">
        <v>0</v>
      </c>
      <c r="BC486" s="5">
        <v>0</v>
      </c>
      <c r="BD486" s="5">
        <v>0</v>
      </c>
      <c r="BE486" s="5" t="s">
        <v>145</v>
      </c>
      <c r="BF486" s="5" t="s">
        <v>145</v>
      </c>
      <c r="BG486" s="5">
        <v>0</v>
      </c>
      <c r="BH486" s="5">
        <v>10</v>
      </c>
      <c r="BI486" s="5" t="s">
        <v>123</v>
      </c>
      <c r="BJ486" s="3">
        <v>45351</v>
      </c>
      <c r="BK486" s="3">
        <v>45351</v>
      </c>
      <c r="BL486" s="6">
        <v>10.199999999999999</v>
      </c>
      <c r="BM486" s="5" t="s">
        <v>123</v>
      </c>
      <c r="BN486" s="3">
        <v>50833</v>
      </c>
      <c r="BO486" s="5" t="s">
        <v>162</v>
      </c>
      <c r="BP486" s="5">
        <v>0</v>
      </c>
      <c r="BQ486" s="7">
        <v>1</v>
      </c>
      <c r="BR486" s="24">
        <v>45344</v>
      </c>
      <c r="BS486" s="7">
        <v>6907842</v>
      </c>
      <c r="BT486" s="7" t="s">
        <v>3616</v>
      </c>
      <c r="BU486" s="7" t="s">
        <v>3660</v>
      </c>
      <c r="BV486" s="7">
        <v>600</v>
      </c>
      <c r="BW486" s="7">
        <v>1250</v>
      </c>
      <c r="BX486" s="7">
        <v>1200</v>
      </c>
      <c r="BY486" s="7">
        <v>1400</v>
      </c>
      <c r="BZ486" s="7" t="s">
        <v>3661</v>
      </c>
      <c r="CA486" s="7" t="s">
        <v>3662</v>
      </c>
      <c r="CB486" s="49">
        <f t="shared" si="50"/>
        <v>2430000</v>
      </c>
      <c r="CC486" s="49">
        <v>2430000</v>
      </c>
      <c r="CD486" s="49">
        <f t="shared" si="48"/>
        <v>2187000</v>
      </c>
      <c r="CE486" s="49">
        <f t="shared" si="49"/>
        <v>1944000</v>
      </c>
      <c r="CF486" s="49" t="s">
        <v>3422</v>
      </c>
      <c r="CG486" s="49" t="s">
        <v>3663</v>
      </c>
      <c r="CH486" s="49"/>
      <c r="CI486" s="49" t="s">
        <v>3775</v>
      </c>
      <c r="CJ486" s="50" t="s">
        <v>2476</v>
      </c>
      <c r="CK486" s="50" t="s">
        <v>252</v>
      </c>
      <c r="CL486" s="50">
        <v>462038</v>
      </c>
      <c r="CM486" s="5">
        <v>0</v>
      </c>
      <c r="CN486" s="5" t="s">
        <v>195</v>
      </c>
      <c r="CO486" s="50" t="s">
        <v>166</v>
      </c>
      <c r="CP486" s="50" t="s">
        <v>167</v>
      </c>
      <c r="CQ486" s="51" t="s">
        <v>185</v>
      </c>
      <c r="CR486" s="51" t="s">
        <v>154</v>
      </c>
      <c r="CS486" s="51" t="s">
        <v>90</v>
      </c>
      <c r="CT486" s="51" t="s">
        <v>2489</v>
      </c>
      <c r="CU486" s="51" t="s">
        <v>187</v>
      </c>
      <c r="CV486" s="52" t="s">
        <v>2490</v>
      </c>
    </row>
    <row r="487" spans="1:127" ht="45" x14ac:dyDescent="0.25">
      <c r="A487" s="44">
        <v>486</v>
      </c>
      <c r="B487" s="45">
        <v>45627</v>
      </c>
      <c r="C487" s="46">
        <v>173701311291426</v>
      </c>
      <c r="D487" s="4">
        <v>173701311291426</v>
      </c>
      <c r="E487" s="4" t="s">
        <v>121</v>
      </c>
      <c r="F487" s="5" t="s">
        <v>232</v>
      </c>
      <c r="G487" s="3">
        <v>44926</v>
      </c>
      <c r="H487" s="6">
        <v>24.366666666666699</v>
      </c>
      <c r="I487" s="5" t="s">
        <v>123</v>
      </c>
      <c r="J487" s="47">
        <v>7553998</v>
      </c>
      <c r="K487" s="5" t="s">
        <v>124</v>
      </c>
      <c r="L487" s="5" t="s">
        <v>2491</v>
      </c>
      <c r="M487" s="5">
        <v>7201411</v>
      </c>
      <c r="N487" s="5" t="s">
        <v>126</v>
      </c>
      <c r="O487" s="5">
        <v>727</v>
      </c>
      <c r="P487" s="5" t="s">
        <v>127</v>
      </c>
      <c r="Q487" s="5">
        <v>24</v>
      </c>
      <c r="R487" s="5" t="s">
        <v>263</v>
      </c>
      <c r="S487" s="6">
        <v>12.9</v>
      </c>
      <c r="T487" s="5" t="s">
        <v>129</v>
      </c>
      <c r="U487" s="6">
        <v>12.5</v>
      </c>
      <c r="V487" s="5">
        <v>181</v>
      </c>
      <c r="W487" s="5" t="s">
        <v>130</v>
      </c>
      <c r="X487" s="5" t="s">
        <v>2492</v>
      </c>
      <c r="Y487" s="5" t="s">
        <v>132</v>
      </c>
      <c r="Z487" s="5" t="s">
        <v>133</v>
      </c>
      <c r="AA487" s="5" t="s">
        <v>191</v>
      </c>
      <c r="AB487" s="5" t="s">
        <v>135</v>
      </c>
      <c r="AC487" s="5" t="s">
        <v>136</v>
      </c>
      <c r="AD487" s="5">
        <v>806735163</v>
      </c>
      <c r="AE487" s="5" t="s">
        <v>252</v>
      </c>
      <c r="AF487" s="5" t="s">
        <v>977</v>
      </c>
      <c r="AG487" s="5">
        <v>167</v>
      </c>
      <c r="AH487" s="5" t="s">
        <v>139</v>
      </c>
      <c r="AI487" s="5">
        <v>191</v>
      </c>
      <c r="AJ487" s="5" t="s">
        <v>266</v>
      </c>
      <c r="AK487" s="5">
        <v>7553998</v>
      </c>
      <c r="AL487" s="5" t="s">
        <v>140</v>
      </c>
      <c r="AM487" s="5" t="s">
        <v>141</v>
      </c>
      <c r="AN487" s="6">
        <v>39.626491100000003</v>
      </c>
      <c r="AO487" s="5" t="s">
        <v>142</v>
      </c>
      <c r="AP487" s="5">
        <v>0</v>
      </c>
      <c r="AQ487" s="5">
        <v>93105</v>
      </c>
      <c r="AR487" s="3">
        <v>44930</v>
      </c>
      <c r="AS487" s="5">
        <v>180</v>
      </c>
      <c r="AT487" s="5" t="s">
        <v>2493</v>
      </c>
      <c r="AU487" s="5" t="s">
        <v>144</v>
      </c>
      <c r="AV487" s="5">
        <v>0</v>
      </c>
      <c r="AW487" s="5">
        <v>0</v>
      </c>
      <c r="AX487" s="5">
        <v>0</v>
      </c>
      <c r="AY487" s="5">
        <v>0</v>
      </c>
      <c r="AZ487" s="5">
        <v>0</v>
      </c>
      <c r="BA487" s="5">
        <v>0</v>
      </c>
      <c r="BB487" s="5">
        <v>0</v>
      </c>
      <c r="BC487" s="5">
        <v>0</v>
      </c>
      <c r="BD487" s="5">
        <v>0</v>
      </c>
      <c r="BE487" s="5" t="s">
        <v>145</v>
      </c>
      <c r="BF487" s="5" t="s">
        <v>145</v>
      </c>
      <c r="BG487" s="5">
        <v>0</v>
      </c>
      <c r="BH487" s="5">
        <v>24</v>
      </c>
      <c r="BI487" s="5" t="s">
        <v>123</v>
      </c>
      <c r="BJ487" s="3">
        <v>44926</v>
      </c>
      <c r="BK487" s="3">
        <v>44926</v>
      </c>
      <c r="BL487" s="6">
        <v>24.366666666666699</v>
      </c>
      <c r="BM487" s="5" t="s">
        <v>123</v>
      </c>
      <c r="BN487" s="3">
        <v>50713</v>
      </c>
      <c r="BO487" s="5" t="s">
        <v>146</v>
      </c>
      <c r="BP487" s="5">
        <v>0</v>
      </c>
      <c r="BQ487" s="7">
        <v>2</v>
      </c>
      <c r="BR487" s="24">
        <v>44914</v>
      </c>
      <c r="BS487" s="7" t="s">
        <v>3664</v>
      </c>
      <c r="BT487" s="7" t="s">
        <v>3603</v>
      </c>
      <c r="BU487" s="7" t="s">
        <v>3665</v>
      </c>
      <c r="BV487" s="7">
        <v>3466</v>
      </c>
      <c r="BW487" s="7">
        <v>5500</v>
      </c>
      <c r="BX487" s="7">
        <v>0</v>
      </c>
      <c r="BY487" s="7">
        <v>0</v>
      </c>
      <c r="BZ487" s="7"/>
      <c r="CA487" s="7"/>
      <c r="CB487" s="49">
        <f t="shared" si="50"/>
        <v>19063000</v>
      </c>
      <c r="CC487" s="49">
        <v>19063000</v>
      </c>
      <c r="CD487" s="49">
        <f t="shared" si="48"/>
        <v>17156700</v>
      </c>
      <c r="CE487" s="49">
        <f t="shared" si="49"/>
        <v>15250400</v>
      </c>
      <c r="CF487" s="49" t="s">
        <v>3666</v>
      </c>
      <c r="CG487" s="49" t="s">
        <v>3667</v>
      </c>
      <c r="CH487" s="49"/>
      <c r="CI487" s="49" t="s">
        <v>3775</v>
      </c>
      <c r="CJ487" s="50" t="s">
        <v>2435</v>
      </c>
      <c r="CK487" s="50" t="s">
        <v>252</v>
      </c>
      <c r="CL487" s="50">
        <v>452020</v>
      </c>
      <c r="CM487" s="5">
        <v>0</v>
      </c>
      <c r="CN487" s="5" t="s">
        <v>195</v>
      </c>
      <c r="CO487" s="50" t="s">
        <v>166</v>
      </c>
      <c r="CP487" s="50" t="s">
        <v>2457</v>
      </c>
      <c r="CQ487" s="51" t="s">
        <v>185</v>
      </c>
      <c r="CR487" s="51" t="s">
        <v>154</v>
      </c>
      <c r="CS487" s="51" t="s">
        <v>90</v>
      </c>
      <c r="CT487" s="51" t="s">
        <v>2494</v>
      </c>
      <c r="CU487" s="51" t="s">
        <v>156</v>
      </c>
      <c r="CV487" s="52" t="s">
        <v>2495</v>
      </c>
    </row>
    <row r="488" spans="1:127" ht="45" x14ac:dyDescent="0.25">
      <c r="A488" s="44">
        <v>487</v>
      </c>
      <c r="B488" s="45">
        <v>45627</v>
      </c>
      <c r="C488" s="46">
        <v>173701311354008</v>
      </c>
      <c r="D488" s="4">
        <v>173701311354008</v>
      </c>
      <c r="E488" s="4" t="s">
        <v>121</v>
      </c>
      <c r="F488" s="5" t="s">
        <v>232</v>
      </c>
      <c r="G488" s="3">
        <v>44991</v>
      </c>
      <c r="H488" s="6">
        <v>22.2</v>
      </c>
      <c r="I488" s="5" t="s">
        <v>123</v>
      </c>
      <c r="J488" s="47">
        <v>8426500</v>
      </c>
      <c r="K488" s="5" t="s">
        <v>124</v>
      </c>
      <c r="L488" s="5" t="s">
        <v>2496</v>
      </c>
      <c r="M488" s="5">
        <v>7574906</v>
      </c>
      <c r="N488" s="5" t="s">
        <v>126</v>
      </c>
      <c r="O488" s="5">
        <v>753</v>
      </c>
      <c r="P488" s="5" t="s">
        <v>127</v>
      </c>
      <c r="Q488" s="5">
        <v>22</v>
      </c>
      <c r="R488" s="5" t="s">
        <v>263</v>
      </c>
      <c r="S488" s="6">
        <v>11.9</v>
      </c>
      <c r="T488" s="5" t="s">
        <v>129</v>
      </c>
      <c r="U488" s="6">
        <v>11.5</v>
      </c>
      <c r="V488" s="5">
        <v>121</v>
      </c>
      <c r="W488" s="5" t="s">
        <v>130</v>
      </c>
      <c r="X488" s="5" t="s">
        <v>2497</v>
      </c>
      <c r="Y488" s="5" t="s">
        <v>132</v>
      </c>
      <c r="Z488" s="5" t="s">
        <v>133</v>
      </c>
      <c r="AA488" s="5" t="s">
        <v>1160</v>
      </c>
      <c r="AB488" s="5" t="s">
        <v>135</v>
      </c>
      <c r="AC488" s="5" t="s">
        <v>136</v>
      </c>
      <c r="AD488" s="5">
        <v>807913034</v>
      </c>
      <c r="AE488" s="5" t="s">
        <v>252</v>
      </c>
      <c r="AF488" s="5" t="s">
        <v>977</v>
      </c>
      <c r="AG488" s="5">
        <v>102</v>
      </c>
      <c r="AH488" s="5" t="s">
        <v>139</v>
      </c>
      <c r="AI488" s="5">
        <v>124</v>
      </c>
      <c r="AJ488" s="5" t="s">
        <v>266</v>
      </c>
      <c r="AK488" s="5">
        <v>8426500</v>
      </c>
      <c r="AL488" s="5" t="s">
        <v>140</v>
      </c>
      <c r="AM488" s="5" t="s">
        <v>141</v>
      </c>
      <c r="AN488" s="6">
        <v>22.001305500000001</v>
      </c>
      <c r="AO488" s="5" t="s">
        <v>142</v>
      </c>
      <c r="AP488" s="5">
        <v>0</v>
      </c>
      <c r="AQ488" s="5">
        <v>118473</v>
      </c>
      <c r="AR488" s="3">
        <v>44989</v>
      </c>
      <c r="AS488" s="5">
        <v>120</v>
      </c>
      <c r="AT488" s="5" t="s">
        <v>2493</v>
      </c>
      <c r="AU488" s="5" t="s">
        <v>144</v>
      </c>
      <c r="AV488" s="5">
        <v>0</v>
      </c>
      <c r="AW488" s="5">
        <v>0</v>
      </c>
      <c r="AX488" s="5">
        <v>0</v>
      </c>
      <c r="AY488" s="5">
        <v>0</v>
      </c>
      <c r="AZ488" s="5">
        <v>0</v>
      </c>
      <c r="BA488" s="5">
        <v>0</v>
      </c>
      <c r="BB488" s="5">
        <v>0</v>
      </c>
      <c r="BC488" s="5">
        <v>0</v>
      </c>
      <c r="BD488" s="5">
        <v>0</v>
      </c>
      <c r="BE488" s="5" t="s">
        <v>145</v>
      </c>
      <c r="BF488" s="5" t="s">
        <v>145</v>
      </c>
      <c r="BG488" s="5">
        <v>0</v>
      </c>
      <c r="BH488" s="5">
        <v>22</v>
      </c>
      <c r="BI488" s="5" t="s">
        <v>123</v>
      </c>
      <c r="BJ488" s="3">
        <v>44985</v>
      </c>
      <c r="BK488" s="3">
        <v>44985</v>
      </c>
      <c r="BL488" s="6">
        <v>22.4</v>
      </c>
      <c r="BM488" s="5" t="s">
        <v>123</v>
      </c>
      <c r="BN488" s="3">
        <v>48734</v>
      </c>
      <c r="BO488" s="5" t="s">
        <v>146</v>
      </c>
      <c r="BP488" s="5">
        <v>0</v>
      </c>
      <c r="BQ488" s="7">
        <v>2</v>
      </c>
      <c r="BR488" s="24">
        <v>44967</v>
      </c>
      <c r="BS488" s="7" t="s">
        <v>3668</v>
      </c>
      <c r="BT488" s="7" t="s">
        <v>3603</v>
      </c>
      <c r="BU488" s="7" t="s">
        <v>3669</v>
      </c>
      <c r="BV488" s="7">
        <v>0</v>
      </c>
      <c r="BW488" s="7">
        <v>0</v>
      </c>
      <c r="BX488" s="7">
        <v>1916</v>
      </c>
      <c r="BY488" s="7">
        <v>20000</v>
      </c>
      <c r="BZ488" s="7">
        <v>30</v>
      </c>
      <c r="CA488" s="7">
        <v>20</v>
      </c>
      <c r="CB488" s="49">
        <f t="shared" si="50"/>
        <v>38320000</v>
      </c>
      <c r="CC488" s="49">
        <v>38320000</v>
      </c>
      <c r="CD488" s="49">
        <f t="shared" si="48"/>
        <v>34488000</v>
      </c>
      <c r="CE488" s="49">
        <f t="shared" si="49"/>
        <v>30656000</v>
      </c>
      <c r="CF488" s="49"/>
      <c r="CG488" s="49" t="s">
        <v>3670</v>
      </c>
      <c r="CH488" s="49"/>
      <c r="CI488" s="49" t="s">
        <v>3775</v>
      </c>
      <c r="CJ488" s="50" t="s">
        <v>2435</v>
      </c>
      <c r="CK488" s="50" t="s">
        <v>252</v>
      </c>
      <c r="CL488" s="50">
        <v>452001</v>
      </c>
      <c r="CM488" s="5">
        <v>0</v>
      </c>
      <c r="CN488" s="5" t="s">
        <v>195</v>
      </c>
      <c r="CO488" s="50" t="s">
        <v>152</v>
      </c>
      <c r="CP488" s="50" t="s">
        <v>2457</v>
      </c>
      <c r="CQ488" s="51" t="s">
        <v>185</v>
      </c>
      <c r="CR488" s="51" t="s">
        <v>154</v>
      </c>
      <c r="CS488" s="51" t="s">
        <v>90</v>
      </c>
      <c r="CT488" s="51" t="s">
        <v>2498</v>
      </c>
      <c r="CU488" s="51" t="s">
        <v>156</v>
      </c>
      <c r="CV488" s="52" t="s">
        <v>2499</v>
      </c>
    </row>
    <row r="489" spans="1:127" ht="60" x14ac:dyDescent="0.25">
      <c r="A489" s="44">
        <v>488</v>
      </c>
      <c r="B489" s="45">
        <v>45627</v>
      </c>
      <c r="C489" s="46">
        <v>173701311646690</v>
      </c>
      <c r="D489" s="4">
        <v>173701311646690</v>
      </c>
      <c r="E489" s="4" t="s">
        <v>121</v>
      </c>
      <c r="F489" s="5" t="s">
        <v>122</v>
      </c>
      <c r="G489" s="3">
        <v>45357</v>
      </c>
      <c r="H489" s="6">
        <v>10</v>
      </c>
      <c r="I489" s="5" t="s">
        <v>123</v>
      </c>
      <c r="J489" s="47">
        <v>11250000</v>
      </c>
      <c r="K489" s="5" t="s">
        <v>124</v>
      </c>
      <c r="L489" s="5" t="s">
        <v>2500</v>
      </c>
      <c r="M489" s="5">
        <v>11029184</v>
      </c>
      <c r="N489" s="5" t="s">
        <v>126</v>
      </c>
      <c r="O489" s="5">
        <v>736</v>
      </c>
      <c r="P489" s="5" t="s">
        <v>127</v>
      </c>
      <c r="Q489" s="5">
        <v>10</v>
      </c>
      <c r="R489" s="5" t="s">
        <v>263</v>
      </c>
      <c r="S489" s="6">
        <v>11.5</v>
      </c>
      <c r="T489" s="5" t="s">
        <v>129</v>
      </c>
      <c r="U489" s="6">
        <v>11.5</v>
      </c>
      <c r="V489" s="5">
        <v>181</v>
      </c>
      <c r="W489" s="5" t="s">
        <v>130</v>
      </c>
      <c r="X489" s="5" t="s">
        <v>2501</v>
      </c>
      <c r="Y489" s="5" t="s">
        <v>132</v>
      </c>
      <c r="Z489" s="5" t="s">
        <v>133</v>
      </c>
      <c r="AA489" s="5" t="s">
        <v>1984</v>
      </c>
      <c r="AB489" s="5" t="s">
        <v>135</v>
      </c>
      <c r="AC489" s="5" t="s">
        <v>136</v>
      </c>
      <c r="AD489" s="5">
        <v>854803714559</v>
      </c>
      <c r="AE489" s="5" t="s">
        <v>252</v>
      </c>
      <c r="AF489" s="5" t="s">
        <v>977</v>
      </c>
      <c r="AG489" s="5">
        <v>171</v>
      </c>
      <c r="AH489" s="5" t="s">
        <v>139</v>
      </c>
      <c r="AI489" s="5">
        <v>181</v>
      </c>
      <c r="AJ489" s="5" t="s">
        <v>266</v>
      </c>
      <c r="AK489" s="5">
        <v>11250000</v>
      </c>
      <c r="AL489" s="5" t="s">
        <v>140</v>
      </c>
      <c r="AM489" s="5" t="s">
        <v>278</v>
      </c>
      <c r="AN489" s="6">
        <v>57.692307700000001</v>
      </c>
      <c r="AO489" s="5" t="s">
        <v>142</v>
      </c>
      <c r="AP489" s="5">
        <v>0</v>
      </c>
      <c r="AQ489" s="5">
        <v>131422</v>
      </c>
      <c r="AR489" s="3">
        <v>45355</v>
      </c>
      <c r="AS489" s="5">
        <v>180</v>
      </c>
      <c r="AT489" s="5" t="s">
        <v>2502</v>
      </c>
      <c r="AU489" s="5" t="s">
        <v>144</v>
      </c>
      <c r="AV489" s="5">
        <v>0</v>
      </c>
      <c r="AW489" s="5">
        <v>0</v>
      </c>
      <c r="AX489" s="5">
        <v>0</v>
      </c>
      <c r="AY489" s="5">
        <v>0</v>
      </c>
      <c r="AZ489" s="5">
        <v>0</v>
      </c>
      <c r="BA489" s="5">
        <v>0</v>
      </c>
      <c r="BB489" s="5">
        <v>0</v>
      </c>
      <c r="BC489" s="5">
        <v>0</v>
      </c>
      <c r="BD489" s="5">
        <v>0</v>
      </c>
      <c r="BE489" s="5" t="s">
        <v>145</v>
      </c>
      <c r="BF489" s="5" t="s">
        <v>145</v>
      </c>
      <c r="BG489" s="5">
        <v>0</v>
      </c>
      <c r="BH489" s="5">
        <v>10</v>
      </c>
      <c r="BI489" s="5" t="s">
        <v>123</v>
      </c>
      <c r="BJ489" s="3">
        <v>45351</v>
      </c>
      <c r="BK489" s="3">
        <v>45351</v>
      </c>
      <c r="BL489" s="6">
        <v>10.199999999999999</v>
      </c>
      <c r="BM489" s="5" t="s">
        <v>123</v>
      </c>
      <c r="BN489" s="3">
        <v>50833</v>
      </c>
      <c r="BO489" s="5" t="s">
        <v>315</v>
      </c>
      <c r="BP489" s="5">
        <v>0</v>
      </c>
      <c r="BQ489" s="7">
        <v>2</v>
      </c>
      <c r="BR489" s="24">
        <v>45332</v>
      </c>
      <c r="BS489" s="7" t="s">
        <v>3671</v>
      </c>
      <c r="BT489" s="7" t="s">
        <v>3603</v>
      </c>
      <c r="BU489" s="7" t="s">
        <v>3672</v>
      </c>
      <c r="BV489" s="7"/>
      <c r="BW489" s="7"/>
      <c r="BX489" s="7">
        <v>650</v>
      </c>
      <c r="BY489" s="7">
        <v>29000</v>
      </c>
      <c r="BZ489" s="7">
        <v>32</v>
      </c>
      <c r="CA489" s="7">
        <v>18</v>
      </c>
      <c r="CB489" s="49">
        <f t="shared" si="50"/>
        <v>18850000</v>
      </c>
      <c r="CC489" s="49">
        <v>18850000</v>
      </c>
      <c r="CD489" s="49">
        <f t="shared" si="48"/>
        <v>16965000</v>
      </c>
      <c r="CE489" s="49">
        <f t="shared" si="49"/>
        <v>15080000</v>
      </c>
      <c r="CF489" s="49" t="s">
        <v>3422</v>
      </c>
      <c r="CG489" s="49" t="s">
        <v>3434</v>
      </c>
      <c r="CH489" s="49"/>
      <c r="CI489" s="49" t="s">
        <v>3775</v>
      </c>
      <c r="CJ489" s="50" t="s">
        <v>2435</v>
      </c>
      <c r="CK489" s="50" t="s">
        <v>252</v>
      </c>
      <c r="CL489" s="50">
        <v>452007</v>
      </c>
      <c r="CM489" s="5">
        <v>0</v>
      </c>
      <c r="CN489" s="5" t="s">
        <v>195</v>
      </c>
      <c r="CO489" s="50" t="s">
        <v>166</v>
      </c>
      <c r="CP489" s="50" t="s">
        <v>167</v>
      </c>
      <c r="CQ489" s="51" t="s">
        <v>958</v>
      </c>
      <c r="CR489" s="51" t="s">
        <v>959</v>
      </c>
      <c r="CS489" s="51" t="s">
        <v>90</v>
      </c>
      <c r="CT489" s="51" t="s">
        <v>2503</v>
      </c>
      <c r="CU489" s="51" t="s">
        <v>187</v>
      </c>
      <c r="CV489" s="52" t="s">
        <v>2504</v>
      </c>
    </row>
    <row r="490" spans="1:127" ht="45" x14ac:dyDescent="0.25">
      <c r="A490" s="44">
        <v>489</v>
      </c>
      <c r="B490" s="45">
        <v>45627</v>
      </c>
      <c r="C490" s="46">
        <v>173701311699903</v>
      </c>
      <c r="D490" s="4">
        <v>173701311699903</v>
      </c>
      <c r="E490" s="4" t="s">
        <v>121</v>
      </c>
      <c r="F490" s="5" t="s">
        <v>178</v>
      </c>
      <c r="G490" s="3">
        <v>45422</v>
      </c>
      <c r="H490" s="6">
        <v>7.8333333333333304</v>
      </c>
      <c r="I490" s="5" t="s">
        <v>123</v>
      </c>
      <c r="J490" s="47">
        <v>13126500</v>
      </c>
      <c r="K490" s="5" t="s">
        <v>124</v>
      </c>
      <c r="L490" s="5" t="s">
        <v>2505</v>
      </c>
      <c r="M490" s="5">
        <v>12909151</v>
      </c>
      <c r="N490" s="5" t="s">
        <v>126</v>
      </c>
      <c r="O490" s="5">
        <v>755</v>
      </c>
      <c r="P490" s="5" t="s">
        <v>127</v>
      </c>
      <c r="Q490" s="5">
        <v>8</v>
      </c>
      <c r="R490" s="5" t="s">
        <v>263</v>
      </c>
      <c r="S490" s="6">
        <v>10.5</v>
      </c>
      <c r="T490" s="5" t="s">
        <v>129</v>
      </c>
      <c r="U490" s="6">
        <v>10.5</v>
      </c>
      <c r="V490" s="5">
        <v>180</v>
      </c>
      <c r="W490" s="5" t="s">
        <v>130</v>
      </c>
      <c r="X490" s="5" t="s">
        <v>2506</v>
      </c>
      <c r="Y490" s="5" t="s">
        <v>132</v>
      </c>
      <c r="Z490" s="5" t="s">
        <v>133</v>
      </c>
      <c r="AA490" s="5" t="s">
        <v>1846</v>
      </c>
      <c r="AB490" s="5" t="s">
        <v>135</v>
      </c>
      <c r="AC490" s="5" t="s">
        <v>136</v>
      </c>
      <c r="AD490" s="5">
        <v>854804059230</v>
      </c>
      <c r="AE490" s="5" t="s">
        <v>252</v>
      </c>
      <c r="AF490" s="5" t="s">
        <v>977</v>
      </c>
      <c r="AG490" s="5">
        <v>173</v>
      </c>
      <c r="AH490" s="5" t="s">
        <v>139</v>
      </c>
      <c r="AI490" s="5">
        <v>181</v>
      </c>
      <c r="AJ490" s="5" t="s">
        <v>266</v>
      </c>
      <c r="AK490" s="5">
        <v>13126500</v>
      </c>
      <c r="AL490" s="5" t="s">
        <v>140</v>
      </c>
      <c r="AM490" s="5" t="s">
        <v>278</v>
      </c>
      <c r="AN490" s="6">
        <v>64.662561600000004</v>
      </c>
      <c r="AO490" s="5" t="s">
        <v>142</v>
      </c>
      <c r="AP490" s="5">
        <v>0</v>
      </c>
      <c r="AQ490" s="5">
        <v>145101</v>
      </c>
      <c r="AR490" s="3">
        <v>45416</v>
      </c>
      <c r="AS490" s="5">
        <v>180</v>
      </c>
      <c r="AT490" s="5" t="s">
        <v>2502</v>
      </c>
      <c r="AU490" s="5" t="s">
        <v>144</v>
      </c>
      <c r="AV490" s="5">
        <v>0</v>
      </c>
      <c r="AW490" s="5">
        <v>0</v>
      </c>
      <c r="AX490" s="5">
        <v>0</v>
      </c>
      <c r="AY490" s="5">
        <v>0</v>
      </c>
      <c r="AZ490" s="5">
        <v>0</v>
      </c>
      <c r="BA490" s="5">
        <v>0</v>
      </c>
      <c r="BB490" s="5">
        <v>0</v>
      </c>
      <c r="BC490" s="5">
        <v>0</v>
      </c>
      <c r="BD490" s="5">
        <v>0</v>
      </c>
      <c r="BE490" s="5" t="s">
        <v>145</v>
      </c>
      <c r="BF490" s="5" t="s">
        <v>145</v>
      </c>
      <c r="BG490" s="5">
        <v>0</v>
      </c>
      <c r="BH490" s="5">
        <v>8</v>
      </c>
      <c r="BI490" s="5" t="s">
        <v>123</v>
      </c>
      <c r="BJ490" s="3">
        <v>45412</v>
      </c>
      <c r="BK490" s="3">
        <v>45412</v>
      </c>
      <c r="BL490" s="6">
        <v>8.1666666666666696</v>
      </c>
      <c r="BM490" s="5" t="s">
        <v>123</v>
      </c>
      <c r="BN490" s="3">
        <v>50894</v>
      </c>
      <c r="BO490" s="5" t="s">
        <v>315</v>
      </c>
      <c r="BP490" s="5">
        <v>0</v>
      </c>
      <c r="BQ490" s="7">
        <v>1</v>
      </c>
      <c r="BR490" s="24">
        <v>45370</v>
      </c>
      <c r="BS490" s="7">
        <v>7141224</v>
      </c>
      <c r="BT490" s="7" t="s">
        <v>3616</v>
      </c>
      <c r="BU490" s="7" t="s">
        <v>3673</v>
      </c>
      <c r="BV490" s="7"/>
      <c r="BW490" s="7"/>
      <c r="BX490" s="7">
        <v>580</v>
      </c>
      <c r="BY490" s="7">
        <v>35000</v>
      </c>
      <c r="BZ490" s="7">
        <v>14</v>
      </c>
      <c r="CA490" s="7">
        <v>36</v>
      </c>
      <c r="CB490" s="49">
        <f t="shared" si="50"/>
        <v>20300000</v>
      </c>
      <c r="CC490" s="49">
        <v>20300000</v>
      </c>
      <c r="CD490" s="49">
        <f t="shared" si="48"/>
        <v>18270000</v>
      </c>
      <c r="CE490" s="49">
        <f t="shared" si="49"/>
        <v>16240000</v>
      </c>
      <c r="CF490" s="49" t="s">
        <v>3674</v>
      </c>
      <c r="CG490" s="49" t="s">
        <v>3675</v>
      </c>
      <c r="CH490" s="49"/>
      <c r="CI490" s="49" t="s">
        <v>3775</v>
      </c>
      <c r="CJ490" s="50" t="s">
        <v>2435</v>
      </c>
      <c r="CK490" s="50" t="s">
        <v>252</v>
      </c>
      <c r="CL490" s="50">
        <v>452007</v>
      </c>
      <c r="CM490" s="5">
        <v>0</v>
      </c>
      <c r="CN490" s="5" t="s">
        <v>298</v>
      </c>
      <c r="CO490" s="50" t="s">
        <v>152</v>
      </c>
      <c r="CP490" s="50" t="s">
        <v>152</v>
      </c>
      <c r="CQ490" s="51" t="s">
        <v>153</v>
      </c>
      <c r="CR490" s="51" t="s">
        <v>154</v>
      </c>
      <c r="CS490" s="51" t="s">
        <v>90</v>
      </c>
      <c r="CT490" s="51" t="s">
        <v>2507</v>
      </c>
      <c r="CU490" s="51" t="s">
        <v>187</v>
      </c>
      <c r="CV490" s="52" t="s">
        <v>2508</v>
      </c>
    </row>
    <row r="491" spans="1:127" ht="75" x14ac:dyDescent="0.25">
      <c r="A491" s="44">
        <v>490</v>
      </c>
      <c r="B491" s="45">
        <v>45627</v>
      </c>
      <c r="C491" s="46">
        <v>212920911776549</v>
      </c>
      <c r="D491" s="4">
        <v>212920911776549</v>
      </c>
      <c r="E491" s="4" t="s">
        <v>121</v>
      </c>
      <c r="F491" s="5" t="s">
        <v>122</v>
      </c>
      <c r="G491" s="3">
        <v>45491</v>
      </c>
      <c r="H491" s="6">
        <v>5.5333333333333297</v>
      </c>
      <c r="I491" s="5" t="s">
        <v>123</v>
      </c>
      <c r="J491" s="47">
        <v>2168293</v>
      </c>
      <c r="K491" s="5" t="s">
        <v>124</v>
      </c>
      <c r="L491" s="5" t="s">
        <v>2509</v>
      </c>
      <c r="M491" s="5">
        <v>2134221</v>
      </c>
      <c r="N491" s="5" t="s">
        <v>126</v>
      </c>
      <c r="O491" s="5">
        <v>734</v>
      </c>
      <c r="P491" s="5" t="s">
        <v>127</v>
      </c>
      <c r="Q491" s="5">
        <v>5</v>
      </c>
      <c r="R491" s="5" t="s">
        <v>128</v>
      </c>
      <c r="S491" s="6">
        <v>14</v>
      </c>
      <c r="T491" s="5" t="s">
        <v>129</v>
      </c>
      <c r="U491" s="6">
        <v>14</v>
      </c>
      <c r="V491" s="5">
        <v>121</v>
      </c>
      <c r="W491" s="5" t="s">
        <v>130</v>
      </c>
      <c r="X491" s="5" t="s">
        <v>2510</v>
      </c>
      <c r="Y491" s="5" t="s">
        <v>132</v>
      </c>
      <c r="Z491" s="5" t="s">
        <v>133</v>
      </c>
      <c r="AA491" s="5" t="s">
        <v>313</v>
      </c>
      <c r="AB491" s="5" t="s">
        <v>135</v>
      </c>
      <c r="AC491" s="5" t="s">
        <v>136</v>
      </c>
      <c r="AD491" s="5">
        <v>854804469638</v>
      </c>
      <c r="AE491" s="5" t="s">
        <v>326</v>
      </c>
      <c r="AF491" s="5" t="s">
        <v>253</v>
      </c>
      <c r="AG491" s="5">
        <v>116</v>
      </c>
      <c r="AH491" s="5" t="s">
        <v>139</v>
      </c>
      <c r="AI491" s="5">
        <v>121</v>
      </c>
      <c r="AJ491" s="5" t="s">
        <v>128</v>
      </c>
      <c r="AK491" s="5">
        <v>2168293</v>
      </c>
      <c r="AL491" s="5" t="s">
        <v>140</v>
      </c>
      <c r="AM491" s="5" t="s">
        <v>141</v>
      </c>
      <c r="AN491" s="6">
        <v>51.811063300000001</v>
      </c>
      <c r="AO491" s="5" t="s">
        <v>142</v>
      </c>
      <c r="AP491" s="5">
        <v>0</v>
      </c>
      <c r="AQ491" s="5">
        <v>33667</v>
      </c>
      <c r="AR491" s="3">
        <v>45508</v>
      </c>
      <c r="AS491" s="5">
        <v>120</v>
      </c>
      <c r="AT491" s="5" t="s">
        <v>2511</v>
      </c>
      <c r="AU491" s="5" t="s">
        <v>144</v>
      </c>
      <c r="AV491" s="5">
        <v>0</v>
      </c>
      <c r="AW491" s="5">
        <v>0</v>
      </c>
      <c r="AX491" s="5">
        <v>0</v>
      </c>
      <c r="AY491" s="5">
        <v>0</v>
      </c>
      <c r="AZ491" s="5">
        <v>0</v>
      </c>
      <c r="BA491" s="5">
        <v>0</v>
      </c>
      <c r="BB491" s="5">
        <v>0</v>
      </c>
      <c r="BC491" s="5">
        <v>0</v>
      </c>
      <c r="BD491" s="5">
        <v>0</v>
      </c>
      <c r="BE491" s="5" t="s">
        <v>145</v>
      </c>
      <c r="BF491" s="5" t="s">
        <v>145</v>
      </c>
      <c r="BG491" s="5">
        <v>0</v>
      </c>
      <c r="BH491" s="5">
        <v>5</v>
      </c>
      <c r="BI491" s="5" t="s">
        <v>123</v>
      </c>
      <c r="BJ491" s="3">
        <v>45488</v>
      </c>
      <c r="BK491" s="3">
        <v>45488</v>
      </c>
      <c r="BL491" s="6">
        <v>5.6333333333333302</v>
      </c>
      <c r="BM491" s="5" t="s">
        <v>123</v>
      </c>
      <c r="BN491" s="3">
        <v>49160</v>
      </c>
      <c r="BO491" s="5" t="s">
        <v>146</v>
      </c>
      <c r="BP491" s="5">
        <v>0</v>
      </c>
      <c r="BQ491" s="7">
        <v>1</v>
      </c>
      <c r="BR491" s="24">
        <v>45454</v>
      </c>
      <c r="BS491" s="7" t="s">
        <v>3676</v>
      </c>
      <c r="BT491" s="7" t="s">
        <v>3677</v>
      </c>
      <c r="BU491" s="7" t="s">
        <v>3678</v>
      </c>
      <c r="BV491" s="7">
        <v>930</v>
      </c>
      <c r="BW491" s="7">
        <v>4500</v>
      </c>
      <c r="BX491" s="7">
        <v>680</v>
      </c>
      <c r="BY491" s="7">
        <v>0</v>
      </c>
      <c r="BZ491" s="7">
        <v>20</v>
      </c>
      <c r="CA491" s="7">
        <v>20</v>
      </c>
      <c r="CB491" s="49">
        <f t="shared" si="50"/>
        <v>4185000</v>
      </c>
      <c r="CC491" s="49">
        <v>4185000</v>
      </c>
      <c r="CD491" s="49">
        <f t="shared" si="48"/>
        <v>3766500</v>
      </c>
      <c r="CE491" s="49">
        <f t="shared" si="49"/>
        <v>3348000</v>
      </c>
      <c r="CF491" s="49" t="s">
        <v>3679</v>
      </c>
      <c r="CG491" s="49" t="s">
        <v>3680</v>
      </c>
      <c r="CH491" s="49"/>
      <c r="CI491" s="49" t="s">
        <v>3775</v>
      </c>
      <c r="CJ491" s="50" t="s">
        <v>2277</v>
      </c>
      <c r="CK491" s="50" t="s">
        <v>326</v>
      </c>
      <c r="CL491" s="50">
        <v>560110</v>
      </c>
      <c r="CM491" s="5">
        <v>0</v>
      </c>
      <c r="CN491" s="5" t="s">
        <v>165</v>
      </c>
      <c r="CO491" s="50" t="s">
        <v>166</v>
      </c>
      <c r="CP491" s="50" t="s">
        <v>355</v>
      </c>
      <c r="CQ491" s="51" t="s">
        <v>153</v>
      </c>
      <c r="CR491" s="51" t="s">
        <v>154</v>
      </c>
      <c r="CS491" s="51" t="s">
        <v>90</v>
      </c>
      <c r="CT491" s="51" t="s">
        <v>2512</v>
      </c>
      <c r="CU491" s="51" t="s">
        <v>156</v>
      </c>
      <c r="CV491" s="52" t="s">
        <v>2513</v>
      </c>
    </row>
    <row r="492" spans="1:127" customFormat="1" ht="105" x14ac:dyDescent="0.25">
      <c r="A492">
        <v>491</v>
      </c>
      <c r="B492" s="3">
        <v>45627</v>
      </c>
      <c r="C492" s="4">
        <v>212920911765295</v>
      </c>
      <c r="D492" s="4">
        <v>212920911765295</v>
      </c>
      <c r="E492" s="4" t="s">
        <v>121</v>
      </c>
      <c r="F492" s="5" t="s">
        <v>122</v>
      </c>
      <c r="G492" s="3">
        <v>45480</v>
      </c>
      <c r="H492" s="6">
        <v>5.9</v>
      </c>
      <c r="I492" s="5" t="s">
        <v>123</v>
      </c>
      <c r="J492" s="5">
        <v>1761132</v>
      </c>
      <c r="K492" s="5" t="s">
        <v>124</v>
      </c>
      <c r="L492" s="5" t="s">
        <v>2514</v>
      </c>
      <c r="M492" s="5">
        <v>1726338</v>
      </c>
      <c r="N492" s="5" t="s">
        <v>126</v>
      </c>
      <c r="O492" s="5">
        <v>754</v>
      </c>
      <c r="P492" s="5" t="s">
        <v>127</v>
      </c>
      <c r="Q492" s="5">
        <v>6</v>
      </c>
      <c r="R492" s="5" t="s">
        <v>128</v>
      </c>
      <c r="S492" s="6">
        <v>14</v>
      </c>
      <c r="T492" s="5" t="s">
        <v>129</v>
      </c>
      <c r="U492" s="6">
        <v>14</v>
      </c>
      <c r="V492" s="5">
        <v>121</v>
      </c>
      <c r="W492" s="5" t="s">
        <v>130</v>
      </c>
      <c r="X492" s="5" t="s">
        <v>2515</v>
      </c>
      <c r="Y492" s="5" t="s">
        <v>132</v>
      </c>
      <c r="Z492" s="5" t="s">
        <v>133</v>
      </c>
      <c r="AA492" s="5" t="s">
        <v>134</v>
      </c>
      <c r="AB492" s="5" t="s">
        <v>135</v>
      </c>
      <c r="AC492" s="5" t="s">
        <v>136</v>
      </c>
      <c r="AD492" s="5">
        <v>854804137389</v>
      </c>
      <c r="AE492" s="5" t="s">
        <v>326</v>
      </c>
      <c r="AF492" s="5" t="s">
        <v>253</v>
      </c>
      <c r="AG492" s="5">
        <v>115</v>
      </c>
      <c r="AH492" s="5" t="s">
        <v>139</v>
      </c>
      <c r="AI492" s="5">
        <v>121</v>
      </c>
      <c r="AJ492" s="5" t="s">
        <v>128</v>
      </c>
      <c r="AK492" s="5">
        <v>1761132</v>
      </c>
      <c r="AL492" s="5" t="s">
        <v>140</v>
      </c>
      <c r="AM492" s="5" t="s">
        <v>141</v>
      </c>
      <c r="AN492" s="6">
        <v>40.7669444</v>
      </c>
      <c r="AO492" s="5" t="s">
        <v>142</v>
      </c>
      <c r="AP492" s="5">
        <v>0</v>
      </c>
      <c r="AQ492" s="5">
        <v>27345</v>
      </c>
      <c r="AR492" s="3">
        <v>45477</v>
      </c>
      <c r="AS492" s="5">
        <v>120</v>
      </c>
      <c r="AT492" s="5" t="s">
        <v>2511</v>
      </c>
      <c r="AU492" s="5" t="s">
        <v>144</v>
      </c>
      <c r="AV492" s="5">
        <v>0</v>
      </c>
      <c r="AW492" s="5">
        <v>0</v>
      </c>
      <c r="AX492" s="5">
        <v>0</v>
      </c>
      <c r="AY492" s="5">
        <v>0</v>
      </c>
      <c r="AZ492" s="5">
        <v>0</v>
      </c>
      <c r="BA492" s="5">
        <v>0</v>
      </c>
      <c r="BB492" s="5">
        <v>0</v>
      </c>
      <c r="BC492" s="5">
        <v>0</v>
      </c>
      <c r="BD492" s="5">
        <v>0</v>
      </c>
      <c r="BE492" s="5" t="s">
        <v>145</v>
      </c>
      <c r="BF492" s="5" t="s">
        <v>145</v>
      </c>
      <c r="BG492" s="5">
        <v>0</v>
      </c>
      <c r="BH492" s="5">
        <v>6</v>
      </c>
      <c r="BI492" s="5" t="s">
        <v>123</v>
      </c>
      <c r="BJ492" s="3">
        <v>45473</v>
      </c>
      <c r="BK492" s="3">
        <v>45473</v>
      </c>
      <c r="BL492" s="6">
        <v>6.1333333333333302</v>
      </c>
      <c r="BM492" s="5" t="s">
        <v>123</v>
      </c>
      <c r="BN492" s="3">
        <v>49129</v>
      </c>
      <c r="BO492" s="5" t="s">
        <v>146</v>
      </c>
      <c r="BP492" s="5">
        <v>0</v>
      </c>
      <c r="BQ492" s="7">
        <v>1</v>
      </c>
      <c r="BR492" s="24">
        <v>45441</v>
      </c>
      <c r="BS492" s="7">
        <v>23770910</v>
      </c>
      <c r="BT492" s="7" t="s">
        <v>341</v>
      </c>
      <c r="BU492" s="7" t="s">
        <v>3681</v>
      </c>
      <c r="BV492" s="7">
        <v>1200</v>
      </c>
      <c r="BW492" s="7">
        <v>1800</v>
      </c>
      <c r="BX492" s="7">
        <v>0</v>
      </c>
      <c r="BY492" s="7">
        <v>0</v>
      </c>
      <c r="BZ492" s="7"/>
      <c r="CA492" s="7"/>
      <c r="CB492" s="8">
        <f t="shared" si="50"/>
        <v>2160000</v>
      </c>
      <c r="CC492" s="8">
        <v>2160000</v>
      </c>
      <c r="CD492" s="8">
        <f t="shared" si="48"/>
        <v>1944000</v>
      </c>
      <c r="CE492" s="8">
        <f t="shared" si="49"/>
        <v>1728000</v>
      </c>
      <c r="CF492" s="8" t="s">
        <v>3682</v>
      </c>
      <c r="CG492" s="8"/>
      <c r="CH492" s="8">
        <f t="shared" ref="CH492:CH493" si="51">J492/CB492</f>
        <v>0.81533888888888884</v>
      </c>
      <c r="CI492" s="8" t="s">
        <v>3775</v>
      </c>
      <c r="CJ492" s="5" t="s">
        <v>2277</v>
      </c>
      <c r="CK492" s="5" t="s">
        <v>326</v>
      </c>
      <c r="CL492" s="5">
        <v>562123</v>
      </c>
      <c r="CM492" s="5">
        <v>0</v>
      </c>
      <c r="CN492" s="5" t="s">
        <v>165</v>
      </c>
      <c r="CO492" s="5" t="s">
        <v>1335</v>
      </c>
      <c r="CP492" s="5" t="s">
        <v>1335</v>
      </c>
      <c r="CQ492" s="9" t="s">
        <v>153</v>
      </c>
      <c r="CR492" s="9" t="s">
        <v>154</v>
      </c>
      <c r="CS492" s="9" t="s">
        <v>90</v>
      </c>
      <c r="CT492" s="9" t="s">
        <v>2516</v>
      </c>
      <c r="CU492" s="9" t="s">
        <v>156</v>
      </c>
      <c r="CV492" s="10" t="s">
        <v>2517</v>
      </c>
    </row>
    <row r="493" spans="1:127" customFormat="1" ht="105" x14ac:dyDescent="0.25">
      <c r="A493">
        <v>492</v>
      </c>
      <c r="B493" s="3">
        <v>45627</v>
      </c>
      <c r="C493" s="4">
        <v>212920911765295</v>
      </c>
      <c r="D493" s="4">
        <v>212920911765295</v>
      </c>
      <c r="E493" s="4" t="s">
        <v>121</v>
      </c>
      <c r="F493" s="5" t="s">
        <v>122</v>
      </c>
      <c r="G493" s="3">
        <v>45480</v>
      </c>
      <c r="H493" s="6">
        <v>5.9</v>
      </c>
      <c r="I493" s="5" t="s">
        <v>123</v>
      </c>
      <c r="J493" s="5">
        <v>1761132</v>
      </c>
      <c r="K493" s="5" t="s">
        <v>124</v>
      </c>
      <c r="L493" s="5" t="s">
        <v>2514</v>
      </c>
      <c r="M493" s="5">
        <v>1726338</v>
      </c>
      <c r="N493" s="5" t="s">
        <v>126</v>
      </c>
      <c r="O493" s="5">
        <v>754</v>
      </c>
      <c r="P493" s="5" t="s">
        <v>127</v>
      </c>
      <c r="Q493" s="5">
        <v>6</v>
      </c>
      <c r="R493" s="5" t="s">
        <v>128</v>
      </c>
      <c r="S493" s="6">
        <v>14</v>
      </c>
      <c r="T493" s="5" t="s">
        <v>129</v>
      </c>
      <c r="U493" s="6">
        <v>14</v>
      </c>
      <c r="V493" s="5">
        <v>121</v>
      </c>
      <c r="W493" s="5" t="s">
        <v>130</v>
      </c>
      <c r="X493" s="5" t="s">
        <v>2515</v>
      </c>
      <c r="Y493" s="5"/>
      <c r="Z493" s="5"/>
      <c r="AA493" s="5"/>
      <c r="AB493" s="5"/>
      <c r="AC493" s="5"/>
      <c r="AD493" s="5"/>
      <c r="AE493" s="5"/>
      <c r="AF493" s="5"/>
      <c r="AG493" s="5"/>
      <c r="AH493" s="5"/>
      <c r="AI493" s="5"/>
      <c r="AJ493" s="5"/>
      <c r="AK493" s="5"/>
      <c r="AL493" s="5"/>
      <c r="AM493" s="5"/>
      <c r="AN493" s="6"/>
      <c r="AO493" s="5"/>
      <c r="AP493" s="5"/>
      <c r="AQ493" s="5"/>
      <c r="AR493" s="3"/>
      <c r="AS493" s="5"/>
      <c r="AT493" s="5"/>
      <c r="AU493" s="5"/>
      <c r="AV493" s="5"/>
      <c r="AW493" s="5"/>
      <c r="AX493" s="5"/>
      <c r="AY493" s="5"/>
      <c r="AZ493" s="5"/>
      <c r="BA493" s="5"/>
      <c r="BB493" s="5"/>
      <c r="BC493" s="5"/>
      <c r="BD493" s="5"/>
      <c r="BE493" s="5"/>
      <c r="BF493" s="5"/>
      <c r="BG493" s="5"/>
      <c r="BH493" s="5"/>
      <c r="BI493" s="5"/>
      <c r="BJ493" s="3"/>
      <c r="BK493" s="3"/>
      <c r="BL493" s="6"/>
      <c r="BM493" s="5"/>
      <c r="BN493" s="3"/>
      <c r="BO493" s="5"/>
      <c r="BP493" s="5"/>
      <c r="BQ493" s="7">
        <v>1</v>
      </c>
      <c r="BR493" s="24">
        <v>45412</v>
      </c>
      <c r="BS493" s="7">
        <v>7182856</v>
      </c>
      <c r="BT493" s="7" t="s">
        <v>341</v>
      </c>
      <c r="BU493" s="7" t="s">
        <v>3683</v>
      </c>
      <c r="BV493" s="7">
        <v>1200</v>
      </c>
      <c r="BW493" s="7">
        <v>1800</v>
      </c>
      <c r="BX493" s="7">
        <v>0</v>
      </c>
      <c r="BY493" s="7">
        <v>0</v>
      </c>
      <c r="BZ493" s="7"/>
      <c r="CA493" s="7"/>
      <c r="CB493" s="8">
        <f t="shared" si="50"/>
        <v>2160000</v>
      </c>
      <c r="CC493" s="8">
        <v>2160000</v>
      </c>
      <c r="CD493" s="8">
        <f t="shared" si="48"/>
        <v>1944000</v>
      </c>
      <c r="CE493" s="8">
        <f t="shared" si="49"/>
        <v>1728000</v>
      </c>
      <c r="CF493" s="8" t="s">
        <v>3682</v>
      </c>
      <c r="CG493" s="8"/>
      <c r="CH493" s="8">
        <f t="shared" si="51"/>
        <v>0.81533888888888884</v>
      </c>
      <c r="CI493" s="8" t="s">
        <v>3775</v>
      </c>
      <c r="CJ493" s="5"/>
      <c r="CK493" s="5"/>
      <c r="CL493" s="5"/>
      <c r="CM493" s="5"/>
      <c r="CN493" s="5"/>
      <c r="CO493" s="5"/>
      <c r="CP493" s="5"/>
      <c r="CQ493" s="9"/>
      <c r="CR493" s="9"/>
      <c r="CS493" s="9"/>
      <c r="CT493" s="9"/>
      <c r="CU493" s="9"/>
      <c r="CV493" s="10"/>
    </row>
    <row r="494" spans="1:127" ht="90" x14ac:dyDescent="0.25">
      <c r="A494" s="44">
        <v>493</v>
      </c>
      <c r="B494" s="45">
        <v>45627</v>
      </c>
      <c r="C494" s="46">
        <v>212920911669464</v>
      </c>
      <c r="D494" s="4">
        <v>212920911669464</v>
      </c>
      <c r="E494" s="4" t="s">
        <v>121</v>
      </c>
      <c r="F494" s="5" t="s">
        <v>122</v>
      </c>
      <c r="G494" s="3">
        <v>45377</v>
      </c>
      <c r="H494" s="6">
        <v>9.3333333333333304</v>
      </c>
      <c r="I494" s="5" t="s">
        <v>123</v>
      </c>
      <c r="J494" s="47">
        <v>3080758</v>
      </c>
      <c r="K494" s="5" t="s">
        <v>124</v>
      </c>
      <c r="L494" s="5" t="s">
        <v>2518</v>
      </c>
      <c r="M494" s="5">
        <v>3036314</v>
      </c>
      <c r="N494" s="5" t="s">
        <v>126</v>
      </c>
      <c r="O494" s="5">
        <v>714</v>
      </c>
      <c r="P494" s="5" t="s">
        <v>127</v>
      </c>
      <c r="Q494" s="5">
        <v>9</v>
      </c>
      <c r="R494" s="5" t="s">
        <v>128</v>
      </c>
      <c r="S494" s="6">
        <v>13.5</v>
      </c>
      <c r="T494" s="5" t="s">
        <v>129</v>
      </c>
      <c r="U494" s="6">
        <v>13.5</v>
      </c>
      <c r="V494" s="5">
        <v>181</v>
      </c>
      <c r="W494" s="5" t="s">
        <v>130</v>
      </c>
      <c r="X494" s="5" t="s">
        <v>2519</v>
      </c>
      <c r="Y494" s="5" t="s">
        <v>132</v>
      </c>
      <c r="Z494" s="5" t="s">
        <v>133</v>
      </c>
      <c r="AA494" s="5" t="s">
        <v>251</v>
      </c>
      <c r="AB494" s="5" t="s">
        <v>135</v>
      </c>
      <c r="AC494" s="5" t="s">
        <v>136</v>
      </c>
      <c r="AD494" s="5">
        <v>854803797572</v>
      </c>
      <c r="AE494" s="5" t="s">
        <v>326</v>
      </c>
      <c r="AF494" s="5" t="s">
        <v>253</v>
      </c>
      <c r="AG494" s="5">
        <v>172</v>
      </c>
      <c r="AH494" s="5" t="s">
        <v>139</v>
      </c>
      <c r="AI494" s="5">
        <v>181</v>
      </c>
      <c r="AJ494" s="5" t="s">
        <v>128</v>
      </c>
      <c r="AK494" s="5">
        <v>3080758</v>
      </c>
      <c r="AL494" s="5" t="s">
        <v>140</v>
      </c>
      <c r="AM494" s="5" t="s">
        <v>161</v>
      </c>
      <c r="AN494" s="6">
        <v>8.0133227999999992</v>
      </c>
      <c r="AO494" s="5" t="s">
        <v>142</v>
      </c>
      <c r="AP494" s="5">
        <v>0</v>
      </c>
      <c r="AQ494" s="5">
        <v>39999</v>
      </c>
      <c r="AR494" s="3">
        <v>45386</v>
      </c>
      <c r="AS494" s="5">
        <v>180</v>
      </c>
      <c r="AT494" s="5" t="s">
        <v>2511</v>
      </c>
      <c r="AU494" s="5" t="s">
        <v>144</v>
      </c>
      <c r="AV494" s="5">
        <v>0</v>
      </c>
      <c r="AW494" s="5">
        <v>0</v>
      </c>
      <c r="AX494" s="5">
        <v>0</v>
      </c>
      <c r="AY494" s="5">
        <v>0</v>
      </c>
      <c r="AZ494" s="5">
        <v>0</v>
      </c>
      <c r="BA494" s="5">
        <v>0</v>
      </c>
      <c r="BB494" s="5">
        <v>0</v>
      </c>
      <c r="BC494" s="5">
        <v>0</v>
      </c>
      <c r="BD494" s="5">
        <v>0</v>
      </c>
      <c r="BE494" s="5" t="s">
        <v>145</v>
      </c>
      <c r="BF494" s="5" t="s">
        <v>145</v>
      </c>
      <c r="BG494" s="5">
        <v>0</v>
      </c>
      <c r="BH494" s="5">
        <v>9</v>
      </c>
      <c r="BI494" s="5" t="s">
        <v>123</v>
      </c>
      <c r="BJ494" s="3">
        <v>45373</v>
      </c>
      <c r="BK494" s="3">
        <v>45373</v>
      </c>
      <c r="BL494" s="6">
        <v>9.4666666666666703</v>
      </c>
      <c r="BM494" s="5" t="s">
        <v>123</v>
      </c>
      <c r="BN494" s="3">
        <v>50864</v>
      </c>
      <c r="BO494" s="5" t="s">
        <v>162</v>
      </c>
      <c r="BP494" s="5">
        <v>0</v>
      </c>
      <c r="BQ494" s="7">
        <v>1</v>
      </c>
      <c r="BR494" s="24">
        <v>45364</v>
      </c>
      <c r="BS494" s="7">
        <v>23146724</v>
      </c>
      <c r="BT494" s="7" t="s">
        <v>341</v>
      </c>
      <c r="BU494" s="7" t="s">
        <v>3684</v>
      </c>
      <c r="BV494" s="7">
        <v>2717.5</v>
      </c>
      <c r="BW494" s="7">
        <v>13500</v>
      </c>
      <c r="BX494" s="7">
        <v>2199</v>
      </c>
      <c r="BY494" s="7">
        <v>800</v>
      </c>
      <c r="BZ494" s="7" t="s">
        <v>3685</v>
      </c>
      <c r="CA494" s="7" t="s">
        <v>3686</v>
      </c>
      <c r="CB494" s="49">
        <f t="shared" si="50"/>
        <v>38445450</v>
      </c>
      <c r="CC494" s="49">
        <v>38445450</v>
      </c>
      <c r="CD494" s="49">
        <f t="shared" si="48"/>
        <v>34600905</v>
      </c>
      <c r="CE494" s="49">
        <f t="shared" si="49"/>
        <v>30756360</v>
      </c>
      <c r="CF494" s="49" t="s">
        <v>3687</v>
      </c>
      <c r="CG494" s="49" t="s">
        <v>3688</v>
      </c>
      <c r="CH494" s="49"/>
      <c r="CI494" s="49" t="s">
        <v>3775</v>
      </c>
      <c r="CJ494" s="50" t="s">
        <v>2277</v>
      </c>
      <c r="CK494" s="50" t="s">
        <v>326</v>
      </c>
      <c r="CL494" s="50">
        <v>560047</v>
      </c>
      <c r="CM494" s="5">
        <v>0</v>
      </c>
      <c r="CN494" s="5" t="s">
        <v>195</v>
      </c>
      <c r="CO494" s="50" t="s">
        <v>166</v>
      </c>
      <c r="CP494" s="50" t="s">
        <v>335</v>
      </c>
      <c r="CQ494" s="51" t="s">
        <v>153</v>
      </c>
      <c r="CR494" s="51" t="s">
        <v>154</v>
      </c>
      <c r="CS494" s="51" t="s">
        <v>90</v>
      </c>
      <c r="CT494" s="51" t="s">
        <v>2520</v>
      </c>
      <c r="CU494" s="51" t="s">
        <v>187</v>
      </c>
      <c r="CV494" s="52" t="s">
        <v>2521</v>
      </c>
    </row>
    <row r="495" spans="1:127" ht="75" x14ac:dyDescent="0.25">
      <c r="A495" s="44">
        <v>494</v>
      </c>
      <c r="B495" s="45">
        <v>45627</v>
      </c>
      <c r="C495" s="46">
        <v>212920911648834</v>
      </c>
      <c r="D495" s="4">
        <v>212920911648834</v>
      </c>
      <c r="E495" s="4" t="s">
        <v>121</v>
      </c>
      <c r="F495" s="5" t="s">
        <v>122</v>
      </c>
      <c r="G495" s="3">
        <v>45357</v>
      </c>
      <c r="H495" s="6">
        <v>10</v>
      </c>
      <c r="I495" s="5" t="s">
        <v>123</v>
      </c>
      <c r="J495" s="47">
        <v>3151766</v>
      </c>
      <c r="K495" s="5" t="s">
        <v>124</v>
      </c>
      <c r="L495" s="5" t="s">
        <v>2522</v>
      </c>
      <c r="M495" s="5">
        <v>3102689</v>
      </c>
      <c r="N495" s="5" t="s">
        <v>126</v>
      </c>
      <c r="O495" s="5">
        <v>754</v>
      </c>
      <c r="P495" s="5" t="s">
        <v>127</v>
      </c>
      <c r="Q495" s="5">
        <v>10</v>
      </c>
      <c r="R495" s="5" t="s">
        <v>128</v>
      </c>
      <c r="S495" s="6">
        <v>14</v>
      </c>
      <c r="T495" s="5" t="s">
        <v>129</v>
      </c>
      <c r="U495" s="6">
        <v>14</v>
      </c>
      <c r="V495" s="5">
        <v>181</v>
      </c>
      <c r="W495" s="5" t="s">
        <v>130</v>
      </c>
      <c r="X495" s="5" t="s">
        <v>2523</v>
      </c>
      <c r="Y495" s="5" t="s">
        <v>132</v>
      </c>
      <c r="Z495" s="5" t="s">
        <v>133</v>
      </c>
      <c r="AA495" s="5" t="s">
        <v>708</v>
      </c>
      <c r="AB495" s="5" t="s">
        <v>135</v>
      </c>
      <c r="AC495" s="5" t="s">
        <v>136</v>
      </c>
      <c r="AD495" s="5">
        <v>854803668428</v>
      </c>
      <c r="AE495" s="5" t="s">
        <v>326</v>
      </c>
      <c r="AF495" s="5" t="s">
        <v>253</v>
      </c>
      <c r="AG495" s="5">
        <v>171</v>
      </c>
      <c r="AH495" s="5" t="s">
        <v>139</v>
      </c>
      <c r="AI495" s="5">
        <v>181</v>
      </c>
      <c r="AJ495" s="5" t="s">
        <v>128</v>
      </c>
      <c r="AK495" s="5">
        <v>3151766</v>
      </c>
      <c r="AL495" s="5" t="s">
        <v>140</v>
      </c>
      <c r="AM495" s="5" t="s">
        <v>161</v>
      </c>
      <c r="AN495" s="6">
        <v>62.363663299999999</v>
      </c>
      <c r="AO495" s="5" t="s">
        <v>142</v>
      </c>
      <c r="AP495" s="5">
        <v>0</v>
      </c>
      <c r="AQ495" s="5">
        <v>41974</v>
      </c>
      <c r="AR495" s="3">
        <v>45355</v>
      </c>
      <c r="AS495" s="5">
        <v>180</v>
      </c>
      <c r="AT495" s="5" t="s">
        <v>2511</v>
      </c>
      <c r="AU495" s="5" t="s">
        <v>144</v>
      </c>
      <c r="AV495" s="5">
        <v>0</v>
      </c>
      <c r="AW495" s="5">
        <v>0</v>
      </c>
      <c r="AX495" s="5">
        <v>0</v>
      </c>
      <c r="AY495" s="5">
        <v>0</v>
      </c>
      <c r="AZ495" s="5">
        <v>0</v>
      </c>
      <c r="BA495" s="5">
        <v>0</v>
      </c>
      <c r="BB495" s="5">
        <v>0</v>
      </c>
      <c r="BC495" s="5">
        <v>0</v>
      </c>
      <c r="BD495" s="5">
        <v>0</v>
      </c>
      <c r="BE495" s="5" t="s">
        <v>145</v>
      </c>
      <c r="BF495" s="5" t="s">
        <v>145</v>
      </c>
      <c r="BG495" s="5">
        <v>0</v>
      </c>
      <c r="BH495" s="5">
        <v>10</v>
      </c>
      <c r="BI495" s="5" t="s">
        <v>123</v>
      </c>
      <c r="BJ495" s="3">
        <v>45351</v>
      </c>
      <c r="BK495" s="3">
        <v>45351</v>
      </c>
      <c r="BL495" s="6">
        <v>10.199999999999999</v>
      </c>
      <c r="BM495" s="5" t="s">
        <v>123</v>
      </c>
      <c r="BN495" s="3">
        <v>50833</v>
      </c>
      <c r="BO495" s="5" t="s">
        <v>162</v>
      </c>
      <c r="BP495" s="5">
        <v>0</v>
      </c>
      <c r="BQ495" s="7">
        <v>1</v>
      </c>
      <c r="BR495" s="24">
        <v>45346</v>
      </c>
      <c r="BS495" s="24" t="s">
        <v>3689</v>
      </c>
      <c r="BT495" s="7" t="s">
        <v>3690</v>
      </c>
      <c r="BU495" s="7" t="s">
        <v>3691</v>
      </c>
      <c r="BV495" s="7">
        <v>918.25</v>
      </c>
      <c r="BW495" s="7">
        <v>1800</v>
      </c>
      <c r="BX495" s="7">
        <v>1363</v>
      </c>
      <c r="BY495" s="7">
        <v>2000</v>
      </c>
      <c r="BZ495" s="7">
        <v>21</v>
      </c>
      <c r="CA495" s="7">
        <v>44</v>
      </c>
      <c r="CB495" s="49">
        <f>(BV495*BW495)+(BX495*BY495) + 675000</f>
        <v>5053850</v>
      </c>
      <c r="CC495" s="49">
        <v>5053850</v>
      </c>
      <c r="CD495" s="49">
        <f t="shared" si="48"/>
        <v>4548465</v>
      </c>
      <c r="CE495" s="49">
        <f t="shared" si="49"/>
        <v>4043080</v>
      </c>
      <c r="CF495" s="49"/>
      <c r="CG495" s="49" t="s">
        <v>3692</v>
      </c>
      <c r="CH495" s="49"/>
      <c r="CI495" s="49" t="s">
        <v>3775</v>
      </c>
      <c r="CJ495" s="50" t="s">
        <v>2524</v>
      </c>
      <c r="CK495" s="50" t="s">
        <v>326</v>
      </c>
      <c r="CL495" s="50">
        <v>562102</v>
      </c>
      <c r="CM495" s="5">
        <v>0</v>
      </c>
      <c r="CN495" s="5" t="s">
        <v>195</v>
      </c>
      <c r="CO495" s="50" t="s">
        <v>335</v>
      </c>
      <c r="CP495" s="50" t="s">
        <v>335</v>
      </c>
      <c r="CQ495" s="51" t="s">
        <v>153</v>
      </c>
      <c r="CR495" s="51" t="s">
        <v>154</v>
      </c>
      <c r="CS495" s="51" t="s">
        <v>90</v>
      </c>
      <c r="CT495" s="51" t="s">
        <v>2525</v>
      </c>
      <c r="CU495" s="51" t="s">
        <v>187</v>
      </c>
      <c r="CV495" s="52" t="s">
        <v>2526</v>
      </c>
    </row>
    <row r="496" spans="1:127" ht="105" x14ac:dyDescent="0.25">
      <c r="A496" s="44">
        <v>495</v>
      </c>
      <c r="B496" s="45">
        <v>45627</v>
      </c>
      <c r="C496" s="46">
        <v>212920911614532</v>
      </c>
      <c r="D496" s="4">
        <v>212920911614532</v>
      </c>
      <c r="E496" s="4" t="s">
        <v>121</v>
      </c>
      <c r="F496" s="5" t="s">
        <v>122</v>
      </c>
      <c r="G496" s="3">
        <v>45328</v>
      </c>
      <c r="H496" s="6">
        <v>10.966666666666701</v>
      </c>
      <c r="I496" s="5" t="s">
        <v>123</v>
      </c>
      <c r="J496" s="47">
        <v>1431716</v>
      </c>
      <c r="K496" s="5" t="s">
        <v>124</v>
      </c>
      <c r="L496" s="5" t="s">
        <v>2527</v>
      </c>
      <c r="M496" s="5">
        <v>1376664</v>
      </c>
      <c r="N496" s="5" t="s">
        <v>126</v>
      </c>
      <c r="O496" s="5">
        <v>767</v>
      </c>
      <c r="P496" s="5" t="s">
        <v>127</v>
      </c>
      <c r="Q496" s="5">
        <v>11</v>
      </c>
      <c r="R496" s="5" t="s">
        <v>128</v>
      </c>
      <c r="S496" s="6">
        <v>15</v>
      </c>
      <c r="T496" s="5" t="s">
        <v>129</v>
      </c>
      <c r="U496" s="6">
        <v>15</v>
      </c>
      <c r="V496" s="5">
        <v>121</v>
      </c>
      <c r="W496" s="5" t="s">
        <v>130</v>
      </c>
      <c r="X496" s="5" t="s">
        <v>2528</v>
      </c>
      <c r="Y496" s="5" t="s">
        <v>132</v>
      </c>
      <c r="Z496" s="5" t="s">
        <v>133</v>
      </c>
      <c r="AA496" s="5" t="s">
        <v>368</v>
      </c>
      <c r="AB496" s="5" t="s">
        <v>135</v>
      </c>
      <c r="AC496" s="5" t="s">
        <v>136</v>
      </c>
      <c r="AD496" s="5">
        <v>854803460059</v>
      </c>
      <c r="AE496" s="5" t="s">
        <v>326</v>
      </c>
      <c r="AF496" s="5" t="s">
        <v>253</v>
      </c>
      <c r="AG496" s="5">
        <v>110</v>
      </c>
      <c r="AH496" s="5" t="s">
        <v>139</v>
      </c>
      <c r="AI496" s="5">
        <v>121</v>
      </c>
      <c r="AJ496" s="5" t="s">
        <v>128</v>
      </c>
      <c r="AK496" s="5">
        <v>1431716</v>
      </c>
      <c r="AL496" s="5" t="s">
        <v>140</v>
      </c>
      <c r="AM496" s="5" t="s">
        <v>141</v>
      </c>
      <c r="AN496" s="6">
        <v>59.846842000000002</v>
      </c>
      <c r="AO496" s="5" t="s">
        <v>142</v>
      </c>
      <c r="AP496" s="5">
        <v>0</v>
      </c>
      <c r="AQ496" s="5">
        <v>23099</v>
      </c>
      <c r="AR496" s="3">
        <v>45326</v>
      </c>
      <c r="AS496" s="5">
        <v>120</v>
      </c>
      <c r="AT496" s="5" t="s">
        <v>2511</v>
      </c>
      <c r="AU496" s="5" t="s">
        <v>144</v>
      </c>
      <c r="AV496" s="5">
        <v>0</v>
      </c>
      <c r="AW496" s="5">
        <v>0</v>
      </c>
      <c r="AX496" s="5">
        <v>0</v>
      </c>
      <c r="AY496" s="5">
        <v>0</v>
      </c>
      <c r="AZ496" s="5">
        <v>0</v>
      </c>
      <c r="BA496" s="5">
        <v>0</v>
      </c>
      <c r="BB496" s="5">
        <v>0</v>
      </c>
      <c r="BC496" s="5">
        <v>0</v>
      </c>
      <c r="BD496" s="5">
        <v>0</v>
      </c>
      <c r="BE496" s="5" t="s">
        <v>145</v>
      </c>
      <c r="BF496" s="5" t="s">
        <v>145</v>
      </c>
      <c r="BG496" s="5">
        <v>0</v>
      </c>
      <c r="BH496" s="5">
        <v>11</v>
      </c>
      <c r="BI496" s="5" t="s">
        <v>123</v>
      </c>
      <c r="BJ496" s="3">
        <v>45322</v>
      </c>
      <c r="BK496" s="3">
        <v>45322</v>
      </c>
      <c r="BL496" s="6">
        <v>11.1666666666667</v>
      </c>
      <c r="BM496" s="5" t="s">
        <v>123</v>
      </c>
      <c r="BN496" s="3">
        <v>48979</v>
      </c>
      <c r="BO496" s="5" t="s">
        <v>146</v>
      </c>
      <c r="BP496" s="5">
        <v>0</v>
      </c>
      <c r="BQ496" s="7">
        <v>1</v>
      </c>
      <c r="BR496" s="24">
        <v>45319</v>
      </c>
      <c r="BS496" s="7">
        <v>6827116</v>
      </c>
      <c r="BT496" s="7" t="s">
        <v>341</v>
      </c>
      <c r="BU496" s="7" t="s">
        <v>3693</v>
      </c>
      <c r="BV496" s="7">
        <v>357</v>
      </c>
      <c r="BW496" s="7">
        <v>5500</v>
      </c>
      <c r="BX496" s="7">
        <v>268</v>
      </c>
      <c r="BY496" s="7">
        <v>1600</v>
      </c>
      <c r="BZ496" s="7">
        <v>7</v>
      </c>
      <c r="CA496" s="7">
        <v>53</v>
      </c>
      <c r="CB496" s="49">
        <f t="shared" si="50"/>
        <v>2392300</v>
      </c>
      <c r="CC496" s="49">
        <v>2392300</v>
      </c>
      <c r="CD496" s="49">
        <f t="shared" si="48"/>
        <v>2153070</v>
      </c>
      <c r="CE496" s="49">
        <f t="shared" si="49"/>
        <v>1913840</v>
      </c>
      <c r="CF496" s="49" t="s">
        <v>3694</v>
      </c>
      <c r="CG496" s="49" t="s">
        <v>3695</v>
      </c>
      <c r="CH496" s="49"/>
      <c r="CI496" s="49" t="s">
        <v>3775</v>
      </c>
      <c r="CJ496" s="50" t="s">
        <v>2277</v>
      </c>
      <c r="CK496" s="50" t="s">
        <v>326</v>
      </c>
      <c r="CL496" s="50">
        <v>560098</v>
      </c>
      <c r="CM496" s="5">
        <v>0</v>
      </c>
      <c r="CN496" s="5" t="s">
        <v>195</v>
      </c>
      <c r="CO496" s="50" t="s">
        <v>166</v>
      </c>
      <c r="CP496" s="50" t="s">
        <v>355</v>
      </c>
      <c r="CQ496" s="51" t="s">
        <v>153</v>
      </c>
      <c r="CR496" s="51" t="s">
        <v>154</v>
      </c>
      <c r="CS496" s="51" t="s">
        <v>90</v>
      </c>
      <c r="CT496" s="51" t="s">
        <v>2529</v>
      </c>
      <c r="CU496" s="51" t="s">
        <v>156</v>
      </c>
      <c r="CV496" s="52" t="s">
        <v>2530</v>
      </c>
    </row>
    <row r="497" spans="1:100" customFormat="1" ht="150" x14ac:dyDescent="0.25">
      <c r="A497">
        <v>496</v>
      </c>
      <c r="B497" s="3">
        <v>45627</v>
      </c>
      <c r="C497" s="4">
        <v>212920911565608</v>
      </c>
      <c r="D497" s="4">
        <v>212920911565608</v>
      </c>
      <c r="E497" s="4" t="s">
        <v>121</v>
      </c>
      <c r="F497" s="5" t="s">
        <v>122</v>
      </c>
      <c r="G497" s="3">
        <v>45284</v>
      </c>
      <c r="H497" s="6">
        <v>12.4333333333333</v>
      </c>
      <c r="I497" s="5" t="s">
        <v>123</v>
      </c>
      <c r="J497" s="5">
        <v>2096831</v>
      </c>
      <c r="K497" s="5" t="s">
        <v>124</v>
      </c>
      <c r="L497" s="5" t="s">
        <v>2531</v>
      </c>
      <c r="M497" s="5">
        <v>2011184</v>
      </c>
      <c r="N497" s="5" t="s">
        <v>126</v>
      </c>
      <c r="O497" s="5">
        <v>750</v>
      </c>
      <c r="P497" s="5" t="s">
        <v>127</v>
      </c>
      <c r="Q497" s="5">
        <v>12</v>
      </c>
      <c r="R497" s="5" t="s">
        <v>128</v>
      </c>
      <c r="S497" s="6">
        <v>15</v>
      </c>
      <c r="T497" s="5" t="s">
        <v>129</v>
      </c>
      <c r="U497" s="6">
        <v>14.6</v>
      </c>
      <c r="V497" s="5">
        <v>121</v>
      </c>
      <c r="W497" s="5" t="s">
        <v>130</v>
      </c>
      <c r="X497" s="5" t="s">
        <v>2532</v>
      </c>
      <c r="Y497" s="5" t="s">
        <v>132</v>
      </c>
      <c r="Z497" s="5" t="s">
        <v>133</v>
      </c>
      <c r="AA497" s="5" t="s">
        <v>191</v>
      </c>
      <c r="AB497" s="5" t="s">
        <v>135</v>
      </c>
      <c r="AC497" s="5" t="s">
        <v>136</v>
      </c>
      <c r="AD497" s="5">
        <v>854802960998</v>
      </c>
      <c r="AE497" s="5" t="s">
        <v>326</v>
      </c>
      <c r="AF497" s="5" t="s">
        <v>253</v>
      </c>
      <c r="AG497" s="5">
        <v>114</v>
      </c>
      <c r="AH497" s="5" t="s">
        <v>139</v>
      </c>
      <c r="AI497" s="5">
        <v>126</v>
      </c>
      <c r="AJ497" s="5" t="s">
        <v>128</v>
      </c>
      <c r="AK497" s="5">
        <v>2096831</v>
      </c>
      <c r="AL497" s="5" t="s">
        <v>140</v>
      </c>
      <c r="AM497" s="5" t="s">
        <v>161</v>
      </c>
      <c r="AN497" s="6">
        <v>20.272947899999998</v>
      </c>
      <c r="AO497" s="5" t="s">
        <v>142</v>
      </c>
      <c r="AP497" s="5">
        <v>0</v>
      </c>
      <c r="AQ497" s="5">
        <v>33318</v>
      </c>
      <c r="AR497" s="3">
        <v>45295</v>
      </c>
      <c r="AS497" s="5">
        <v>120</v>
      </c>
      <c r="AT497" s="5" t="s">
        <v>2511</v>
      </c>
      <c r="AU497" s="5" t="s">
        <v>144</v>
      </c>
      <c r="AV497" s="5">
        <v>0</v>
      </c>
      <c r="AW497" s="5">
        <v>0</v>
      </c>
      <c r="AX497" s="5">
        <v>0</v>
      </c>
      <c r="AY497" s="5">
        <v>0</v>
      </c>
      <c r="AZ497" s="5">
        <v>0</v>
      </c>
      <c r="BA497" s="5">
        <v>0</v>
      </c>
      <c r="BB497" s="5">
        <v>0</v>
      </c>
      <c r="BC497" s="5">
        <v>0</v>
      </c>
      <c r="BD497" s="5">
        <v>0</v>
      </c>
      <c r="BE497" s="5" t="s">
        <v>145</v>
      </c>
      <c r="BF497" s="5" t="s">
        <v>145</v>
      </c>
      <c r="BG497" s="5">
        <v>0</v>
      </c>
      <c r="BH497" s="5">
        <v>12</v>
      </c>
      <c r="BI497" s="5" t="s">
        <v>123</v>
      </c>
      <c r="BJ497" s="3">
        <v>45279</v>
      </c>
      <c r="BK497" s="3">
        <v>45279</v>
      </c>
      <c r="BL497" s="6">
        <v>12.6</v>
      </c>
      <c r="BM497" s="5" t="s">
        <v>123</v>
      </c>
      <c r="BN497" s="3">
        <v>49099</v>
      </c>
      <c r="BO497" s="5" t="s">
        <v>162</v>
      </c>
      <c r="BP497" s="5">
        <v>0</v>
      </c>
      <c r="BQ497" s="7">
        <v>1</v>
      </c>
      <c r="BR497" s="24">
        <v>45257</v>
      </c>
      <c r="BS497" s="7" t="s">
        <v>3696</v>
      </c>
      <c r="BT497" s="7" t="s">
        <v>3690</v>
      </c>
      <c r="BU497" s="7" t="s">
        <v>3697</v>
      </c>
      <c r="BV497" s="7">
        <v>4446</v>
      </c>
      <c r="BW497" s="7">
        <v>1750</v>
      </c>
      <c r="BX497" s="7">
        <v>2050</v>
      </c>
      <c r="BY497" s="7">
        <v>1250</v>
      </c>
      <c r="BZ497" s="7" t="s">
        <v>3698</v>
      </c>
      <c r="CA497" s="7"/>
      <c r="CB497" s="8">
        <f t="shared" si="50"/>
        <v>10343000</v>
      </c>
      <c r="CC497" s="8">
        <v>10343000</v>
      </c>
      <c r="CD497" s="8">
        <f t="shared" si="48"/>
        <v>9308700</v>
      </c>
      <c r="CE497" s="8">
        <f t="shared" si="49"/>
        <v>8274400</v>
      </c>
      <c r="CF497" s="8" t="s">
        <v>3422</v>
      </c>
      <c r="CG497" s="8"/>
      <c r="CH497" s="8">
        <f>J497/CB497</f>
        <v>0.20272947887460119</v>
      </c>
      <c r="CI497" s="8" t="s">
        <v>3775</v>
      </c>
      <c r="CJ497" s="5" t="s">
        <v>2277</v>
      </c>
      <c r="CK497" s="5" t="s">
        <v>326</v>
      </c>
      <c r="CL497" s="5">
        <v>562126</v>
      </c>
      <c r="CM497" s="5">
        <v>0</v>
      </c>
      <c r="CN497" s="5" t="s">
        <v>195</v>
      </c>
      <c r="CO497" s="5" t="s">
        <v>166</v>
      </c>
      <c r="CP497" s="5" t="s">
        <v>355</v>
      </c>
      <c r="CQ497" s="9" t="s">
        <v>153</v>
      </c>
      <c r="CR497" s="9" t="s">
        <v>154</v>
      </c>
      <c r="CS497" s="9" t="s">
        <v>90</v>
      </c>
      <c r="CT497" s="9" t="s">
        <v>2533</v>
      </c>
      <c r="CU497" s="9" t="s">
        <v>273</v>
      </c>
      <c r="CV497" s="10" t="s">
        <v>2534</v>
      </c>
    </row>
    <row r="498" spans="1:100" ht="75" x14ac:dyDescent="0.25">
      <c r="A498" s="44">
        <v>497</v>
      </c>
      <c r="B498" s="45">
        <v>45627</v>
      </c>
      <c r="C498" s="46">
        <v>173701511677633</v>
      </c>
      <c r="D498" s="4">
        <v>173701511677633</v>
      </c>
      <c r="E498" s="4" t="s">
        <v>121</v>
      </c>
      <c r="F498" s="5" t="s">
        <v>122</v>
      </c>
      <c r="G498" s="3">
        <v>45383</v>
      </c>
      <c r="H498" s="6">
        <v>9.1333333333333293</v>
      </c>
      <c r="I498" s="5" t="s">
        <v>123</v>
      </c>
      <c r="J498" s="47">
        <v>13332153</v>
      </c>
      <c r="K498" s="5" t="s">
        <v>124</v>
      </c>
      <c r="L498" s="5" t="s">
        <v>2535</v>
      </c>
      <c r="M498" s="5">
        <v>13100671</v>
      </c>
      <c r="N498" s="5" t="s">
        <v>126</v>
      </c>
      <c r="O498" s="5">
        <v>780</v>
      </c>
      <c r="P498" s="5" t="s">
        <v>127</v>
      </c>
      <c r="Q498" s="5">
        <v>9</v>
      </c>
      <c r="R498" s="5" t="s">
        <v>263</v>
      </c>
      <c r="S498" s="6">
        <v>11.5</v>
      </c>
      <c r="T498" s="5" t="s">
        <v>129</v>
      </c>
      <c r="U498" s="6">
        <v>11.5</v>
      </c>
      <c r="V498" s="5">
        <v>181</v>
      </c>
      <c r="W498" s="5" t="s">
        <v>130</v>
      </c>
      <c r="X498" s="5" t="s">
        <v>2536</v>
      </c>
      <c r="Y498" s="5" t="s">
        <v>132</v>
      </c>
      <c r="Z498" s="5" t="s">
        <v>133</v>
      </c>
      <c r="AA498" s="5" t="s">
        <v>376</v>
      </c>
      <c r="AB498" s="5" t="s">
        <v>135</v>
      </c>
      <c r="AC498" s="5" t="s">
        <v>136</v>
      </c>
      <c r="AD498" s="5">
        <v>854803908323</v>
      </c>
      <c r="AE498" s="5" t="s">
        <v>252</v>
      </c>
      <c r="AF498" s="5" t="s">
        <v>977</v>
      </c>
      <c r="AG498" s="5">
        <v>172</v>
      </c>
      <c r="AH498" s="5" t="s">
        <v>139</v>
      </c>
      <c r="AI498" s="5">
        <v>181</v>
      </c>
      <c r="AJ498" s="5" t="s">
        <v>266</v>
      </c>
      <c r="AK498" s="5">
        <v>13332153</v>
      </c>
      <c r="AL498" s="5" t="s">
        <v>140</v>
      </c>
      <c r="AM498" s="5" t="s">
        <v>278</v>
      </c>
      <c r="AN498" s="6">
        <v>58.525693599999997</v>
      </c>
      <c r="AO498" s="5" t="s">
        <v>142</v>
      </c>
      <c r="AP498" s="5">
        <v>0</v>
      </c>
      <c r="AQ498" s="5">
        <v>155745</v>
      </c>
      <c r="AR498" s="3">
        <v>45386</v>
      </c>
      <c r="AS498" s="5">
        <v>180</v>
      </c>
      <c r="AT498" s="5" t="s">
        <v>2502</v>
      </c>
      <c r="AU498" s="5" t="s">
        <v>144</v>
      </c>
      <c r="AV498" s="5">
        <v>0</v>
      </c>
      <c r="AW498" s="5">
        <v>0</v>
      </c>
      <c r="AX498" s="5">
        <v>0</v>
      </c>
      <c r="AY498" s="5">
        <v>0</v>
      </c>
      <c r="AZ498" s="5">
        <v>0</v>
      </c>
      <c r="BA498" s="5">
        <v>0</v>
      </c>
      <c r="BB498" s="5">
        <v>0</v>
      </c>
      <c r="BC498" s="5">
        <v>0</v>
      </c>
      <c r="BD498" s="5">
        <v>0</v>
      </c>
      <c r="BE498" s="5" t="s">
        <v>145</v>
      </c>
      <c r="BF498" s="5" t="s">
        <v>145</v>
      </c>
      <c r="BG498" s="5">
        <v>0</v>
      </c>
      <c r="BH498" s="5">
        <v>9</v>
      </c>
      <c r="BI498" s="5" t="s">
        <v>123</v>
      </c>
      <c r="BJ498" s="3">
        <v>45379</v>
      </c>
      <c r="BK498" s="3">
        <v>45379</v>
      </c>
      <c r="BL498" s="6">
        <v>9.2666666666666693</v>
      </c>
      <c r="BM498" s="5" t="s">
        <v>123</v>
      </c>
      <c r="BN498" s="3">
        <v>50864</v>
      </c>
      <c r="BO498" s="5" t="s">
        <v>315</v>
      </c>
      <c r="BP498" s="5">
        <v>0</v>
      </c>
      <c r="BQ498" s="7">
        <v>1</v>
      </c>
      <c r="BR498" s="24">
        <v>45368</v>
      </c>
      <c r="BS498" s="7">
        <v>7069879</v>
      </c>
      <c r="BT498" s="7" t="s">
        <v>3616</v>
      </c>
      <c r="BU498" s="7" t="s">
        <v>3699</v>
      </c>
      <c r="BV498" s="7">
        <v>4200</v>
      </c>
      <c r="BW498" s="7">
        <v>4100</v>
      </c>
      <c r="BX498" s="7">
        <v>6300</v>
      </c>
      <c r="BY498" s="7">
        <v>1100</v>
      </c>
      <c r="BZ498" s="7">
        <v>16</v>
      </c>
      <c r="CA498" s="7">
        <v>34</v>
      </c>
      <c r="CB498" s="49">
        <f t="shared" si="50"/>
        <v>24150000</v>
      </c>
      <c r="CC498" s="49">
        <v>22780000</v>
      </c>
      <c r="CD498" s="49">
        <f t="shared" si="48"/>
        <v>21735000</v>
      </c>
      <c r="CE498" s="49">
        <f t="shared" si="49"/>
        <v>19320000</v>
      </c>
      <c r="CF498" s="49" t="s">
        <v>3700</v>
      </c>
      <c r="CG498" s="49" t="s">
        <v>3701</v>
      </c>
      <c r="CH498" s="49"/>
      <c r="CI498" s="49" t="s">
        <v>3775</v>
      </c>
      <c r="CJ498" s="50" t="s">
        <v>2435</v>
      </c>
      <c r="CK498" s="50" t="s">
        <v>252</v>
      </c>
      <c r="CL498" s="50">
        <v>452001</v>
      </c>
      <c r="CM498" s="5">
        <v>0</v>
      </c>
      <c r="CN498" s="5" t="s">
        <v>843</v>
      </c>
      <c r="CO498" s="50" t="s">
        <v>152</v>
      </c>
      <c r="CP498" s="50" t="s">
        <v>152</v>
      </c>
      <c r="CQ498" s="51" t="s">
        <v>185</v>
      </c>
      <c r="CR498" s="51" t="s">
        <v>154</v>
      </c>
      <c r="CS498" s="51" t="s">
        <v>90</v>
      </c>
      <c r="CT498" s="51" t="s">
        <v>2537</v>
      </c>
      <c r="CU498" s="51" t="s">
        <v>187</v>
      </c>
      <c r="CV498" s="52" t="s">
        <v>2538</v>
      </c>
    </row>
    <row r="499" spans="1:100" ht="75" x14ac:dyDescent="0.25">
      <c r="A499" s="44">
        <v>498</v>
      </c>
      <c r="B499" s="45">
        <v>45627</v>
      </c>
      <c r="C499" s="46">
        <v>173701511729895</v>
      </c>
      <c r="D499" s="4">
        <v>173701511729895</v>
      </c>
      <c r="E499" s="4" t="s">
        <v>121</v>
      </c>
      <c r="F499" s="5" t="s">
        <v>122</v>
      </c>
      <c r="G499" s="3">
        <v>45441</v>
      </c>
      <c r="H499" s="6">
        <v>7.2</v>
      </c>
      <c r="I499" s="5" t="s">
        <v>123</v>
      </c>
      <c r="J499" s="47">
        <v>10726500</v>
      </c>
      <c r="K499" s="5" t="s">
        <v>124</v>
      </c>
      <c r="L499" s="5" t="s">
        <v>2539</v>
      </c>
      <c r="M499" s="5">
        <v>10581668</v>
      </c>
      <c r="N499" s="5" t="s">
        <v>126</v>
      </c>
      <c r="O499" s="5">
        <v>742</v>
      </c>
      <c r="P499" s="5" t="s">
        <v>127</v>
      </c>
      <c r="Q499" s="5">
        <v>7</v>
      </c>
      <c r="R499" s="5" t="s">
        <v>263</v>
      </c>
      <c r="S499" s="6">
        <v>11</v>
      </c>
      <c r="T499" s="5" t="s">
        <v>129</v>
      </c>
      <c r="U499" s="6">
        <v>11</v>
      </c>
      <c r="V499" s="5">
        <v>181</v>
      </c>
      <c r="W499" s="5" t="s">
        <v>130</v>
      </c>
      <c r="X499" s="5" t="s">
        <v>2540</v>
      </c>
      <c r="Y499" s="5" t="s">
        <v>132</v>
      </c>
      <c r="Z499" s="5" t="s">
        <v>133</v>
      </c>
      <c r="AA499" s="5" t="s">
        <v>413</v>
      </c>
      <c r="AB499" s="5" t="s">
        <v>135</v>
      </c>
      <c r="AC499" s="5" t="s">
        <v>136</v>
      </c>
      <c r="AD499" s="5">
        <v>854804109516</v>
      </c>
      <c r="AE499" s="5" t="s">
        <v>252</v>
      </c>
      <c r="AF499" s="5" t="s">
        <v>243</v>
      </c>
      <c r="AG499" s="5">
        <v>174</v>
      </c>
      <c r="AH499" s="5" t="s">
        <v>139</v>
      </c>
      <c r="AI499" s="5">
        <v>181</v>
      </c>
      <c r="AJ499" s="5" t="s">
        <v>266</v>
      </c>
      <c r="AK499" s="5">
        <v>10726500</v>
      </c>
      <c r="AL499" s="5" t="s">
        <v>140</v>
      </c>
      <c r="AM499" s="5" t="s">
        <v>141</v>
      </c>
      <c r="AN499" s="6">
        <v>61.655587500000003</v>
      </c>
      <c r="AO499" s="5" t="s">
        <v>142</v>
      </c>
      <c r="AP499" s="5">
        <v>0</v>
      </c>
      <c r="AQ499" s="5">
        <v>121917</v>
      </c>
      <c r="AR499" s="3">
        <v>45447</v>
      </c>
      <c r="AS499" s="5">
        <v>180</v>
      </c>
      <c r="AT499" s="5" t="s">
        <v>2502</v>
      </c>
      <c r="AU499" s="5" t="s">
        <v>144</v>
      </c>
      <c r="AV499" s="5">
        <v>0</v>
      </c>
      <c r="AW499" s="5">
        <v>0</v>
      </c>
      <c r="AX499" s="5">
        <v>0</v>
      </c>
      <c r="AY499" s="5">
        <v>0</v>
      </c>
      <c r="AZ499" s="5">
        <v>0</v>
      </c>
      <c r="BA499" s="5">
        <v>0</v>
      </c>
      <c r="BB499" s="5">
        <v>0</v>
      </c>
      <c r="BC499" s="5">
        <v>0</v>
      </c>
      <c r="BD499" s="5">
        <v>0</v>
      </c>
      <c r="BE499" s="5" t="s">
        <v>145</v>
      </c>
      <c r="BF499" s="5" t="s">
        <v>145</v>
      </c>
      <c r="BG499" s="5">
        <v>0</v>
      </c>
      <c r="BH499" s="5">
        <v>7</v>
      </c>
      <c r="BI499" s="5" t="s">
        <v>123</v>
      </c>
      <c r="BJ499" s="3">
        <v>45437</v>
      </c>
      <c r="BK499" s="3">
        <v>45437</v>
      </c>
      <c r="BL499" s="6">
        <v>7.3333333333333304</v>
      </c>
      <c r="BM499" s="5" t="s">
        <v>123</v>
      </c>
      <c r="BN499" s="3">
        <v>50925</v>
      </c>
      <c r="BO499" s="5" t="s">
        <v>146</v>
      </c>
      <c r="BP499" s="5">
        <v>0</v>
      </c>
      <c r="BQ499" s="7">
        <v>2</v>
      </c>
      <c r="BR499" s="24">
        <v>45412</v>
      </c>
      <c r="BS499" s="7" t="s">
        <v>3702</v>
      </c>
      <c r="BT499" s="7" t="s">
        <v>3625</v>
      </c>
      <c r="BU499" s="7" t="s">
        <v>3703</v>
      </c>
      <c r="BV499" s="7">
        <v>0</v>
      </c>
      <c r="BW499" s="7">
        <v>0</v>
      </c>
      <c r="BX499" s="7">
        <v>276.14999999999998</v>
      </c>
      <c r="BY499" s="7">
        <v>63000</v>
      </c>
      <c r="BZ499" s="7">
        <v>30</v>
      </c>
      <c r="CA499" s="7">
        <v>30</v>
      </c>
      <c r="CB499" s="49">
        <f t="shared" si="50"/>
        <v>17397450</v>
      </c>
      <c r="CC499" s="49">
        <v>17397450</v>
      </c>
      <c r="CD499" s="49">
        <f t="shared" si="48"/>
        <v>15657705</v>
      </c>
      <c r="CE499" s="49">
        <f t="shared" si="49"/>
        <v>13917960</v>
      </c>
      <c r="CF499" s="49" t="s">
        <v>3704</v>
      </c>
      <c r="CG499" s="49" t="s">
        <v>3705</v>
      </c>
      <c r="CH499" s="49"/>
      <c r="CI499" s="49" t="s">
        <v>3775</v>
      </c>
      <c r="CJ499" s="50" t="s">
        <v>2435</v>
      </c>
      <c r="CK499" s="50" t="s">
        <v>252</v>
      </c>
      <c r="CL499" s="50">
        <v>452004</v>
      </c>
      <c r="CM499" s="5">
        <v>0</v>
      </c>
      <c r="CN499" s="5" t="s">
        <v>1142</v>
      </c>
      <c r="CO499" s="50" t="s">
        <v>152</v>
      </c>
      <c r="CP499" s="50" t="s">
        <v>152</v>
      </c>
      <c r="CQ499" s="51" t="s">
        <v>185</v>
      </c>
      <c r="CR499" s="51" t="s">
        <v>154</v>
      </c>
      <c r="CS499" s="51" t="s">
        <v>90</v>
      </c>
      <c r="CT499" s="51" t="s">
        <v>2541</v>
      </c>
      <c r="CU499" s="51" t="s">
        <v>156</v>
      </c>
      <c r="CV499" s="52" t="s">
        <v>2542</v>
      </c>
    </row>
    <row r="500" spans="1:100" ht="120" x14ac:dyDescent="0.25">
      <c r="A500" s="44">
        <v>499</v>
      </c>
      <c r="B500" s="45">
        <v>45627</v>
      </c>
      <c r="C500" s="46">
        <v>212920911397722</v>
      </c>
      <c r="D500" s="4">
        <v>212920911397722</v>
      </c>
      <c r="E500" s="4" t="s">
        <v>121</v>
      </c>
      <c r="F500" s="5" t="s">
        <v>122</v>
      </c>
      <c r="G500" s="3">
        <v>45122</v>
      </c>
      <c r="H500" s="6">
        <v>17.8333333333333</v>
      </c>
      <c r="I500" s="5" t="s">
        <v>123</v>
      </c>
      <c r="J500" s="47">
        <v>2494426</v>
      </c>
      <c r="K500" s="5" t="s">
        <v>124</v>
      </c>
      <c r="L500" s="5" t="s">
        <v>2543</v>
      </c>
      <c r="M500" s="5">
        <v>2381324</v>
      </c>
      <c r="N500" s="5" t="s">
        <v>126</v>
      </c>
      <c r="O500" s="5">
        <v>757</v>
      </c>
      <c r="P500" s="5" t="s">
        <v>127</v>
      </c>
      <c r="Q500" s="5">
        <v>18</v>
      </c>
      <c r="R500" s="5" t="s">
        <v>128</v>
      </c>
      <c r="S500" s="6">
        <v>15.15</v>
      </c>
      <c r="T500" s="5" t="s">
        <v>129</v>
      </c>
      <c r="U500" s="6">
        <v>14.75</v>
      </c>
      <c r="V500" s="5">
        <v>145</v>
      </c>
      <c r="W500" s="5" t="s">
        <v>130</v>
      </c>
      <c r="X500" s="5" t="s">
        <v>2544</v>
      </c>
      <c r="Y500" s="5" t="s">
        <v>132</v>
      </c>
      <c r="Z500" s="5" t="s">
        <v>133</v>
      </c>
      <c r="AA500" s="5" t="s">
        <v>134</v>
      </c>
      <c r="AB500" s="5" t="s">
        <v>135</v>
      </c>
      <c r="AC500" s="5" t="s">
        <v>136</v>
      </c>
      <c r="AD500" s="5">
        <v>808313656</v>
      </c>
      <c r="AE500" s="5" t="s">
        <v>326</v>
      </c>
      <c r="AF500" s="5" t="s">
        <v>253</v>
      </c>
      <c r="AG500" s="5">
        <v>134</v>
      </c>
      <c r="AH500" s="5" t="s">
        <v>139</v>
      </c>
      <c r="AI500" s="5">
        <v>152</v>
      </c>
      <c r="AJ500" s="5" t="s">
        <v>128</v>
      </c>
      <c r="AK500" s="5">
        <v>2494426</v>
      </c>
      <c r="AL500" s="5" t="s">
        <v>140</v>
      </c>
      <c r="AM500" s="5" t="s">
        <v>161</v>
      </c>
      <c r="AN500" s="6">
        <v>46.742733999999999</v>
      </c>
      <c r="AO500" s="5" t="s">
        <v>142</v>
      </c>
      <c r="AP500" s="5">
        <v>0</v>
      </c>
      <c r="AQ500" s="5">
        <v>37038</v>
      </c>
      <c r="AR500" s="3">
        <v>45111</v>
      </c>
      <c r="AS500" s="5">
        <v>144</v>
      </c>
      <c r="AT500" s="5" t="s">
        <v>2511</v>
      </c>
      <c r="AU500" s="5" t="s">
        <v>144</v>
      </c>
      <c r="AV500" s="5">
        <v>0</v>
      </c>
      <c r="AW500" s="5">
        <v>0</v>
      </c>
      <c r="AX500" s="5">
        <v>0</v>
      </c>
      <c r="AY500" s="5">
        <v>0</v>
      </c>
      <c r="AZ500" s="5">
        <v>0</v>
      </c>
      <c r="BA500" s="5">
        <v>0</v>
      </c>
      <c r="BB500" s="5">
        <v>0</v>
      </c>
      <c r="BC500" s="5">
        <v>0</v>
      </c>
      <c r="BD500" s="5">
        <v>0</v>
      </c>
      <c r="BE500" s="5" t="s">
        <v>145</v>
      </c>
      <c r="BF500" s="5" t="s">
        <v>145</v>
      </c>
      <c r="BG500" s="5">
        <v>0</v>
      </c>
      <c r="BH500" s="5">
        <v>18</v>
      </c>
      <c r="BI500" s="5" t="s">
        <v>123</v>
      </c>
      <c r="BJ500" s="3">
        <v>45107</v>
      </c>
      <c r="BK500" s="3">
        <v>45107</v>
      </c>
      <c r="BL500" s="6">
        <v>18.3333333333333</v>
      </c>
      <c r="BM500" s="5" t="s">
        <v>123</v>
      </c>
      <c r="BN500" s="3">
        <v>49709</v>
      </c>
      <c r="BO500" s="5" t="s">
        <v>162</v>
      </c>
      <c r="BP500" s="5">
        <v>0</v>
      </c>
      <c r="BQ500" s="7">
        <v>1</v>
      </c>
      <c r="BR500" s="24">
        <v>45084</v>
      </c>
      <c r="BS500" s="7" t="s">
        <v>3706</v>
      </c>
      <c r="BT500" s="7" t="s">
        <v>3690</v>
      </c>
      <c r="BU500" s="7" t="s">
        <v>3707</v>
      </c>
      <c r="BV500" s="7">
        <v>450</v>
      </c>
      <c r="BW500" s="7">
        <v>6650</v>
      </c>
      <c r="BX500" s="7">
        <v>1080</v>
      </c>
      <c r="BY500" s="7">
        <v>1800</v>
      </c>
      <c r="BZ500" s="7">
        <v>1</v>
      </c>
      <c r="CA500" s="7">
        <v>64</v>
      </c>
      <c r="CB500" s="49">
        <f>(BV500*BW500)+(BX500*BY500) + 400000</f>
        <v>5336500</v>
      </c>
      <c r="CC500" s="49">
        <v>9122500</v>
      </c>
      <c r="CD500" s="49">
        <f t="shared" si="48"/>
        <v>4802850</v>
      </c>
      <c r="CE500" s="49">
        <f t="shared" si="49"/>
        <v>4269200</v>
      </c>
      <c r="CF500" s="49" t="s">
        <v>3422</v>
      </c>
      <c r="CG500" s="49" t="s">
        <v>3708</v>
      </c>
      <c r="CH500" s="49"/>
      <c r="CI500" s="49" t="s">
        <v>3775</v>
      </c>
      <c r="CJ500" s="50" t="s">
        <v>2277</v>
      </c>
      <c r="CK500" s="50" t="s">
        <v>326</v>
      </c>
      <c r="CL500" s="50">
        <v>562125</v>
      </c>
      <c r="CM500" s="5">
        <v>0</v>
      </c>
      <c r="CN500" s="5" t="s">
        <v>2545</v>
      </c>
      <c r="CO500" s="50" t="s">
        <v>152</v>
      </c>
      <c r="CP500" s="50" t="s">
        <v>152</v>
      </c>
      <c r="CQ500" s="51" t="s">
        <v>153</v>
      </c>
      <c r="CR500" s="51" t="s">
        <v>154</v>
      </c>
      <c r="CS500" s="51" t="s">
        <v>90</v>
      </c>
      <c r="CT500" s="51" t="s">
        <v>2546</v>
      </c>
      <c r="CU500" s="51" t="s">
        <v>156</v>
      </c>
      <c r="CV500" s="52" t="s">
        <v>2547</v>
      </c>
    </row>
    <row r="501" spans="1:100" ht="75" x14ac:dyDescent="0.25">
      <c r="A501" s="44">
        <v>500</v>
      </c>
      <c r="B501" s="45">
        <v>45627</v>
      </c>
      <c r="C501" s="46">
        <v>212920911258767</v>
      </c>
      <c r="D501" s="4">
        <v>212920911258767</v>
      </c>
      <c r="E501" s="4" t="s">
        <v>121</v>
      </c>
      <c r="F501" s="5" t="s">
        <v>232</v>
      </c>
      <c r="G501" s="3">
        <v>44894</v>
      </c>
      <c r="H501" s="6">
        <v>25.433333333333302</v>
      </c>
      <c r="I501" s="5" t="s">
        <v>123</v>
      </c>
      <c r="J501" s="47">
        <v>4169516</v>
      </c>
      <c r="K501" s="5" t="s">
        <v>124</v>
      </c>
      <c r="L501" s="5" t="s">
        <v>2548</v>
      </c>
      <c r="M501" s="5">
        <v>2939083.25</v>
      </c>
      <c r="N501" s="5" t="s">
        <v>126</v>
      </c>
      <c r="O501" s="5">
        <v>694</v>
      </c>
      <c r="P501" s="5" t="s">
        <v>127</v>
      </c>
      <c r="Q501" s="5">
        <v>25</v>
      </c>
      <c r="R501" s="5" t="s">
        <v>128</v>
      </c>
      <c r="S501" s="6">
        <v>14.9</v>
      </c>
      <c r="T501" s="5" t="s">
        <v>129</v>
      </c>
      <c r="U501" s="6">
        <v>14</v>
      </c>
      <c r="V501" s="5">
        <v>145</v>
      </c>
      <c r="W501" s="5" t="s">
        <v>130</v>
      </c>
      <c r="X501" s="5" t="s">
        <v>2549</v>
      </c>
      <c r="Y501" s="5" t="s">
        <v>132</v>
      </c>
      <c r="Z501" s="5" t="s">
        <v>133</v>
      </c>
      <c r="AA501" s="5" t="s">
        <v>235</v>
      </c>
      <c r="AB501" s="5" t="s">
        <v>135</v>
      </c>
      <c r="AC501" s="5" t="s">
        <v>136</v>
      </c>
      <c r="AD501" s="5">
        <v>806339273</v>
      </c>
      <c r="AE501" s="5" t="s">
        <v>326</v>
      </c>
      <c r="AF501" s="5" t="s">
        <v>253</v>
      </c>
      <c r="AG501" s="5">
        <v>136</v>
      </c>
      <c r="AH501" s="5" t="s">
        <v>139</v>
      </c>
      <c r="AI501" s="5">
        <v>161</v>
      </c>
      <c r="AJ501" s="5" t="s">
        <v>128</v>
      </c>
      <c r="AK501" s="5">
        <v>4169516</v>
      </c>
      <c r="AL501" s="5" t="s">
        <v>140</v>
      </c>
      <c r="AM501" s="5" t="s">
        <v>1073</v>
      </c>
      <c r="AN501" s="6">
        <v>22.487479400000002</v>
      </c>
      <c r="AO501" s="5" t="s">
        <v>142</v>
      </c>
      <c r="AP501" s="5">
        <v>0</v>
      </c>
      <c r="AQ501" s="5">
        <v>44937</v>
      </c>
      <c r="AR501" s="3">
        <v>44899</v>
      </c>
      <c r="AS501" s="5">
        <v>144</v>
      </c>
      <c r="AT501" s="5" t="s">
        <v>2511</v>
      </c>
      <c r="AU501" s="5" t="s">
        <v>144</v>
      </c>
      <c r="AV501" s="5">
        <v>0</v>
      </c>
      <c r="AW501" s="5">
        <v>0</v>
      </c>
      <c r="AX501" s="5">
        <v>0</v>
      </c>
      <c r="AY501" s="5">
        <v>0</v>
      </c>
      <c r="AZ501" s="5">
        <v>0</v>
      </c>
      <c r="BA501" s="5">
        <v>0</v>
      </c>
      <c r="BB501" s="5">
        <v>0</v>
      </c>
      <c r="BC501" s="5">
        <v>0</v>
      </c>
      <c r="BD501" s="5">
        <v>0</v>
      </c>
      <c r="BE501" s="5" t="s">
        <v>145</v>
      </c>
      <c r="BF501" s="5" t="s">
        <v>145</v>
      </c>
      <c r="BG501" s="5">
        <v>0</v>
      </c>
      <c r="BH501" s="5">
        <v>25</v>
      </c>
      <c r="BI501" s="5" t="s">
        <v>123</v>
      </c>
      <c r="BJ501" s="3">
        <v>44894</v>
      </c>
      <c r="BK501" s="3">
        <v>44894</v>
      </c>
      <c r="BL501" s="6">
        <v>25.433333333333302</v>
      </c>
      <c r="BM501" s="5" t="s">
        <v>123</v>
      </c>
      <c r="BN501" s="3">
        <v>49769</v>
      </c>
      <c r="BO501" s="5" t="s">
        <v>1074</v>
      </c>
      <c r="BP501" s="5">
        <v>0</v>
      </c>
      <c r="BQ501" s="13">
        <v>1</v>
      </c>
      <c r="BR501" s="24">
        <v>44884</v>
      </c>
      <c r="BS501" s="7" t="s">
        <v>3709</v>
      </c>
      <c r="BT501" s="7" t="s">
        <v>3690</v>
      </c>
      <c r="BU501" s="7" t="s">
        <v>3710</v>
      </c>
      <c r="BV501" s="7">
        <v>1880</v>
      </c>
      <c r="BW501" s="7">
        <v>6800</v>
      </c>
      <c r="BX501" s="7">
        <v>3290</v>
      </c>
      <c r="BY501" s="7">
        <v>1750</v>
      </c>
      <c r="BZ501" s="7">
        <v>12</v>
      </c>
      <c r="CA501" s="7">
        <v>53</v>
      </c>
      <c r="CB501" s="49">
        <f t="shared" si="50"/>
        <v>18541500</v>
      </c>
      <c r="CC501" s="49">
        <v>18541500</v>
      </c>
      <c r="CD501" s="49">
        <f t="shared" si="48"/>
        <v>16687350</v>
      </c>
      <c r="CE501" s="49">
        <f t="shared" si="49"/>
        <v>14833200</v>
      </c>
      <c r="CF501" s="49" t="s">
        <v>3422</v>
      </c>
      <c r="CG501" s="49" t="s">
        <v>3711</v>
      </c>
      <c r="CH501" s="49"/>
      <c r="CI501" s="49" t="s">
        <v>3775</v>
      </c>
      <c r="CJ501" s="50" t="s">
        <v>2277</v>
      </c>
      <c r="CK501" s="50" t="s">
        <v>326</v>
      </c>
      <c r="CL501" s="50">
        <v>530054</v>
      </c>
      <c r="CM501" s="5">
        <v>0</v>
      </c>
      <c r="CN501" s="5" t="s">
        <v>2550</v>
      </c>
      <c r="CO501" s="50" t="s">
        <v>166</v>
      </c>
      <c r="CP501" s="50" t="s">
        <v>167</v>
      </c>
      <c r="CQ501" s="51" t="s">
        <v>153</v>
      </c>
      <c r="CR501" s="51" t="s">
        <v>154</v>
      </c>
      <c r="CS501" s="51" t="s">
        <v>90</v>
      </c>
      <c r="CT501" s="51" t="s">
        <v>2551</v>
      </c>
      <c r="CU501" s="51" t="s">
        <v>156</v>
      </c>
      <c r="CV501" s="52" t="s">
        <v>2552</v>
      </c>
    </row>
    <row r="502" spans="1:100" ht="120" x14ac:dyDescent="0.25">
      <c r="A502" s="44">
        <v>501</v>
      </c>
      <c r="B502" s="45">
        <v>45627</v>
      </c>
      <c r="C502" s="46">
        <v>212820911787251</v>
      </c>
      <c r="D502" s="4">
        <v>212820911787251</v>
      </c>
      <c r="E502" s="4" t="s">
        <v>121</v>
      </c>
      <c r="F502" s="5" t="s">
        <v>122</v>
      </c>
      <c r="G502" s="3">
        <v>45505</v>
      </c>
      <c r="H502" s="6">
        <v>5.06666666666667</v>
      </c>
      <c r="I502" s="5" t="s">
        <v>123</v>
      </c>
      <c r="J502" s="47">
        <v>5092103</v>
      </c>
      <c r="K502" s="5" t="s">
        <v>124</v>
      </c>
      <c r="L502" s="5" t="s">
        <v>2553</v>
      </c>
      <c r="M502" s="5">
        <v>4956072</v>
      </c>
      <c r="N502" s="5" t="s">
        <v>126</v>
      </c>
      <c r="O502" s="5">
        <v>755</v>
      </c>
      <c r="P502" s="5" t="s">
        <v>127</v>
      </c>
      <c r="Q502" s="5">
        <v>5</v>
      </c>
      <c r="R502" s="5" t="s">
        <v>128</v>
      </c>
      <c r="S502" s="6">
        <v>12</v>
      </c>
      <c r="T502" s="5" t="s">
        <v>129</v>
      </c>
      <c r="U502" s="6">
        <v>12</v>
      </c>
      <c r="V502" s="5">
        <v>181</v>
      </c>
      <c r="W502" s="5" t="s">
        <v>130</v>
      </c>
      <c r="X502" s="5" t="s">
        <v>2554</v>
      </c>
      <c r="Y502" s="5" t="s">
        <v>132</v>
      </c>
      <c r="Z502" s="5" t="s">
        <v>133</v>
      </c>
      <c r="AA502" s="5" t="s">
        <v>1160</v>
      </c>
      <c r="AB502" s="5" t="s">
        <v>135</v>
      </c>
      <c r="AC502" s="5" t="s">
        <v>136</v>
      </c>
      <c r="AD502" s="5">
        <v>854804663923</v>
      </c>
      <c r="AE502" s="5" t="s">
        <v>515</v>
      </c>
      <c r="AF502" s="5" t="s">
        <v>138</v>
      </c>
      <c r="AG502" s="5">
        <v>168</v>
      </c>
      <c r="AH502" s="5" t="s">
        <v>139</v>
      </c>
      <c r="AI502" s="5">
        <v>173</v>
      </c>
      <c r="AJ502" s="5" t="s">
        <v>128</v>
      </c>
      <c r="AK502" s="5">
        <v>5092103</v>
      </c>
      <c r="AL502" s="5" t="s">
        <v>140</v>
      </c>
      <c r="AM502" s="5" t="s">
        <v>141</v>
      </c>
      <c r="AN502" s="6">
        <v>61.834887700000003</v>
      </c>
      <c r="AO502" s="5" t="s">
        <v>142</v>
      </c>
      <c r="AP502" s="5">
        <v>0</v>
      </c>
      <c r="AQ502" s="5">
        <v>61114</v>
      </c>
      <c r="AR502" s="3">
        <v>45508</v>
      </c>
      <c r="AS502" s="5">
        <v>180</v>
      </c>
      <c r="AT502" s="5" t="s">
        <v>2555</v>
      </c>
      <c r="AU502" s="5" t="s">
        <v>144</v>
      </c>
      <c r="AV502" s="5">
        <v>0</v>
      </c>
      <c r="AW502" s="5">
        <v>0</v>
      </c>
      <c r="AX502" s="5">
        <v>0</v>
      </c>
      <c r="AY502" s="5">
        <v>0</v>
      </c>
      <c r="AZ502" s="5">
        <v>0</v>
      </c>
      <c r="BA502" s="5">
        <v>0</v>
      </c>
      <c r="BB502" s="5">
        <v>0</v>
      </c>
      <c r="BC502" s="5">
        <v>0</v>
      </c>
      <c r="BD502" s="5">
        <v>0</v>
      </c>
      <c r="BE502" s="5" t="s">
        <v>145</v>
      </c>
      <c r="BF502" s="5" t="s">
        <v>145</v>
      </c>
      <c r="BG502" s="5">
        <v>0</v>
      </c>
      <c r="BH502" s="5">
        <v>5</v>
      </c>
      <c r="BI502" s="5" t="s">
        <v>123</v>
      </c>
      <c r="BJ502" s="3">
        <v>45498</v>
      </c>
      <c r="BK502" s="3">
        <v>45498</v>
      </c>
      <c r="BL502" s="6">
        <v>5.3</v>
      </c>
      <c r="BM502" s="5" t="s">
        <v>123</v>
      </c>
      <c r="BN502" s="3">
        <v>50743</v>
      </c>
      <c r="BO502" s="5" t="s">
        <v>146</v>
      </c>
      <c r="BP502" s="5">
        <v>12000000</v>
      </c>
      <c r="BQ502" s="7">
        <v>1</v>
      </c>
      <c r="BR502" s="24">
        <v>45484</v>
      </c>
      <c r="BS502" s="7">
        <v>7444325</v>
      </c>
      <c r="BT502" s="7" t="s">
        <v>3712</v>
      </c>
      <c r="BU502" s="7" t="s">
        <v>3713</v>
      </c>
      <c r="BV502" s="7">
        <v>96</v>
      </c>
      <c r="BW502" s="7">
        <v>65000</v>
      </c>
      <c r="BX502" s="7">
        <v>1425</v>
      </c>
      <c r="BY502" s="7">
        <v>1400</v>
      </c>
      <c r="BZ502" s="7">
        <v>20</v>
      </c>
      <c r="CA502" s="7">
        <v>30</v>
      </c>
      <c r="CB502" s="49">
        <f t="shared" si="50"/>
        <v>8235000</v>
      </c>
      <c r="CC502" s="49">
        <v>100</v>
      </c>
      <c r="CD502" s="49">
        <f t="shared" si="48"/>
        <v>7411500</v>
      </c>
      <c r="CE502" s="49">
        <f t="shared" si="49"/>
        <v>6588000</v>
      </c>
      <c r="CF502" s="49" t="s">
        <v>3429</v>
      </c>
      <c r="CG502" s="49" t="s">
        <v>3714</v>
      </c>
      <c r="CH502" s="49"/>
      <c r="CI502" s="49" t="s">
        <v>3775</v>
      </c>
      <c r="CJ502" s="50" t="s">
        <v>2556</v>
      </c>
      <c r="CK502" s="50" t="s">
        <v>515</v>
      </c>
      <c r="CL502" s="50">
        <v>132103</v>
      </c>
      <c r="CM502" s="5">
        <v>0</v>
      </c>
      <c r="CN502" s="5" t="s">
        <v>151</v>
      </c>
      <c r="CO502" s="50" t="s">
        <v>166</v>
      </c>
      <c r="CP502" s="50" t="s">
        <v>167</v>
      </c>
      <c r="CQ502" s="51" t="s">
        <v>153</v>
      </c>
      <c r="CR502" s="51" t="s">
        <v>154</v>
      </c>
      <c r="CS502" s="51" t="s">
        <v>90</v>
      </c>
      <c r="CT502" s="51" t="s">
        <v>2557</v>
      </c>
      <c r="CU502" s="51" t="s">
        <v>156</v>
      </c>
      <c r="CV502" s="52" t="s">
        <v>2558</v>
      </c>
    </row>
    <row r="503" spans="1:100" ht="75" x14ac:dyDescent="0.25">
      <c r="A503" s="44">
        <v>502</v>
      </c>
      <c r="B503" s="45">
        <v>45627</v>
      </c>
      <c r="C503" s="46">
        <v>212820911785333</v>
      </c>
      <c r="D503" s="4">
        <v>212820911785333</v>
      </c>
      <c r="E503" s="4" t="s">
        <v>121</v>
      </c>
      <c r="F503" s="5" t="s">
        <v>122</v>
      </c>
      <c r="G503" s="3">
        <v>45500</v>
      </c>
      <c r="H503" s="6">
        <v>5.2333333333333298</v>
      </c>
      <c r="I503" s="5" t="s">
        <v>123</v>
      </c>
      <c r="J503" s="47">
        <v>5054016</v>
      </c>
      <c r="K503" s="5" t="s">
        <v>124</v>
      </c>
      <c r="L503" s="5" t="s">
        <v>2559</v>
      </c>
      <c r="M503" s="5">
        <v>4964805</v>
      </c>
      <c r="N503" s="5" t="s">
        <v>126</v>
      </c>
      <c r="O503" s="5">
        <v>792</v>
      </c>
      <c r="P503" s="5" t="s">
        <v>127</v>
      </c>
      <c r="Q503" s="5">
        <v>5</v>
      </c>
      <c r="R503" s="5" t="s">
        <v>128</v>
      </c>
      <c r="S503" s="6">
        <v>12</v>
      </c>
      <c r="T503" s="5" t="s">
        <v>129</v>
      </c>
      <c r="U503" s="6">
        <v>12</v>
      </c>
      <c r="V503" s="5">
        <v>121</v>
      </c>
      <c r="W503" s="5" t="s">
        <v>130</v>
      </c>
      <c r="X503" s="5" t="s">
        <v>2560</v>
      </c>
      <c r="Y503" s="5" t="s">
        <v>132</v>
      </c>
      <c r="Z503" s="5" t="s">
        <v>133</v>
      </c>
      <c r="AA503" s="5" t="s">
        <v>277</v>
      </c>
      <c r="AB503" s="5" t="s">
        <v>135</v>
      </c>
      <c r="AC503" s="5" t="s">
        <v>136</v>
      </c>
      <c r="AD503" s="5">
        <v>800030988</v>
      </c>
      <c r="AE503" s="5" t="s">
        <v>515</v>
      </c>
      <c r="AF503" s="5" t="s">
        <v>138</v>
      </c>
      <c r="AG503" s="5">
        <v>116</v>
      </c>
      <c r="AH503" s="5" t="s">
        <v>139</v>
      </c>
      <c r="AI503" s="5">
        <v>121</v>
      </c>
      <c r="AJ503" s="5" t="s">
        <v>128</v>
      </c>
      <c r="AK503" s="5">
        <v>5054016</v>
      </c>
      <c r="AL503" s="5" t="s">
        <v>140</v>
      </c>
      <c r="AM503" s="5" t="s">
        <v>278</v>
      </c>
      <c r="AN503" s="6">
        <v>40.929834800000002</v>
      </c>
      <c r="AO503" s="5" t="s">
        <v>142</v>
      </c>
      <c r="AP503" s="5">
        <v>0</v>
      </c>
      <c r="AQ503" s="5">
        <v>72511</v>
      </c>
      <c r="AR503" s="3">
        <v>45508</v>
      </c>
      <c r="AS503" s="5">
        <v>120</v>
      </c>
      <c r="AT503" s="5" t="s">
        <v>2555</v>
      </c>
      <c r="AU503" s="5" t="s">
        <v>144</v>
      </c>
      <c r="AV503" s="5">
        <v>0</v>
      </c>
      <c r="AW503" s="5">
        <v>0</v>
      </c>
      <c r="AX503" s="5">
        <v>0</v>
      </c>
      <c r="AY503" s="5">
        <v>0</v>
      </c>
      <c r="AZ503" s="5">
        <v>0</v>
      </c>
      <c r="BA503" s="5">
        <v>0</v>
      </c>
      <c r="BB503" s="5">
        <v>0</v>
      </c>
      <c r="BC503" s="5">
        <v>0</v>
      </c>
      <c r="BD503" s="5">
        <v>0</v>
      </c>
      <c r="BE503" s="5" t="s">
        <v>145</v>
      </c>
      <c r="BF503" s="5" t="s">
        <v>145</v>
      </c>
      <c r="BG503" s="5">
        <v>0</v>
      </c>
      <c r="BH503" s="5">
        <v>5</v>
      </c>
      <c r="BI503" s="5" t="s">
        <v>123</v>
      </c>
      <c r="BJ503" s="3">
        <v>45496</v>
      </c>
      <c r="BK503" s="3">
        <v>45496</v>
      </c>
      <c r="BL503" s="6">
        <v>5.3666666666666698</v>
      </c>
      <c r="BM503" s="5" t="s">
        <v>123</v>
      </c>
      <c r="BN503" s="3">
        <v>49160</v>
      </c>
      <c r="BO503" s="5" t="s">
        <v>315</v>
      </c>
      <c r="BP503" s="5">
        <v>999999.99959999998</v>
      </c>
      <c r="BQ503" s="7">
        <v>1</v>
      </c>
      <c r="BR503" s="24">
        <v>45484</v>
      </c>
      <c r="BS503" s="7" t="s">
        <v>3715</v>
      </c>
      <c r="BT503" s="7" t="s">
        <v>3716</v>
      </c>
      <c r="BU503" s="7" t="s">
        <v>3717</v>
      </c>
      <c r="BV503" s="7">
        <v>1226.8</v>
      </c>
      <c r="BW503" s="7">
        <v>9000</v>
      </c>
      <c r="BX503" s="7">
        <v>4752</v>
      </c>
      <c r="BY503" s="7">
        <v>275</v>
      </c>
      <c r="BZ503" s="7">
        <v>8</v>
      </c>
      <c r="CA503" s="7">
        <v>32</v>
      </c>
      <c r="CB503" s="49">
        <f t="shared" si="50"/>
        <v>12348000</v>
      </c>
      <c r="CC503" s="49">
        <v>12348000</v>
      </c>
      <c r="CD503" s="49">
        <f t="shared" si="48"/>
        <v>11113200</v>
      </c>
      <c r="CE503" s="49">
        <f t="shared" si="49"/>
        <v>9878400</v>
      </c>
      <c r="CF503" s="49" t="s">
        <v>3718</v>
      </c>
      <c r="CG503" s="49" t="s">
        <v>3719</v>
      </c>
      <c r="CH503" s="49"/>
      <c r="CI503" s="49" t="s">
        <v>3775</v>
      </c>
      <c r="CJ503" s="50" t="s">
        <v>2556</v>
      </c>
      <c r="CK503" s="50" t="s">
        <v>515</v>
      </c>
      <c r="CL503" s="50">
        <v>132101</v>
      </c>
      <c r="CM503" s="5">
        <v>0</v>
      </c>
      <c r="CN503" s="5" t="s">
        <v>151</v>
      </c>
      <c r="CO503" s="50" t="s">
        <v>166</v>
      </c>
      <c r="CP503" s="50" t="s">
        <v>167</v>
      </c>
      <c r="CQ503" s="51" t="s">
        <v>153</v>
      </c>
      <c r="CR503" s="51" t="s">
        <v>154</v>
      </c>
      <c r="CS503" s="51" t="s">
        <v>90</v>
      </c>
      <c r="CT503" s="51" t="s">
        <v>2561</v>
      </c>
      <c r="CU503" s="51" t="s">
        <v>156</v>
      </c>
      <c r="CV503" s="52" t="s">
        <v>2562</v>
      </c>
    </row>
    <row r="504" spans="1:100" ht="60" x14ac:dyDescent="0.25">
      <c r="A504" s="44">
        <v>503</v>
      </c>
      <c r="B504" s="45">
        <v>45627</v>
      </c>
      <c r="C504" s="46">
        <v>212820911765387</v>
      </c>
      <c r="D504" s="4">
        <v>212820911765387</v>
      </c>
      <c r="E504" s="4" t="s">
        <v>121</v>
      </c>
      <c r="F504" s="5" t="s">
        <v>122</v>
      </c>
      <c r="G504" s="3">
        <v>45480</v>
      </c>
      <c r="H504" s="6">
        <v>5.9</v>
      </c>
      <c r="I504" s="5" t="s">
        <v>123</v>
      </c>
      <c r="J504" s="47">
        <v>1861301</v>
      </c>
      <c r="K504" s="5" t="s">
        <v>124</v>
      </c>
      <c r="L504" s="5" t="s">
        <v>2563</v>
      </c>
      <c r="M504" s="5">
        <v>1790481</v>
      </c>
      <c r="N504" s="5" t="s">
        <v>126</v>
      </c>
      <c r="O504" s="5">
        <v>-1</v>
      </c>
      <c r="P504" s="5" t="s">
        <v>127</v>
      </c>
      <c r="Q504" s="5">
        <v>6</v>
      </c>
      <c r="R504" s="5" t="s">
        <v>128</v>
      </c>
      <c r="S504" s="6">
        <v>13.25</v>
      </c>
      <c r="T504" s="5" t="s">
        <v>129</v>
      </c>
      <c r="U504" s="6">
        <v>13.25</v>
      </c>
      <c r="V504" s="5">
        <v>181</v>
      </c>
      <c r="W504" s="5" t="s">
        <v>130</v>
      </c>
      <c r="X504" s="5" t="s">
        <v>2564</v>
      </c>
      <c r="Y504" s="5" t="s">
        <v>132</v>
      </c>
      <c r="Z504" s="5" t="s">
        <v>133</v>
      </c>
      <c r="AA504" s="5" t="s">
        <v>313</v>
      </c>
      <c r="AB504" s="5" t="s">
        <v>135</v>
      </c>
      <c r="AC504" s="5" t="s">
        <v>136</v>
      </c>
      <c r="AD504" s="5">
        <v>854804620261</v>
      </c>
      <c r="AE504" s="5" t="s">
        <v>515</v>
      </c>
      <c r="AF504" s="5" t="s">
        <v>138</v>
      </c>
      <c r="AG504" s="5">
        <v>161</v>
      </c>
      <c r="AH504" s="5" t="s">
        <v>139</v>
      </c>
      <c r="AI504" s="5">
        <v>167</v>
      </c>
      <c r="AJ504" s="5" t="s">
        <v>128</v>
      </c>
      <c r="AK504" s="5">
        <v>1861301</v>
      </c>
      <c r="AL504" s="5" t="s">
        <v>140</v>
      </c>
      <c r="AM504" s="5" t="s">
        <v>709</v>
      </c>
      <c r="AN504" s="6">
        <v>24.5138973</v>
      </c>
      <c r="AO504" s="5" t="s">
        <v>142</v>
      </c>
      <c r="AP504" s="5">
        <v>0</v>
      </c>
      <c r="AQ504" s="5">
        <v>23857</v>
      </c>
      <c r="AR504" s="3">
        <v>45477</v>
      </c>
      <c r="AS504" s="5">
        <v>180</v>
      </c>
      <c r="AT504" s="5" t="s">
        <v>2555</v>
      </c>
      <c r="AU504" s="5" t="s">
        <v>144</v>
      </c>
      <c r="AV504" s="5">
        <v>0</v>
      </c>
      <c r="AW504" s="5">
        <v>0</v>
      </c>
      <c r="AX504" s="5">
        <v>0</v>
      </c>
      <c r="AY504" s="5">
        <v>0</v>
      </c>
      <c r="AZ504" s="5">
        <v>0</v>
      </c>
      <c r="BA504" s="5">
        <v>0</v>
      </c>
      <c r="BB504" s="5">
        <v>0</v>
      </c>
      <c r="BC504" s="5">
        <v>0</v>
      </c>
      <c r="BD504" s="5">
        <v>0</v>
      </c>
      <c r="BE504" s="5" t="s">
        <v>145</v>
      </c>
      <c r="BF504" s="5" t="s">
        <v>145</v>
      </c>
      <c r="BG504" s="5">
        <v>0</v>
      </c>
      <c r="BH504" s="5">
        <v>6</v>
      </c>
      <c r="BI504" s="5" t="s">
        <v>123</v>
      </c>
      <c r="BJ504" s="3">
        <v>45473</v>
      </c>
      <c r="BK504" s="3">
        <v>45473</v>
      </c>
      <c r="BL504" s="6">
        <v>6.1333333333333302</v>
      </c>
      <c r="BM504" s="5" t="s">
        <v>123</v>
      </c>
      <c r="BN504" s="3">
        <v>50529</v>
      </c>
      <c r="BO504" s="5" t="s">
        <v>834</v>
      </c>
      <c r="BP504" s="5">
        <v>0</v>
      </c>
      <c r="BQ504" s="7">
        <v>1</v>
      </c>
      <c r="BR504" s="24">
        <v>45450</v>
      </c>
      <c r="BS504" s="7" t="s">
        <v>3720</v>
      </c>
      <c r="BT504" s="7" t="s">
        <v>3716</v>
      </c>
      <c r="BU504" s="7" t="s">
        <v>3721</v>
      </c>
      <c r="BV504" s="7">
        <v>635.24</v>
      </c>
      <c r="BW504" s="7">
        <v>8500</v>
      </c>
      <c r="BX504" s="7">
        <v>2437</v>
      </c>
      <c r="BY504" s="7">
        <v>900</v>
      </c>
      <c r="BZ504" s="7">
        <v>1</v>
      </c>
      <c r="CA504" s="7">
        <v>49</v>
      </c>
      <c r="CB504" s="49">
        <f t="shared" si="50"/>
        <v>7592840</v>
      </c>
      <c r="CC504" s="49">
        <v>7592840</v>
      </c>
      <c r="CD504" s="49">
        <f t="shared" si="48"/>
        <v>6833556</v>
      </c>
      <c r="CE504" s="49">
        <f t="shared" si="49"/>
        <v>6074272</v>
      </c>
      <c r="CF504" s="49" t="s">
        <v>3722</v>
      </c>
      <c r="CG504" s="49" t="s">
        <v>3723</v>
      </c>
      <c r="CH504" s="49"/>
      <c r="CI504" s="49" t="s">
        <v>3775</v>
      </c>
      <c r="CJ504" s="50" t="s">
        <v>1086</v>
      </c>
      <c r="CK504" s="50" t="s">
        <v>515</v>
      </c>
      <c r="CL504" s="50">
        <v>131039</v>
      </c>
      <c r="CM504" s="5">
        <v>0</v>
      </c>
      <c r="CN504" s="5" t="s">
        <v>165</v>
      </c>
      <c r="CO504" s="50" t="s">
        <v>152</v>
      </c>
      <c r="CP504" s="50" t="s">
        <v>152</v>
      </c>
      <c r="CQ504" s="51" t="s">
        <v>153</v>
      </c>
      <c r="CR504" s="51" t="s">
        <v>154</v>
      </c>
      <c r="CS504" s="51" t="s">
        <v>90</v>
      </c>
      <c r="CT504" s="51" t="s">
        <v>2565</v>
      </c>
      <c r="CU504" s="51" t="s">
        <v>156</v>
      </c>
      <c r="CV504" s="52" t="s">
        <v>2566</v>
      </c>
    </row>
    <row r="505" spans="1:100" ht="180" x14ac:dyDescent="0.25">
      <c r="A505" s="44">
        <v>504</v>
      </c>
      <c r="B505" s="45">
        <v>45627</v>
      </c>
      <c r="C505" s="46">
        <v>212820911757232</v>
      </c>
      <c r="D505" s="4">
        <v>212820911757232</v>
      </c>
      <c r="E505" s="4" t="s">
        <v>121</v>
      </c>
      <c r="F505" s="5" t="s">
        <v>178</v>
      </c>
      <c r="G505" s="3">
        <v>45491</v>
      </c>
      <c r="H505" s="6">
        <v>5.5333333333333297</v>
      </c>
      <c r="I505" s="5" t="s">
        <v>123</v>
      </c>
      <c r="J505" s="47">
        <v>3311265</v>
      </c>
      <c r="K505" s="5" t="s">
        <v>124</v>
      </c>
      <c r="L505" s="5" t="s">
        <v>2567</v>
      </c>
      <c r="M505" s="5">
        <v>3135685</v>
      </c>
      <c r="N505" s="5" t="s">
        <v>126</v>
      </c>
      <c r="O505" s="5">
        <v>694</v>
      </c>
      <c r="P505" s="5" t="s">
        <v>127</v>
      </c>
      <c r="Q505" s="5">
        <v>6</v>
      </c>
      <c r="R505" s="5" t="s">
        <v>128</v>
      </c>
      <c r="S505" s="6">
        <v>13</v>
      </c>
      <c r="T505" s="5" t="s">
        <v>129</v>
      </c>
      <c r="U505" s="6">
        <v>13</v>
      </c>
      <c r="V505" s="5">
        <v>120</v>
      </c>
      <c r="W505" s="5" t="s">
        <v>130</v>
      </c>
      <c r="X505" s="5" t="s">
        <v>2568</v>
      </c>
      <c r="Y505" s="5" t="s">
        <v>132</v>
      </c>
      <c r="Z505" s="5" t="s">
        <v>133</v>
      </c>
      <c r="AA505" s="5" t="s">
        <v>2569</v>
      </c>
      <c r="AB505" s="5" t="s">
        <v>135</v>
      </c>
      <c r="AC505" s="5" t="s">
        <v>136</v>
      </c>
      <c r="AD505" s="5">
        <v>804010506</v>
      </c>
      <c r="AE505" s="5" t="s">
        <v>515</v>
      </c>
      <c r="AF505" s="5" t="s">
        <v>138</v>
      </c>
      <c r="AG505" s="5">
        <v>108</v>
      </c>
      <c r="AH505" s="5" t="s">
        <v>139</v>
      </c>
      <c r="AI505" s="5">
        <v>114</v>
      </c>
      <c r="AJ505" s="5" t="s">
        <v>128</v>
      </c>
      <c r="AK505" s="5">
        <v>3311265</v>
      </c>
      <c r="AL505" s="5" t="s">
        <v>140</v>
      </c>
      <c r="AM505" s="5" t="s">
        <v>161</v>
      </c>
      <c r="AN505" s="6">
        <v>53.476501900000002</v>
      </c>
      <c r="AO505" s="5" t="s">
        <v>142</v>
      </c>
      <c r="AP505" s="5">
        <v>0</v>
      </c>
      <c r="AQ505" s="5">
        <v>49441</v>
      </c>
      <c r="AR505" s="3">
        <v>45477</v>
      </c>
      <c r="AS505" s="5">
        <v>120</v>
      </c>
      <c r="AT505" s="5" t="s">
        <v>2555</v>
      </c>
      <c r="AU505" s="5" t="s">
        <v>144</v>
      </c>
      <c r="AV505" s="5">
        <v>0</v>
      </c>
      <c r="AW505" s="5">
        <v>0</v>
      </c>
      <c r="AX505" s="5">
        <v>0</v>
      </c>
      <c r="AY505" s="5">
        <v>0</v>
      </c>
      <c r="AZ505" s="5">
        <v>0</v>
      </c>
      <c r="BA505" s="5">
        <v>0</v>
      </c>
      <c r="BB505" s="5">
        <v>0</v>
      </c>
      <c r="BC505" s="5">
        <v>0</v>
      </c>
      <c r="BD505" s="5">
        <v>0</v>
      </c>
      <c r="BE505" s="5" t="s">
        <v>145</v>
      </c>
      <c r="BF505" s="5" t="s">
        <v>145</v>
      </c>
      <c r="BG505" s="5">
        <v>0</v>
      </c>
      <c r="BH505" s="5">
        <v>6</v>
      </c>
      <c r="BI505" s="5" t="s">
        <v>123</v>
      </c>
      <c r="BJ505" s="3">
        <v>45468</v>
      </c>
      <c r="BK505" s="3">
        <v>45468</v>
      </c>
      <c r="BL505" s="6">
        <v>6.3</v>
      </c>
      <c r="BM505" s="5" t="s">
        <v>123</v>
      </c>
      <c r="BN505" s="3">
        <v>48917</v>
      </c>
      <c r="BO505" s="5" t="s">
        <v>162</v>
      </c>
      <c r="BP505" s="5">
        <v>1347499.92</v>
      </c>
      <c r="BQ505" s="7">
        <v>1</v>
      </c>
      <c r="BR505" s="24">
        <v>45454</v>
      </c>
      <c r="BS505" s="7">
        <v>7331622</v>
      </c>
      <c r="BT505" s="7" t="s">
        <v>3712</v>
      </c>
      <c r="BU505" s="7" t="s">
        <v>3724</v>
      </c>
      <c r="BV505" s="7">
        <v>100</v>
      </c>
      <c r="BW505" s="7">
        <v>45000</v>
      </c>
      <c r="BX505" s="7">
        <v>1410</v>
      </c>
      <c r="BY505" s="7">
        <v>1200</v>
      </c>
      <c r="BZ505" s="7">
        <v>15</v>
      </c>
      <c r="CA505" s="7">
        <v>35</v>
      </c>
      <c r="CB505" s="49">
        <f t="shared" si="50"/>
        <v>6192000</v>
      </c>
      <c r="CC505" s="49">
        <v>6192000</v>
      </c>
      <c r="CD505" s="49">
        <f t="shared" si="48"/>
        <v>5572800</v>
      </c>
      <c r="CE505" s="49">
        <f t="shared" si="49"/>
        <v>4953600</v>
      </c>
      <c r="CF505" s="49" t="s">
        <v>3725</v>
      </c>
      <c r="CG505" s="49" t="s">
        <v>3342</v>
      </c>
      <c r="CH505" s="49"/>
      <c r="CI505" s="49" t="s">
        <v>3775</v>
      </c>
      <c r="CJ505" s="50" t="s">
        <v>2556</v>
      </c>
      <c r="CK505" s="50" t="s">
        <v>515</v>
      </c>
      <c r="CL505" s="50">
        <v>132103</v>
      </c>
      <c r="CM505" s="5">
        <v>28</v>
      </c>
      <c r="CN505" s="5" t="s">
        <v>151</v>
      </c>
      <c r="CO505" s="50" t="s">
        <v>166</v>
      </c>
      <c r="CP505" s="50" t="s">
        <v>167</v>
      </c>
      <c r="CQ505" s="51" t="s">
        <v>153</v>
      </c>
      <c r="CR505" s="51" t="s">
        <v>154</v>
      </c>
      <c r="CS505" s="51" t="s">
        <v>90</v>
      </c>
      <c r="CT505" s="51" t="s">
        <v>2570</v>
      </c>
      <c r="CU505" s="51" t="s">
        <v>156</v>
      </c>
      <c r="CV505" s="52" t="s">
        <v>2571</v>
      </c>
    </row>
    <row r="506" spans="1:100" ht="60" x14ac:dyDescent="0.25">
      <c r="A506" s="44">
        <v>505</v>
      </c>
      <c r="B506" s="45">
        <v>45627</v>
      </c>
      <c r="C506" s="46">
        <v>212820911751154</v>
      </c>
      <c r="D506" s="4">
        <v>212820911751154</v>
      </c>
      <c r="E506" s="4" t="s">
        <v>121</v>
      </c>
      <c r="F506" s="5" t="s">
        <v>122</v>
      </c>
      <c r="G506" s="3">
        <v>45469</v>
      </c>
      <c r="H506" s="6">
        <v>6.2666666666666702</v>
      </c>
      <c r="I506" s="5" t="s">
        <v>123</v>
      </c>
      <c r="J506" s="47">
        <v>1304540</v>
      </c>
      <c r="K506" s="5" t="s">
        <v>124</v>
      </c>
      <c r="L506" s="5" t="s">
        <v>2572</v>
      </c>
      <c r="M506" s="5">
        <v>1265588</v>
      </c>
      <c r="N506" s="5" t="s">
        <v>126</v>
      </c>
      <c r="O506" s="5">
        <v>776</v>
      </c>
      <c r="P506" s="5" t="s">
        <v>127</v>
      </c>
      <c r="Q506" s="5">
        <v>6</v>
      </c>
      <c r="R506" s="5" t="s">
        <v>128</v>
      </c>
      <c r="S506" s="6">
        <v>13.5</v>
      </c>
      <c r="T506" s="5" t="s">
        <v>129</v>
      </c>
      <c r="U506" s="6">
        <v>13.5</v>
      </c>
      <c r="V506" s="5">
        <v>97</v>
      </c>
      <c r="W506" s="5" t="s">
        <v>130</v>
      </c>
      <c r="X506" s="5" t="s">
        <v>2573</v>
      </c>
      <c r="Y506" s="5" t="s">
        <v>132</v>
      </c>
      <c r="Z506" s="5" t="s">
        <v>133</v>
      </c>
      <c r="AA506" s="5" t="s">
        <v>2574</v>
      </c>
      <c r="AB506" s="5" t="s">
        <v>135</v>
      </c>
      <c r="AC506" s="5" t="s">
        <v>136</v>
      </c>
      <c r="AD506" s="5">
        <v>854804463860</v>
      </c>
      <c r="AE506" s="5" t="s">
        <v>515</v>
      </c>
      <c r="AF506" s="5" t="s">
        <v>138</v>
      </c>
      <c r="AG506" s="5">
        <v>91</v>
      </c>
      <c r="AH506" s="5" t="s">
        <v>139</v>
      </c>
      <c r="AI506" s="5">
        <v>97</v>
      </c>
      <c r="AJ506" s="5" t="s">
        <v>128</v>
      </c>
      <c r="AK506" s="5">
        <v>1304540</v>
      </c>
      <c r="AL506" s="5" t="s">
        <v>140</v>
      </c>
      <c r="AM506" s="5" t="s">
        <v>161</v>
      </c>
      <c r="AN506" s="6">
        <v>48.731415800000001</v>
      </c>
      <c r="AO506" s="5" t="s">
        <v>142</v>
      </c>
      <c r="AP506" s="5">
        <v>0</v>
      </c>
      <c r="AQ506" s="5">
        <v>22293</v>
      </c>
      <c r="AR506" s="3">
        <v>45477</v>
      </c>
      <c r="AS506" s="5">
        <v>96</v>
      </c>
      <c r="AT506" s="5" t="s">
        <v>2555</v>
      </c>
      <c r="AU506" s="5" t="s">
        <v>144</v>
      </c>
      <c r="AV506" s="5">
        <v>0</v>
      </c>
      <c r="AW506" s="5">
        <v>0</v>
      </c>
      <c r="AX506" s="5">
        <v>0</v>
      </c>
      <c r="AY506" s="5">
        <v>0</v>
      </c>
      <c r="AZ506" s="5">
        <v>0</v>
      </c>
      <c r="BA506" s="5">
        <v>0</v>
      </c>
      <c r="BB506" s="5">
        <v>0</v>
      </c>
      <c r="BC506" s="5">
        <v>0</v>
      </c>
      <c r="BD506" s="5">
        <v>0</v>
      </c>
      <c r="BE506" s="5" t="s">
        <v>145</v>
      </c>
      <c r="BF506" s="5" t="s">
        <v>145</v>
      </c>
      <c r="BG506" s="5">
        <v>0</v>
      </c>
      <c r="BH506" s="5">
        <v>6</v>
      </c>
      <c r="BI506" s="5" t="s">
        <v>123</v>
      </c>
      <c r="BJ506" s="3">
        <v>45463</v>
      </c>
      <c r="BK506" s="3">
        <v>45463</v>
      </c>
      <c r="BL506" s="6">
        <v>6.4666666666666703</v>
      </c>
      <c r="BM506" s="5" t="s">
        <v>123</v>
      </c>
      <c r="BN506" s="3">
        <v>48399</v>
      </c>
      <c r="BO506" s="5" t="s">
        <v>162</v>
      </c>
      <c r="BP506" s="5">
        <v>0</v>
      </c>
      <c r="BQ506" s="7">
        <v>1</v>
      </c>
      <c r="BR506" s="24">
        <v>45404</v>
      </c>
      <c r="BS506" s="7" t="s">
        <v>3726</v>
      </c>
      <c r="BT506" s="7" t="s">
        <v>3716</v>
      </c>
      <c r="BU506" s="7" t="s">
        <v>3727</v>
      </c>
      <c r="BV506" s="7">
        <v>100</v>
      </c>
      <c r="BW506" s="7">
        <v>15000</v>
      </c>
      <c r="BX506" s="7">
        <v>1070</v>
      </c>
      <c r="BY506" s="7">
        <v>1100</v>
      </c>
      <c r="BZ506" s="7">
        <v>1</v>
      </c>
      <c r="CA506" s="7">
        <v>49</v>
      </c>
      <c r="CB506" s="49">
        <f t="shared" si="50"/>
        <v>2677000</v>
      </c>
      <c r="CC506" s="49">
        <v>2677000</v>
      </c>
      <c r="CD506" s="49">
        <f t="shared" ref="CD506:CD516" si="52">ROUND(CB506*0.9,0)</f>
        <v>2409300</v>
      </c>
      <c r="CE506" s="49">
        <f t="shared" ref="CE506:CE516" si="53">ROUND(CB506*0.8,0)</f>
        <v>2141600</v>
      </c>
      <c r="CF506" s="49" t="s">
        <v>3728</v>
      </c>
      <c r="CG506" s="49" t="s">
        <v>3729</v>
      </c>
      <c r="CH506" s="49"/>
      <c r="CI506" s="49" t="s">
        <v>3775</v>
      </c>
      <c r="CJ506" s="50" t="s">
        <v>2556</v>
      </c>
      <c r="CK506" s="50" t="s">
        <v>515</v>
      </c>
      <c r="CL506" s="50">
        <v>132103</v>
      </c>
      <c r="CM506" s="5">
        <v>28</v>
      </c>
      <c r="CN506" s="5" t="s">
        <v>165</v>
      </c>
      <c r="CO506" s="50" t="s">
        <v>166</v>
      </c>
      <c r="CP506" s="50" t="s">
        <v>167</v>
      </c>
      <c r="CQ506" s="51" t="s">
        <v>153</v>
      </c>
      <c r="CR506" s="51" t="s">
        <v>154</v>
      </c>
      <c r="CS506" s="51" t="s">
        <v>90</v>
      </c>
      <c r="CT506" s="51" t="s">
        <v>2575</v>
      </c>
      <c r="CU506" s="51" t="s">
        <v>156</v>
      </c>
      <c r="CV506" s="52" t="s">
        <v>2576</v>
      </c>
    </row>
    <row r="507" spans="1:100" ht="105" x14ac:dyDescent="0.25">
      <c r="A507" s="44">
        <v>506</v>
      </c>
      <c r="B507" s="45">
        <v>45627</v>
      </c>
      <c r="C507" s="46">
        <v>212820911737488</v>
      </c>
      <c r="D507" s="4">
        <v>212820911737488</v>
      </c>
      <c r="E507" s="4" t="s">
        <v>121</v>
      </c>
      <c r="F507" s="5" t="s">
        <v>122</v>
      </c>
      <c r="G507" s="3">
        <v>45448</v>
      </c>
      <c r="H507" s="6">
        <v>6.9666666666666703</v>
      </c>
      <c r="I507" s="5" t="s">
        <v>123</v>
      </c>
      <c r="J507" s="47">
        <v>894107</v>
      </c>
      <c r="K507" s="5" t="s">
        <v>124</v>
      </c>
      <c r="L507" s="5" t="s">
        <v>2577</v>
      </c>
      <c r="M507" s="5">
        <v>848623</v>
      </c>
      <c r="N507" s="5" t="s">
        <v>126</v>
      </c>
      <c r="O507" s="5">
        <v>741</v>
      </c>
      <c r="P507" s="5" t="s">
        <v>127</v>
      </c>
      <c r="Q507" s="5">
        <v>7</v>
      </c>
      <c r="R507" s="5" t="s">
        <v>128</v>
      </c>
      <c r="S507" s="6">
        <v>14</v>
      </c>
      <c r="T507" s="5" t="s">
        <v>129</v>
      </c>
      <c r="U507" s="6">
        <v>14</v>
      </c>
      <c r="V507" s="5">
        <v>181</v>
      </c>
      <c r="W507" s="5" t="s">
        <v>130</v>
      </c>
      <c r="X507" s="5" t="s">
        <v>2578</v>
      </c>
      <c r="Y507" s="5" t="s">
        <v>132</v>
      </c>
      <c r="Z507" s="5" t="s">
        <v>133</v>
      </c>
      <c r="AA507" s="5" t="s">
        <v>277</v>
      </c>
      <c r="AB507" s="5" t="s">
        <v>135</v>
      </c>
      <c r="AC507" s="5" t="s">
        <v>136</v>
      </c>
      <c r="AD507" s="5">
        <v>854801261672</v>
      </c>
      <c r="AE507" s="5" t="s">
        <v>515</v>
      </c>
      <c r="AF507" s="5" t="s">
        <v>138</v>
      </c>
      <c r="AG507" s="5">
        <v>154</v>
      </c>
      <c r="AH507" s="5" t="s">
        <v>139</v>
      </c>
      <c r="AI507" s="5">
        <v>161</v>
      </c>
      <c r="AJ507" s="5" t="s">
        <v>128</v>
      </c>
      <c r="AK507" s="5">
        <v>894107</v>
      </c>
      <c r="AL507" s="5" t="s">
        <v>140</v>
      </c>
      <c r="AM507" s="5" t="s">
        <v>161</v>
      </c>
      <c r="AN507" s="6">
        <v>55.217353699999997</v>
      </c>
      <c r="AO507" s="5" t="s">
        <v>142</v>
      </c>
      <c r="AP507" s="5">
        <v>0</v>
      </c>
      <c r="AQ507" s="5">
        <v>11908</v>
      </c>
      <c r="AR507" s="3">
        <v>45447</v>
      </c>
      <c r="AS507" s="5">
        <v>180</v>
      </c>
      <c r="AT507" s="5" t="s">
        <v>2555</v>
      </c>
      <c r="AU507" s="5" t="s">
        <v>144</v>
      </c>
      <c r="AV507" s="5">
        <v>0</v>
      </c>
      <c r="AW507" s="5">
        <v>0</v>
      </c>
      <c r="AX507" s="5">
        <v>0</v>
      </c>
      <c r="AY507" s="5">
        <v>0</v>
      </c>
      <c r="AZ507" s="5">
        <v>0</v>
      </c>
      <c r="BA507" s="5">
        <v>0</v>
      </c>
      <c r="BB507" s="5">
        <v>0</v>
      </c>
      <c r="BC507" s="5">
        <v>0</v>
      </c>
      <c r="BD507" s="5">
        <v>0</v>
      </c>
      <c r="BE507" s="5" t="s">
        <v>145</v>
      </c>
      <c r="BF507" s="5" t="s">
        <v>145</v>
      </c>
      <c r="BG507" s="5">
        <v>0</v>
      </c>
      <c r="BH507" s="5">
        <v>7</v>
      </c>
      <c r="BI507" s="5" t="s">
        <v>123</v>
      </c>
      <c r="BJ507" s="3">
        <v>45443</v>
      </c>
      <c r="BK507" s="3">
        <v>45443</v>
      </c>
      <c r="BL507" s="6">
        <v>7.1333333333333302</v>
      </c>
      <c r="BM507" s="5" t="s">
        <v>123</v>
      </c>
      <c r="BN507" s="3">
        <v>50317</v>
      </c>
      <c r="BO507" s="5" t="s">
        <v>162</v>
      </c>
      <c r="BP507" s="5">
        <v>999999.99959999998</v>
      </c>
      <c r="BQ507" s="7">
        <v>1</v>
      </c>
      <c r="BR507" s="24">
        <v>45429</v>
      </c>
      <c r="BS507" s="7">
        <v>7254385</v>
      </c>
      <c r="BT507" s="7" t="s">
        <v>3712</v>
      </c>
      <c r="BU507" s="7" t="s">
        <v>3730</v>
      </c>
      <c r="BV507" s="7">
        <v>60</v>
      </c>
      <c r="BW507" s="7">
        <v>14500</v>
      </c>
      <c r="BX507" s="7">
        <f>405+ 405</f>
        <v>810</v>
      </c>
      <c r="BY507" s="7">
        <v>925</v>
      </c>
      <c r="BZ507" s="7">
        <v>5</v>
      </c>
      <c r="CA507" s="7">
        <v>45</v>
      </c>
      <c r="CB507" s="49">
        <f t="shared" si="50"/>
        <v>1619250</v>
      </c>
      <c r="CC507" s="49">
        <v>1619250</v>
      </c>
      <c r="CD507" s="49">
        <f t="shared" si="52"/>
        <v>1457325</v>
      </c>
      <c r="CE507" s="49">
        <f t="shared" si="53"/>
        <v>1295400</v>
      </c>
      <c r="CF507" s="49" t="s">
        <v>3731</v>
      </c>
      <c r="CG507" s="49" t="s">
        <v>3732</v>
      </c>
      <c r="CH507" s="49"/>
      <c r="CI507" s="49" t="s">
        <v>3775</v>
      </c>
      <c r="CJ507" s="50" t="s">
        <v>2556</v>
      </c>
      <c r="CK507" s="50" t="s">
        <v>515</v>
      </c>
      <c r="CL507" s="50">
        <v>132103</v>
      </c>
      <c r="CM507" s="5">
        <v>0</v>
      </c>
      <c r="CN507" s="5" t="s">
        <v>151</v>
      </c>
      <c r="CO507" s="50" t="s">
        <v>166</v>
      </c>
      <c r="CP507" s="50" t="s">
        <v>167</v>
      </c>
      <c r="CQ507" s="51" t="s">
        <v>185</v>
      </c>
      <c r="CR507" s="51" t="s">
        <v>154</v>
      </c>
      <c r="CS507" s="51" t="s">
        <v>90</v>
      </c>
      <c r="CT507" s="51" t="s">
        <v>2579</v>
      </c>
      <c r="CU507" s="51" t="s">
        <v>156</v>
      </c>
      <c r="CV507" s="52" t="s">
        <v>2580</v>
      </c>
    </row>
    <row r="508" spans="1:100" ht="75" x14ac:dyDescent="0.25">
      <c r="A508" s="44">
        <v>507</v>
      </c>
      <c r="B508" s="45">
        <v>45627</v>
      </c>
      <c r="C508" s="46">
        <v>212820911708867</v>
      </c>
      <c r="D508" s="4">
        <v>212820911708867</v>
      </c>
      <c r="E508" s="4" t="s">
        <v>121</v>
      </c>
      <c r="F508" s="5" t="s">
        <v>122</v>
      </c>
      <c r="G508" s="3">
        <v>45416</v>
      </c>
      <c r="H508" s="6">
        <v>8.0333333333333297</v>
      </c>
      <c r="I508" s="5" t="s">
        <v>123</v>
      </c>
      <c r="J508" s="47">
        <v>3732628</v>
      </c>
      <c r="K508" s="5" t="s">
        <v>124</v>
      </c>
      <c r="L508" s="5" t="s">
        <v>2581</v>
      </c>
      <c r="M508" s="5">
        <v>3678731</v>
      </c>
      <c r="N508" s="5" t="s">
        <v>126</v>
      </c>
      <c r="O508" s="5">
        <v>713</v>
      </c>
      <c r="P508" s="5" t="s">
        <v>127</v>
      </c>
      <c r="Q508" s="5">
        <v>8</v>
      </c>
      <c r="R508" s="5" t="s">
        <v>128</v>
      </c>
      <c r="S508" s="6">
        <v>12</v>
      </c>
      <c r="T508" s="5" t="s">
        <v>129</v>
      </c>
      <c r="U508" s="6">
        <v>12</v>
      </c>
      <c r="V508" s="5">
        <v>181</v>
      </c>
      <c r="W508" s="5" t="s">
        <v>130</v>
      </c>
      <c r="X508" s="5" t="s">
        <v>2582</v>
      </c>
      <c r="Y508" s="5" t="s">
        <v>132</v>
      </c>
      <c r="Z508" s="5" t="s">
        <v>133</v>
      </c>
      <c r="AA508" s="5" t="s">
        <v>277</v>
      </c>
      <c r="AB508" s="5" t="s">
        <v>135</v>
      </c>
      <c r="AC508" s="5" t="s">
        <v>136</v>
      </c>
      <c r="AD508" s="5">
        <v>854804167595</v>
      </c>
      <c r="AE508" s="5" t="s">
        <v>515</v>
      </c>
      <c r="AF508" s="5" t="s">
        <v>138</v>
      </c>
      <c r="AG508" s="5">
        <v>173</v>
      </c>
      <c r="AH508" s="5" t="s">
        <v>139</v>
      </c>
      <c r="AI508" s="5">
        <v>181</v>
      </c>
      <c r="AJ508" s="5" t="s">
        <v>128</v>
      </c>
      <c r="AK508" s="5">
        <v>3732628</v>
      </c>
      <c r="AL508" s="5" t="s">
        <v>140</v>
      </c>
      <c r="AM508" s="5" t="s">
        <v>161</v>
      </c>
      <c r="AN508" s="6">
        <v>52.819211000000003</v>
      </c>
      <c r="AO508" s="5" t="s">
        <v>142</v>
      </c>
      <c r="AP508" s="5">
        <v>0</v>
      </c>
      <c r="AQ508" s="5">
        <v>44798</v>
      </c>
      <c r="AR508" s="3">
        <v>45416</v>
      </c>
      <c r="AS508" s="5">
        <v>180</v>
      </c>
      <c r="AT508" s="5" t="s">
        <v>2555</v>
      </c>
      <c r="AU508" s="5" t="s">
        <v>144</v>
      </c>
      <c r="AV508" s="5">
        <v>0</v>
      </c>
      <c r="AW508" s="5">
        <v>0</v>
      </c>
      <c r="AX508" s="5">
        <v>0</v>
      </c>
      <c r="AY508" s="5">
        <v>0</v>
      </c>
      <c r="AZ508" s="5">
        <v>0</v>
      </c>
      <c r="BA508" s="5">
        <v>0</v>
      </c>
      <c r="BB508" s="5">
        <v>0</v>
      </c>
      <c r="BC508" s="5">
        <v>0</v>
      </c>
      <c r="BD508" s="5">
        <v>0</v>
      </c>
      <c r="BE508" s="5" t="s">
        <v>145</v>
      </c>
      <c r="BF508" s="5" t="s">
        <v>145</v>
      </c>
      <c r="BG508" s="5">
        <v>0</v>
      </c>
      <c r="BH508" s="5">
        <v>8</v>
      </c>
      <c r="BI508" s="5" t="s">
        <v>123</v>
      </c>
      <c r="BJ508" s="3">
        <v>45412</v>
      </c>
      <c r="BK508" s="3">
        <v>45412</v>
      </c>
      <c r="BL508" s="6">
        <v>8.1666666666666696</v>
      </c>
      <c r="BM508" s="5" t="s">
        <v>123</v>
      </c>
      <c r="BN508" s="3">
        <v>50894</v>
      </c>
      <c r="BO508" s="5" t="s">
        <v>162</v>
      </c>
      <c r="BP508" s="5">
        <v>0</v>
      </c>
      <c r="BQ508" s="7">
        <v>1</v>
      </c>
      <c r="BR508" s="24">
        <v>45399</v>
      </c>
      <c r="BS508" s="7">
        <v>7148218</v>
      </c>
      <c r="BT508" s="7" t="s">
        <v>3712</v>
      </c>
      <c r="BU508" s="7" t="s">
        <v>3733</v>
      </c>
      <c r="BV508" s="7">
        <v>190</v>
      </c>
      <c r="BW508" s="7">
        <v>21000</v>
      </c>
      <c r="BX508" s="7">
        <v>2564</v>
      </c>
      <c r="BY508" s="7">
        <v>1200</v>
      </c>
      <c r="BZ508" s="7">
        <v>3</v>
      </c>
      <c r="CA508" s="7">
        <v>57</v>
      </c>
      <c r="CB508" s="49">
        <f t="shared" si="50"/>
        <v>7066800</v>
      </c>
      <c r="CC508" s="49">
        <v>7066800</v>
      </c>
      <c r="CD508" s="49">
        <f t="shared" si="52"/>
        <v>6360120</v>
      </c>
      <c r="CE508" s="49">
        <f t="shared" si="53"/>
        <v>5653440</v>
      </c>
      <c r="CF508" s="49" t="s">
        <v>3429</v>
      </c>
      <c r="CG508" s="49" t="s">
        <v>3734</v>
      </c>
      <c r="CH508" s="49"/>
      <c r="CI508" s="49" t="s">
        <v>3775</v>
      </c>
      <c r="CJ508" s="50" t="s">
        <v>2556</v>
      </c>
      <c r="CK508" s="50" t="s">
        <v>515</v>
      </c>
      <c r="CL508" s="50">
        <v>132103</v>
      </c>
      <c r="CM508" s="5">
        <v>0</v>
      </c>
      <c r="CN508" s="5" t="s">
        <v>165</v>
      </c>
      <c r="CO508" s="50" t="s">
        <v>166</v>
      </c>
      <c r="CP508" s="50" t="s">
        <v>167</v>
      </c>
      <c r="CQ508" s="51" t="s">
        <v>153</v>
      </c>
      <c r="CR508" s="51" t="s">
        <v>154</v>
      </c>
      <c r="CS508" s="51" t="s">
        <v>90</v>
      </c>
      <c r="CT508" s="51" t="s">
        <v>2583</v>
      </c>
      <c r="CU508" s="51" t="s">
        <v>187</v>
      </c>
      <c r="CV508" s="52" t="s">
        <v>2584</v>
      </c>
    </row>
    <row r="509" spans="1:100" ht="60" x14ac:dyDescent="0.25">
      <c r="A509" s="44">
        <v>508</v>
      </c>
      <c r="B509" s="45">
        <v>45627</v>
      </c>
      <c r="C509" s="46">
        <v>212820911615943</v>
      </c>
      <c r="D509" s="4">
        <v>212820911615943</v>
      </c>
      <c r="E509" s="4" t="s">
        <v>121</v>
      </c>
      <c r="F509" s="5" t="s">
        <v>122</v>
      </c>
      <c r="G509" s="3">
        <v>45328</v>
      </c>
      <c r="H509" s="6">
        <v>10.966666666666701</v>
      </c>
      <c r="I509" s="5" t="s">
        <v>123</v>
      </c>
      <c r="J509" s="47">
        <v>2458052</v>
      </c>
      <c r="K509" s="5" t="s">
        <v>124</v>
      </c>
      <c r="L509" s="5" t="s">
        <v>2585</v>
      </c>
      <c r="M509" s="5">
        <v>2359747</v>
      </c>
      <c r="N509" s="5" t="s">
        <v>126</v>
      </c>
      <c r="O509" s="5">
        <v>787</v>
      </c>
      <c r="P509" s="5" t="s">
        <v>127</v>
      </c>
      <c r="Q509" s="5">
        <v>11</v>
      </c>
      <c r="R509" s="5" t="s">
        <v>128</v>
      </c>
      <c r="S509" s="6">
        <v>13.5</v>
      </c>
      <c r="T509" s="5" t="s">
        <v>129</v>
      </c>
      <c r="U509" s="6">
        <v>13.5</v>
      </c>
      <c r="V509" s="5">
        <v>181</v>
      </c>
      <c r="W509" s="5" t="s">
        <v>130</v>
      </c>
      <c r="X509" s="5" t="s">
        <v>2398</v>
      </c>
      <c r="Y509" s="5" t="s">
        <v>132</v>
      </c>
      <c r="Z509" s="5" t="s">
        <v>133</v>
      </c>
      <c r="AA509" s="5" t="s">
        <v>413</v>
      </c>
      <c r="AB509" s="5" t="s">
        <v>135</v>
      </c>
      <c r="AC509" s="5" t="s">
        <v>136</v>
      </c>
      <c r="AD509" s="5">
        <v>854803485862</v>
      </c>
      <c r="AE509" s="5" t="s">
        <v>515</v>
      </c>
      <c r="AF509" s="5" t="s">
        <v>138</v>
      </c>
      <c r="AG509" s="5">
        <v>160</v>
      </c>
      <c r="AH509" s="5" t="s">
        <v>139</v>
      </c>
      <c r="AI509" s="5">
        <v>171</v>
      </c>
      <c r="AJ509" s="5" t="s">
        <v>128</v>
      </c>
      <c r="AK509" s="5">
        <v>2458052</v>
      </c>
      <c r="AL509" s="5" t="s">
        <v>140</v>
      </c>
      <c r="AM509" s="5" t="s">
        <v>161</v>
      </c>
      <c r="AN509" s="6">
        <v>61.482041000000002</v>
      </c>
      <c r="AO509" s="5" t="s">
        <v>142</v>
      </c>
      <c r="AP509" s="5">
        <v>0</v>
      </c>
      <c r="AQ509" s="5">
        <v>31914</v>
      </c>
      <c r="AR509" s="3">
        <v>45326</v>
      </c>
      <c r="AS509" s="5">
        <v>180</v>
      </c>
      <c r="AT509" s="5" t="s">
        <v>2555</v>
      </c>
      <c r="AU509" s="5" t="s">
        <v>144</v>
      </c>
      <c r="AV509" s="5">
        <v>0</v>
      </c>
      <c r="AW509" s="5">
        <v>0</v>
      </c>
      <c r="AX509" s="5">
        <v>0</v>
      </c>
      <c r="AY509" s="5">
        <v>0</v>
      </c>
      <c r="AZ509" s="5">
        <v>0</v>
      </c>
      <c r="BA509" s="5">
        <v>0</v>
      </c>
      <c r="BB509" s="5">
        <v>0</v>
      </c>
      <c r="BC509" s="5">
        <v>0</v>
      </c>
      <c r="BD509" s="5">
        <v>0</v>
      </c>
      <c r="BE509" s="5" t="s">
        <v>145</v>
      </c>
      <c r="BF509" s="5" t="s">
        <v>145</v>
      </c>
      <c r="BG509" s="5">
        <v>0</v>
      </c>
      <c r="BH509" s="5">
        <v>11</v>
      </c>
      <c r="BI509" s="5" t="s">
        <v>123</v>
      </c>
      <c r="BJ509" s="3">
        <v>45322</v>
      </c>
      <c r="BK509" s="3">
        <v>45322</v>
      </c>
      <c r="BL509" s="6">
        <v>11.1666666666667</v>
      </c>
      <c r="BM509" s="5" t="s">
        <v>123</v>
      </c>
      <c r="BN509" s="3">
        <v>50499</v>
      </c>
      <c r="BO509" s="5" t="s">
        <v>162</v>
      </c>
      <c r="BP509" s="5">
        <v>1500000</v>
      </c>
      <c r="BQ509" s="7">
        <v>1</v>
      </c>
      <c r="BR509" s="24">
        <v>45285</v>
      </c>
      <c r="BS509" s="7">
        <v>6664427</v>
      </c>
      <c r="BT509" s="7" t="s">
        <v>3712</v>
      </c>
      <c r="BU509" s="7" t="s">
        <v>3735</v>
      </c>
      <c r="BV509" s="7">
        <v>125</v>
      </c>
      <c r="BW509" s="7">
        <v>15500</v>
      </c>
      <c r="BX509" s="7">
        <v>1585</v>
      </c>
      <c r="BY509" s="7">
        <v>1300</v>
      </c>
      <c r="BZ509" s="7">
        <v>6</v>
      </c>
      <c r="CA509" s="7">
        <v>44</v>
      </c>
      <c r="CB509" s="49">
        <f t="shared" si="50"/>
        <v>3998000</v>
      </c>
      <c r="CC509" s="49">
        <v>3998000</v>
      </c>
      <c r="CD509" s="49">
        <f t="shared" si="52"/>
        <v>3598200</v>
      </c>
      <c r="CE509" s="49">
        <f t="shared" si="53"/>
        <v>3198400</v>
      </c>
      <c r="CF509" s="49" t="s">
        <v>3429</v>
      </c>
      <c r="CG509" s="49" t="s">
        <v>3736</v>
      </c>
      <c r="CH509" s="49"/>
      <c r="CI509" s="49" t="s">
        <v>3775</v>
      </c>
      <c r="CJ509" s="50" t="s">
        <v>2556</v>
      </c>
      <c r="CK509" s="50" t="s">
        <v>515</v>
      </c>
      <c r="CL509" s="50">
        <v>132101</v>
      </c>
      <c r="CM509" s="5">
        <v>0</v>
      </c>
      <c r="CN509" s="5" t="s">
        <v>195</v>
      </c>
      <c r="CO509" s="50" t="s">
        <v>166</v>
      </c>
      <c r="CP509" s="50" t="s">
        <v>167</v>
      </c>
      <c r="CQ509" s="51" t="s">
        <v>2359</v>
      </c>
      <c r="CR509" s="51" t="s">
        <v>959</v>
      </c>
      <c r="CS509" s="51" t="s">
        <v>90</v>
      </c>
      <c r="CT509" s="51" t="s">
        <v>2586</v>
      </c>
      <c r="CU509" s="51" t="s">
        <v>156</v>
      </c>
      <c r="CV509" s="52" t="s">
        <v>2587</v>
      </c>
    </row>
    <row r="510" spans="1:100" ht="75" x14ac:dyDescent="0.25">
      <c r="A510" s="44">
        <v>509</v>
      </c>
      <c r="B510" s="45">
        <v>45627</v>
      </c>
      <c r="C510" s="46">
        <v>212820911519403</v>
      </c>
      <c r="D510" s="4">
        <v>212820911519403</v>
      </c>
      <c r="E510" s="4" t="s">
        <v>121</v>
      </c>
      <c r="F510" s="5" t="s">
        <v>122</v>
      </c>
      <c r="G510" s="3">
        <v>45246</v>
      </c>
      <c r="H510" s="6">
        <v>13.7</v>
      </c>
      <c r="I510" s="5" t="s">
        <v>123</v>
      </c>
      <c r="J510" s="47">
        <v>3503623</v>
      </c>
      <c r="K510" s="5" t="s">
        <v>124</v>
      </c>
      <c r="L510" s="5" t="s">
        <v>2588</v>
      </c>
      <c r="M510" s="5">
        <v>3308138</v>
      </c>
      <c r="N510" s="5" t="s">
        <v>126</v>
      </c>
      <c r="O510" s="5">
        <v>720</v>
      </c>
      <c r="P510" s="5" t="s">
        <v>127</v>
      </c>
      <c r="Q510" s="5">
        <v>14</v>
      </c>
      <c r="R510" s="5" t="s">
        <v>128</v>
      </c>
      <c r="S510" s="6">
        <v>12.9</v>
      </c>
      <c r="T510" s="5" t="s">
        <v>129</v>
      </c>
      <c r="U510" s="6">
        <v>12.5</v>
      </c>
      <c r="V510" s="5">
        <v>121</v>
      </c>
      <c r="W510" s="5" t="s">
        <v>130</v>
      </c>
      <c r="X510" s="5" t="s">
        <v>2589</v>
      </c>
      <c r="Y510" s="5" t="s">
        <v>132</v>
      </c>
      <c r="Z510" s="5" t="s">
        <v>133</v>
      </c>
      <c r="AA510" s="5" t="s">
        <v>340</v>
      </c>
      <c r="AB510" s="5" t="s">
        <v>135</v>
      </c>
      <c r="AC510" s="5" t="s">
        <v>136</v>
      </c>
      <c r="AD510" s="5">
        <v>854802127403</v>
      </c>
      <c r="AE510" s="5" t="s">
        <v>515</v>
      </c>
      <c r="AF510" s="5" t="s">
        <v>138</v>
      </c>
      <c r="AG510" s="5">
        <v>111</v>
      </c>
      <c r="AH510" s="5" t="s">
        <v>139</v>
      </c>
      <c r="AI510" s="5">
        <v>125</v>
      </c>
      <c r="AJ510" s="5" t="s">
        <v>128</v>
      </c>
      <c r="AK510" s="5">
        <v>3503623</v>
      </c>
      <c r="AL510" s="5" t="s">
        <v>140</v>
      </c>
      <c r="AM510" s="5" t="s">
        <v>161</v>
      </c>
      <c r="AN510" s="6">
        <v>53.625104299999997</v>
      </c>
      <c r="AO510" s="5" t="s">
        <v>142</v>
      </c>
      <c r="AP510" s="5">
        <v>0</v>
      </c>
      <c r="AQ510" s="5">
        <v>51285</v>
      </c>
      <c r="AR510" s="3">
        <v>45234</v>
      </c>
      <c r="AS510" s="5">
        <v>120</v>
      </c>
      <c r="AT510" s="5" t="s">
        <v>2555</v>
      </c>
      <c r="AU510" s="5" t="s">
        <v>144</v>
      </c>
      <c r="AV510" s="5">
        <v>0</v>
      </c>
      <c r="AW510" s="5">
        <v>0</v>
      </c>
      <c r="AX510" s="5">
        <v>0</v>
      </c>
      <c r="AY510" s="5">
        <v>0</v>
      </c>
      <c r="AZ510" s="5">
        <v>0</v>
      </c>
      <c r="BA510" s="5">
        <v>0</v>
      </c>
      <c r="BB510" s="5">
        <v>0</v>
      </c>
      <c r="BC510" s="5">
        <v>0</v>
      </c>
      <c r="BD510" s="5">
        <v>0</v>
      </c>
      <c r="BE510" s="5" t="s">
        <v>145</v>
      </c>
      <c r="BF510" s="5" t="s">
        <v>145</v>
      </c>
      <c r="BG510" s="5">
        <v>0</v>
      </c>
      <c r="BH510" s="5">
        <v>14</v>
      </c>
      <c r="BI510" s="5" t="s">
        <v>123</v>
      </c>
      <c r="BJ510" s="3">
        <v>45230</v>
      </c>
      <c r="BK510" s="3">
        <v>45230</v>
      </c>
      <c r="BL510" s="6">
        <v>14.233333333333301</v>
      </c>
      <c r="BM510" s="5" t="s">
        <v>123</v>
      </c>
      <c r="BN510" s="3">
        <v>49007</v>
      </c>
      <c r="BO510" s="5" t="s">
        <v>162</v>
      </c>
      <c r="BP510" s="5">
        <v>999999.99959999998</v>
      </c>
      <c r="BQ510" s="7">
        <v>1</v>
      </c>
      <c r="BR510" s="24">
        <v>45209</v>
      </c>
      <c r="BS510" s="7" t="s">
        <v>3737</v>
      </c>
      <c r="BT510" s="7" t="s">
        <v>3716</v>
      </c>
      <c r="BU510" s="7" t="s">
        <v>3738</v>
      </c>
      <c r="BV510" s="7">
        <v>272</v>
      </c>
      <c r="BW510" s="7">
        <v>7000</v>
      </c>
      <c r="BX510" s="7">
        <v>3494</v>
      </c>
      <c r="BY510" s="7">
        <v>1325</v>
      </c>
      <c r="BZ510" s="7">
        <v>1</v>
      </c>
      <c r="CA510" s="7">
        <v>49</v>
      </c>
      <c r="CB510" s="49">
        <f t="shared" si="50"/>
        <v>6533550</v>
      </c>
      <c r="CC510" s="49">
        <v>6533550</v>
      </c>
      <c r="CD510" s="49">
        <f t="shared" si="52"/>
        <v>5880195</v>
      </c>
      <c r="CE510" s="49">
        <f t="shared" si="53"/>
        <v>5226840</v>
      </c>
      <c r="CF510" s="49" t="s">
        <v>3739</v>
      </c>
      <c r="CG510" s="49" t="s">
        <v>3740</v>
      </c>
      <c r="CH510" s="49"/>
      <c r="CI510" s="49" t="s">
        <v>3775</v>
      </c>
      <c r="CJ510" s="50" t="s">
        <v>2556</v>
      </c>
      <c r="CK510" s="50" t="s">
        <v>515</v>
      </c>
      <c r="CL510" s="50">
        <v>132108</v>
      </c>
      <c r="CM510" s="5">
        <v>0</v>
      </c>
      <c r="CN510" s="5" t="s">
        <v>195</v>
      </c>
      <c r="CO510" s="50" t="s">
        <v>166</v>
      </c>
      <c r="CP510" s="50" t="s">
        <v>167</v>
      </c>
      <c r="CQ510" s="51" t="s">
        <v>153</v>
      </c>
      <c r="CR510" s="51" t="s">
        <v>154</v>
      </c>
      <c r="CS510" s="51" t="s">
        <v>90</v>
      </c>
      <c r="CT510" s="51" t="s">
        <v>2590</v>
      </c>
      <c r="CU510" s="51" t="s">
        <v>156</v>
      </c>
      <c r="CV510" s="52" t="s">
        <v>2591</v>
      </c>
    </row>
    <row r="511" spans="1:100" ht="60" x14ac:dyDescent="0.25">
      <c r="A511" s="44">
        <v>510</v>
      </c>
      <c r="B511" s="45">
        <v>45627</v>
      </c>
      <c r="C511" s="46">
        <v>212820911512407</v>
      </c>
      <c r="D511" s="4">
        <v>212820911512407</v>
      </c>
      <c r="E511" s="4" t="s">
        <v>121</v>
      </c>
      <c r="F511" s="5" t="s">
        <v>122</v>
      </c>
      <c r="G511" s="3">
        <v>45238</v>
      </c>
      <c r="H511" s="6">
        <v>13.966666666666701</v>
      </c>
      <c r="I511" s="5" t="s">
        <v>123</v>
      </c>
      <c r="J511" s="47">
        <v>1121432</v>
      </c>
      <c r="K511" s="5" t="s">
        <v>124</v>
      </c>
      <c r="L511" s="5" t="s">
        <v>2592</v>
      </c>
      <c r="M511" s="5">
        <v>1027606</v>
      </c>
      <c r="N511" s="5" t="s">
        <v>126</v>
      </c>
      <c r="O511" s="5">
        <v>764</v>
      </c>
      <c r="P511" s="5" t="s">
        <v>127</v>
      </c>
      <c r="Q511" s="5">
        <v>14</v>
      </c>
      <c r="R511" s="5" t="s">
        <v>128</v>
      </c>
      <c r="S511" s="6">
        <v>14.4</v>
      </c>
      <c r="T511" s="5" t="s">
        <v>129</v>
      </c>
      <c r="U511" s="6">
        <v>14</v>
      </c>
      <c r="V511" s="5">
        <v>181</v>
      </c>
      <c r="W511" s="5" t="s">
        <v>130</v>
      </c>
      <c r="X511" s="5" t="s">
        <v>2593</v>
      </c>
      <c r="Y511" s="5" t="s">
        <v>132</v>
      </c>
      <c r="Z511" s="5" t="s">
        <v>133</v>
      </c>
      <c r="AA511" s="5" t="s">
        <v>2153</v>
      </c>
      <c r="AB511" s="5" t="s">
        <v>135</v>
      </c>
      <c r="AC511" s="5" t="s">
        <v>136</v>
      </c>
      <c r="AD511" s="5">
        <v>854802061791</v>
      </c>
      <c r="AE511" s="5" t="s">
        <v>515</v>
      </c>
      <c r="AF511" s="5" t="s">
        <v>138</v>
      </c>
      <c r="AG511" s="5">
        <v>147</v>
      </c>
      <c r="AH511" s="5" t="s">
        <v>139</v>
      </c>
      <c r="AI511" s="5">
        <v>161</v>
      </c>
      <c r="AJ511" s="5" t="s">
        <v>128</v>
      </c>
      <c r="AK511" s="5">
        <v>1121432</v>
      </c>
      <c r="AL511" s="5" t="s">
        <v>140</v>
      </c>
      <c r="AM511" s="5" t="s">
        <v>161</v>
      </c>
      <c r="AN511" s="6">
        <v>62.642833199999998</v>
      </c>
      <c r="AO511" s="5" t="s">
        <v>142</v>
      </c>
      <c r="AP511" s="5">
        <v>0</v>
      </c>
      <c r="AQ511" s="5">
        <v>14935</v>
      </c>
      <c r="AR511" s="3">
        <v>45234</v>
      </c>
      <c r="AS511" s="5">
        <v>180</v>
      </c>
      <c r="AT511" s="5" t="s">
        <v>2555</v>
      </c>
      <c r="AU511" s="5" t="s">
        <v>144</v>
      </c>
      <c r="AV511" s="5">
        <v>0</v>
      </c>
      <c r="AW511" s="5">
        <v>0</v>
      </c>
      <c r="AX511" s="5">
        <v>0</v>
      </c>
      <c r="AY511" s="5">
        <v>0</v>
      </c>
      <c r="AZ511" s="5">
        <v>0</v>
      </c>
      <c r="BA511" s="5">
        <v>0</v>
      </c>
      <c r="BB511" s="5">
        <v>0</v>
      </c>
      <c r="BC511" s="5">
        <v>0</v>
      </c>
      <c r="BD511" s="5">
        <v>0</v>
      </c>
      <c r="BE511" s="5" t="s">
        <v>145</v>
      </c>
      <c r="BF511" s="5" t="s">
        <v>145</v>
      </c>
      <c r="BG511" s="5">
        <v>0</v>
      </c>
      <c r="BH511" s="5">
        <v>14</v>
      </c>
      <c r="BI511" s="5" t="s">
        <v>123</v>
      </c>
      <c r="BJ511" s="3">
        <v>45226</v>
      </c>
      <c r="BK511" s="3">
        <v>45226</v>
      </c>
      <c r="BL511" s="6">
        <v>14.366666666666699</v>
      </c>
      <c r="BM511" s="5" t="s">
        <v>123</v>
      </c>
      <c r="BN511" s="3">
        <v>50103</v>
      </c>
      <c r="BO511" s="5" t="s">
        <v>162</v>
      </c>
      <c r="BP511" s="5">
        <v>0</v>
      </c>
      <c r="BQ511" s="7">
        <v>1</v>
      </c>
      <c r="BR511" s="24">
        <v>45217</v>
      </c>
      <c r="BS511" s="7" t="s">
        <v>3741</v>
      </c>
      <c r="BT511" s="7" t="s">
        <v>3716</v>
      </c>
      <c r="BU511" s="7" t="s">
        <v>3742</v>
      </c>
      <c r="BV511" s="7">
        <v>50</v>
      </c>
      <c r="BW511" s="7">
        <v>15000</v>
      </c>
      <c r="BX511" s="7">
        <v>743</v>
      </c>
      <c r="BY511" s="7">
        <v>1400</v>
      </c>
      <c r="BZ511" s="7">
        <v>10</v>
      </c>
      <c r="CA511" s="7" t="s">
        <v>3743</v>
      </c>
      <c r="CB511" s="49">
        <f t="shared" si="50"/>
        <v>1790200</v>
      </c>
      <c r="CC511" s="49">
        <v>1790200</v>
      </c>
      <c r="CD511" s="49">
        <f t="shared" si="52"/>
        <v>1611180</v>
      </c>
      <c r="CE511" s="49">
        <f t="shared" si="53"/>
        <v>1432160</v>
      </c>
      <c r="CF511" s="49" t="s">
        <v>3728</v>
      </c>
      <c r="CG511" s="49" t="s">
        <v>3744</v>
      </c>
      <c r="CH511" s="49"/>
      <c r="CI511" s="49" t="s">
        <v>3775</v>
      </c>
      <c r="CJ511" s="50" t="s">
        <v>2556</v>
      </c>
      <c r="CK511" s="50" t="s">
        <v>515</v>
      </c>
      <c r="CL511" s="50">
        <v>132103</v>
      </c>
      <c r="CM511" s="5">
        <v>0</v>
      </c>
      <c r="CN511" s="5" t="s">
        <v>195</v>
      </c>
      <c r="CO511" s="50" t="s">
        <v>166</v>
      </c>
      <c r="CP511" s="50" t="s">
        <v>167</v>
      </c>
      <c r="CQ511" s="51" t="s">
        <v>185</v>
      </c>
      <c r="CR511" s="51" t="s">
        <v>154</v>
      </c>
      <c r="CS511" s="51" t="s">
        <v>90</v>
      </c>
      <c r="CT511" s="51" t="s">
        <v>2594</v>
      </c>
      <c r="CU511" s="51" t="s">
        <v>156</v>
      </c>
      <c r="CV511" s="52" t="s">
        <v>2595</v>
      </c>
    </row>
    <row r="512" spans="1:100" ht="90" x14ac:dyDescent="0.25">
      <c r="A512" s="44">
        <v>511</v>
      </c>
      <c r="B512" s="45">
        <v>45627</v>
      </c>
      <c r="C512" s="46">
        <v>212820911351151</v>
      </c>
      <c r="D512" s="4">
        <v>212820911351151</v>
      </c>
      <c r="E512" s="4" t="s">
        <v>121</v>
      </c>
      <c r="F512" s="5" t="s">
        <v>232</v>
      </c>
      <c r="G512" s="3">
        <v>44985</v>
      </c>
      <c r="H512" s="6">
        <v>22.4</v>
      </c>
      <c r="I512" s="5" t="s">
        <v>123</v>
      </c>
      <c r="J512" s="47">
        <v>2526555</v>
      </c>
      <c r="K512" s="5" t="s">
        <v>124</v>
      </c>
      <c r="L512" s="5" t="s">
        <v>2596</v>
      </c>
      <c r="M512" s="5">
        <v>2439031</v>
      </c>
      <c r="N512" s="5" t="s">
        <v>126</v>
      </c>
      <c r="O512" s="5">
        <v>706</v>
      </c>
      <c r="P512" s="5" t="s">
        <v>127</v>
      </c>
      <c r="Q512" s="5">
        <v>22</v>
      </c>
      <c r="R512" s="5" t="s">
        <v>128</v>
      </c>
      <c r="S512" s="6">
        <v>14.9</v>
      </c>
      <c r="T512" s="5" t="s">
        <v>129</v>
      </c>
      <c r="U512" s="6">
        <v>14.5</v>
      </c>
      <c r="V512" s="5">
        <v>181</v>
      </c>
      <c r="W512" s="5" t="s">
        <v>130</v>
      </c>
      <c r="X512" s="5" t="s">
        <v>2597</v>
      </c>
      <c r="Y512" s="5" t="s">
        <v>132</v>
      </c>
      <c r="Z512" s="5" t="s">
        <v>133</v>
      </c>
      <c r="AA512" s="5" t="s">
        <v>398</v>
      </c>
      <c r="AB512" s="5" t="s">
        <v>135</v>
      </c>
      <c r="AC512" s="5" t="s">
        <v>136</v>
      </c>
      <c r="AD512" s="5">
        <v>804928135</v>
      </c>
      <c r="AE512" s="5" t="s">
        <v>515</v>
      </c>
      <c r="AF512" s="5" t="s">
        <v>138</v>
      </c>
      <c r="AG512" s="5">
        <v>171</v>
      </c>
      <c r="AH512" s="5" t="s">
        <v>139</v>
      </c>
      <c r="AI512" s="5">
        <v>193</v>
      </c>
      <c r="AJ512" s="5" t="s">
        <v>128</v>
      </c>
      <c r="AK512" s="5">
        <v>2526555</v>
      </c>
      <c r="AL512" s="5" t="s">
        <v>140</v>
      </c>
      <c r="AM512" s="5" t="s">
        <v>161</v>
      </c>
      <c r="AN512" s="6">
        <v>61.868503199999999</v>
      </c>
      <c r="AO512" s="5" t="s">
        <v>142</v>
      </c>
      <c r="AP512" s="5">
        <v>0</v>
      </c>
      <c r="AQ512" s="5">
        <v>34501</v>
      </c>
      <c r="AR512" s="3">
        <v>44989</v>
      </c>
      <c r="AS512" s="5">
        <v>180</v>
      </c>
      <c r="AT512" s="5" t="s">
        <v>2555</v>
      </c>
      <c r="AU512" s="5" t="s">
        <v>144</v>
      </c>
      <c r="AV512" s="5">
        <v>0</v>
      </c>
      <c r="AW512" s="5">
        <v>0</v>
      </c>
      <c r="AX512" s="5">
        <v>0</v>
      </c>
      <c r="AY512" s="5">
        <v>0</v>
      </c>
      <c r="AZ512" s="5">
        <v>0</v>
      </c>
      <c r="BA512" s="5">
        <v>0</v>
      </c>
      <c r="BB512" s="5">
        <v>0</v>
      </c>
      <c r="BC512" s="5">
        <v>0</v>
      </c>
      <c r="BD512" s="5">
        <v>0</v>
      </c>
      <c r="BE512" s="5" t="s">
        <v>145</v>
      </c>
      <c r="BF512" s="5" t="s">
        <v>145</v>
      </c>
      <c r="BG512" s="5">
        <v>0</v>
      </c>
      <c r="BH512" s="5">
        <v>22</v>
      </c>
      <c r="BI512" s="5" t="s">
        <v>123</v>
      </c>
      <c r="BJ512" s="3">
        <v>44985</v>
      </c>
      <c r="BK512" s="3">
        <v>44985</v>
      </c>
      <c r="BL512" s="6">
        <v>22.4</v>
      </c>
      <c r="BM512" s="5" t="s">
        <v>123</v>
      </c>
      <c r="BN512" s="3">
        <v>50833</v>
      </c>
      <c r="BO512" s="5" t="s">
        <v>162</v>
      </c>
      <c r="BP512" s="5">
        <v>999999.99959999998</v>
      </c>
      <c r="BQ512" s="7">
        <v>1</v>
      </c>
      <c r="BR512" s="24">
        <v>44974</v>
      </c>
      <c r="BS512" s="7">
        <v>5819095</v>
      </c>
      <c r="BT512" s="7" t="s">
        <v>3712</v>
      </c>
      <c r="BU512" s="7" t="s">
        <v>3745</v>
      </c>
      <c r="BV512" s="7">
        <v>506</v>
      </c>
      <c r="BW512" s="7">
        <v>7500</v>
      </c>
      <c r="BX512" s="7">
        <v>1650</v>
      </c>
      <c r="BY512" s="7">
        <v>175</v>
      </c>
      <c r="BZ512" s="7">
        <v>25</v>
      </c>
      <c r="CA512" s="7">
        <v>20</v>
      </c>
      <c r="CB512" s="49">
        <f t="shared" si="50"/>
        <v>4083750</v>
      </c>
      <c r="CC512" s="49">
        <v>4083750</v>
      </c>
      <c r="CD512" s="49">
        <f t="shared" si="52"/>
        <v>3675375</v>
      </c>
      <c r="CE512" s="49">
        <f t="shared" si="53"/>
        <v>3267000</v>
      </c>
      <c r="CF512" s="49" t="s">
        <v>3746</v>
      </c>
      <c r="CG512" s="49" t="s">
        <v>3747</v>
      </c>
      <c r="CH512" s="49"/>
      <c r="CI512" s="49" t="s">
        <v>3775</v>
      </c>
      <c r="CJ512" s="50" t="s">
        <v>2556</v>
      </c>
      <c r="CK512" s="50" t="s">
        <v>515</v>
      </c>
      <c r="CL512" s="50">
        <v>132103</v>
      </c>
      <c r="CM512" s="5">
        <v>0</v>
      </c>
      <c r="CN512" s="5" t="s">
        <v>195</v>
      </c>
      <c r="CO512" s="50" t="s">
        <v>166</v>
      </c>
      <c r="CP512" s="50" t="s">
        <v>167</v>
      </c>
      <c r="CQ512" s="51" t="s">
        <v>185</v>
      </c>
      <c r="CR512" s="51" t="s">
        <v>154</v>
      </c>
      <c r="CS512" s="51" t="s">
        <v>90</v>
      </c>
      <c r="CT512" s="51" t="s">
        <v>2598</v>
      </c>
      <c r="CU512" s="51" t="s">
        <v>156</v>
      </c>
      <c r="CV512" s="52" t="s">
        <v>2599</v>
      </c>
    </row>
    <row r="513" spans="1:100" ht="30" x14ac:dyDescent="0.25">
      <c r="A513" s="44">
        <v>512</v>
      </c>
      <c r="B513" s="45">
        <v>45627</v>
      </c>
      <c r="C513" s="46">
        <v>212820911050592</v>
      </c>
      <c r="D513" s="4">
        <v>212820911050592</v>
      </c>
      <c r="E513" s="4" t="s">
        <v>121</v>
      </c>
      <c r="F513" s="5" t="s">
        <v>232</v>
      </c>
      <c r="G513" s="3">
        <v>44651</v>
      </c>
      <c r="H513" s="6">
        <v>33.533333333333303</v>
      </c>
      <c r="I513" s="5" t="s">
        <v>123</v>
      </c>
      <c r="J513" s="47">
        <v>2026349</v>
      </c>
      <c r="K513" s="5" t="s">
        <v>124</v>
      </c>
      <c r="L513" s="5" t="s">
        <v>2600</v>
      </c>
      <c r="M513" s="5">
        <v>1775825</v>
      </c>
      <c r="N513" s="5" t="s">
        <v>126</v>
      </c>
      <c r="O513" s="5">
        <v>770</v>
      </c>
      <c r="P513" s="5" t="s">
        <v>127</v>
      </c>
      <c r="Q513" s="5">
        <v>33</v>
      </c>
      <c r="R513" s="5" t="s">
        <v>128</v>
      </c>
      <c r="S513" s="6">
        <v>14.3</v>
      </c>
      <c r="T513" s="5" t="s">
        <v>129</v>
      </c>
      <c r="U513" s="6">
        <v>12.5</v>
      </c>
      <c r="V513" s="5">
        <v>121</v>
      </c>
      <c r="W513" s="5" t="s">
        <v>130</v>
      </c>
      <c r="X513" s="5" t="s">
        <v>2601</v>
      </c>
      <c r="Y513" s="5" t="s">
        <v>132</v>
      </c>
      <c r="Z513" s="5" t="s">
        <v>133</v>
      </c>
      <c r="AA513" s="5" t="s">
        <v>134</v>
      </c>
      <c r="AB513" s="5" t="s">
        <v>135</v>
      </c>
      <c r="AC513" s="5" t="s">
        <v>136</v>
      </c>
      <c r="AD513" s="5">
        <v>804049262</v>
      </c>
      <c r="AE513" s="5" t="s">
        <v>515</v>
      </c>
      <c r="AF513" s="5" t="s">
        <v>138</v>
      </c>
      <c r="AG513" s="5">
        <v>106</v>
      </c>
      <c r="AH513" s="5" t="s">
        <v>139</v>
      </c>
      <c r="AI513" s="5">
        <v>139</v>
      </c>
      <c r="AJ513" s="5" t="s">
        <v>266</v>
      </c>
      <c r="AK513" s="5">
        <v>2026349</v>
      </c>
      <c r="AL513" s="5" t="s">
        <v>140</v>
      </c>
      <c r="AM513" s="5" t="s">
        <v>141</v>
      </c>
      <c r="AN513" s="6">
        <v>57.298957999999999</v>
      </c>
      <c r="AO513" s="5" t="s">
        <v>142</v>
      </c>
      <c r="AP513" s="5">
        <v>0</v>
      </c>
      <c r="AQ513" s="5">
        <v>29661</v>
      </c>
      <c r="AR513" s="3">
        <v>44655</v>
      </c>
      <c r="AS513" s="5">
        <v>120</v>
      </c>
      <c r="AT513" s="5" t="s">
        <v>2602</v>
      </c>
      <c r="AU513" s="5" t="s">
        <v>144</v>
      </c>
      <c r="AV513" s="5">
        <v>0</v>
      </c>
      <c r="AW513" s="5">
        <v>0</v>
      </c>
      <c r="AX513" s="5">
        <v>0</v>
      </c>
      <c r="AY513" s="5">
        <v>0</v>
      </c>
      <c r="AZ513" s="5">
        <v>0</v>
      </c>
      <c r="BA513" s="5">
        <v>0</v>
      </c>
      <c r="BB513" s="5">
        <v>0</v>
      </c>
      <c r="BC513" s="5">
        <v>0</v>
      </c>
      <c r="BD513" s="5">
        <v>0</v>
      </c>
      <c r="BE513" s="5" t="s">
        <v>145</v>
      </c>
      <c r="BF513" s="5" t="s">
        <v>145</v>
      </c>
      <c r="BG513" s="5">
        <v>0</v>
      </c>
      <c r="BH513" s="5">
        <v>33</v>
      </c>
      <c r="BI513" s="5" t="s">
        <v>123</v>
      </c>
      <c r="BJ513" s="3">
        <v>44651</v>
      </c>
      <c r="BK513" s="3">
        <v>44651</v>
      </c>
      <c r="BL513" s="6">
        <v>33.533333333333303</v>
      </c>
      <c r="BM513" s="5" t="s">
        <v>123</v>
      </c>
      <c r="BN513" s="3">
        <v>48856</v>
      </c>
      <c r="BO513" s="5" t="s">
        <v>146</v>
      </c>
      <c r="BP513" s="5">
        <v>339508.92</v>
      </c>
      <c r="BQ513" s="7">
        <v>1</v>
      </c>
      <c r="BR513" s="24">
        <v>44634</v>
      </c>
      <c r="BS513" s="7" t="s">
        <v>3748</v>
      </c>
      <c r="BT513" s="7" t="s">
        <v>3716</v>
      </c>
      <c r="BU513" s="7" t="s">
        <v>3749</v>
      </c>
      <c r="BV513" s="7">
        <v>28.7</v>
      </c>
      <c r="BW513" s="7">
        <v>103500</v>
      </c>
      <c r="BX513" s="7">
        <v>556</v>
      </c>
      <c r="BY513" s="7">
        <v>1000</v>
      </c>
      <c r="BZ513" s="7">
        <v>20</v>
      </c>
      <c r="CA513" s="7">
        <v>30</v>
      </c>
      <c r="CB513" s="49">
        <f t="shared" si="50"/>
        <v>3526450</v>
      </c>
      <c r="CC513" s="49">
        <v>3536450</v>
      </c>
      <c r="CD513" s="49">
        <f t="shared" si="52"/>
        <v>3173805</v>
      </c>
      <c r="CE513" s="49">
        <f t="shared" si="53"/>
        <v>2821160</v>
      </c>
      <c r="CF513" s="49" t="s">
        <v>3750</v>
      </c>
      <c r="CG513" s="49" t="s">
        <v>3751</v>
      </c>
      <c r="CH513" s="49"/>
      <c r="CI513" s="49" t="s">
        <v>3775</v>
      </c>
      <c r="CJ513" s="50" t="s">
        <v>2556</v>
      </c>
      <c r="CK513" s="50" t="s">
        <v>515</v>
      </c>
      <c r="CL513" s="50">
        <v>132103</v>
      </c>
      <c r="CM513" s="5">
        <v>0</v>
      </c>
      <c r="CN513" s="5" t="s">
        <v>843</v>
      </c>
      <c r="CO513" s="50" t="s">
        <v>152</v>
      </c>
      <c r="CP513" s="50" t="s">
        <v>152</v>
      </c>
      <c r="CQ513" s="51" t="s">
        <v>185</v>
      </c>
      <c r="CR513" s="51" t="s">
        <v>154</v>
      </c>
      <c r="CS513" s="51" t="s">
        <v>90</v>
      </c>
      <c r="CT513" s="51" t="s">
        <v>2603</v>
      </c>
      <c r="CU513" s="51" t="s">
        <v>156</v>
      </c>
      <c r="CV513" s="52" t="s">
        <v>2604</v>
      </c>
    </row>
    <row r="514" spans="1:100" ht="60" x14ac:dyDescent="0.25">
      <c r="A514" s="44">
        <v>513</v>
      </c>
      <c r="B514" s="45">
        <v>45627</v>
      </c>
      <c r="C514" s="46">
        <v>212720911322515</v>
      </c>
      <c r="D514" s="4">
        <v>212720911322515</v>
      </c>
      <c r="E514" s="4" t="s">
        <v>121</v>
      </c>
      <c r="F514" s="5" t="s">
        <v>232</v>
      </c>
      <c r="G514" s="3">
        <v>44957</v>
      </c>
      <c r="H514" s="6">
        <v>23.3333333333333</v>
      </c>
      <c r="I514" s="5" t="s">
        <v>123</v>
      </c>
      <c r="J514" s="47">
        <v>2136476</v>
      </c>
      <c r="K514" s="5" t="s">
        <v>124</v>
      </c>
      <c r="L514" s="5" t="s">
        <v>2605</v>
      </c>
      <c r="M514" s="5">
        <v>1887164</v>
      </c>
      <c r="N514" s="5" t="s">
        <v>126</v>
      </c>
      <c r="O514" s="5">
        <v>788</v>
      </c>
      <c r="P514" s="5" t="s">
        <v>127</v>
      </c>
      <c r="Q514" s="5">
        <v>23</v>
      </c>
      <c r="R514" s="5" t="s">
        <v>128</v>
      </c>
      <c r="S514" s="6">
        <v>13.65</v>
      </c>
      <c r="T514" s="5" t="s">
        <v>129</v>
      </c>
      <c r="U514" s="6">
        <v>13.25</v>
      </c>
      <c r="V514" s="5">
        <v>181</v>
      </c>
      <c r="W514" s="5" t="s">
        <v>130</v>
      </c>
      <c r="X514" s="5" t="s">
        <v>2606</v>
      </c>
      <c r="Y514" s="5" t="s">
        <v>132</v>
      </c>
      <c r="Z514" s="5" t="s">
        <v>133</v>
      </c>
      <c r="AA514" s="5" t="s">
        <v>277</v>
      </c>
      <c r="AB514" s="5" t="s">
        <v>135</v>
      </c>
      <c r="AC514" s="5" t="s">
        <v>136</v>
      </c>
      <c r="AD514" s="5">
        <v>807224462</v>
      </c>
      <c r="AE514" s="5" t="s">
        <v>515</v>
      </c>
      <c r="AF514" s="5" t="s">
        <v>138</v>
      </c>
      <c r="AG514" s="5">
        <v>136</v>
      </c>
      <c r="AH514" s="5" t="s">
        <v>139</v>
      </c>
      <c r="AI514" s="5">
        <v>159</v>
      </c>
      <c r="AJ514" s="5" t="s">
        <v>128</v>
      </c>
      <c r="AK514" s="5">
        <v>2136476</v>
      </c>
      <c r="AL514" s="5" t="s">
        <v>140</v>
      </c>
      <c r="AM514" s="5" t="s">
        <v>161</v>
      </c>
      <c r="AN514" s="6">
        <v>54.632946400000002</v>
      </c>
      <c r="AO514" s="5" t="s">
        <v>142</v>
      </c>
      <c r="AP514" s="5">
        <v>0</v>
      </c>
      <c r="AQ514" s="5">
        <v>27384</v>
      </c>
      <c r="AR514" s="3">
        <v>44961</v>
      </c>
      <c r="AS514" s="5">
        <v>180</v>
      </c>
      <c r="AT514" s="5" t="s">
        <v>2607</v>
      </c>
      <c r="AU514" s="5" t="s">
        <v>144</v>
      </c>
      <c r="AV514" s="5">
        <v>0</v>
      </c>
      <c r="AW514" s="5">
        <v>0</v>
      </c>
      <c r="AX514" s="5">
        <v>0</v>
      </c>
      <c r="AY514" s="5">
        <v>0</v>
      </c>
      <c r="AZ514" s="5">
        <v>0</v>
      </c>
      <c r="BA514" s="5">
        <v>0</v>
      </c>
      <c r="BB514" s="5">
        <v>0</v>
      </c>
      <c r="BC514" s="5">
        <v>0</v>
      </c>
      <c r="BD514" s="5">
        <v>0</v>
      </c>
      <c r="BE514" s="5" t="s">
        <v>145</v>
      </c>
      <c r="BF514" s="5" t="s">
        <v>145</v>
      </c>
      <c r="BG514" s="5">
        <v>0</v>
      </c>
      <c r="BH514" s="5">
        <v>23</v>
      </c>
      <c r="BI514" s="5" t="s">
        <v>123</v>
      </c>
      <c r="BJ514" s="3">
        <v>44957</v>
      </c>
      <c r="BK514" s="3">
        <v>44957</v>
      </c>
      <c r="BL514" s="6">
        <v>23.3333333333333</v>
      </c>
      <c r="BM514" s="5" t="s">
        <v>123</v>
      </c>
      <c r="BN514" s="3">
        <v>49769</v>
      </c>
      <c r="BO514" s="5" t="s">
        <v>162</v>
      </c>
      <c r="BP514" s="5">
        <v>606840</v>
      </c>
      <c r="BQ514" s="7">
        <v>1</v>
      </c>
      <c r="BR514" s="24">
        <v>44953</v>
      </c>
      <c r="BS514" s="7" t="s">
        <v>3752</v>
      </c>
      <c r="BT514" s="7" t="s">
        <v>3753</v>
      </c>
      <c r="BU514" s="7" t="s">
        <v>3754</v>
      </c>
      <c r="BV514" s="7">
        <v>144.44</v>
      </c>
      <c r="BW514" s="7">
        <v>15000</v>
      </c>
      <c r="BX514" s="7">
        <v>1640</v>
      </c>
      <c r="BY514" s="7">
        <v>1063.4100000000001</v>
      </c>
      <c r="BZ514" s="7">
        <v>2</v>
      </c>
      <c r="CA514" s="7">
        <v>58</v>
      </c>
      <c r="CB514" s="49">
        <f t="shared" si="50"/>
        <v>3910592.4000000004</v>
      </c>
      <c r="CC514" s="49">
        <v>3910600</v>
      </c>
      <c r="CD514" s="49">
        <f t="shared" si="52"/>
        <v>3519533</v>
      </c>
      <c r="CE514" s="49">
        <f t="shared" si="53"/>
        <v>3128474</v>
      </c>
      <c r="CF514" s="49" t="s">
        <v>3429</v>
      </c>
      <c r="CG514" s="49" t="s">
        <v>3755</v>
      </c>
      <c r="CH514" s="49"/>
      <c r="CI514" s="49" t="s">
        <v>3775</v>
      </c>
      <c r="CJ514" s="50" t="s">
        <v>2608</v>
      </c>
      <c r="CK514" s="50" t="s">
        <v>515</v>
      </c>
      <c r="CL514" s="50">
        <v>132001</v>
      </c>
      <c r="CM514" s="5">
        <v>0</v>
      </c>
      <c r="CN514" s="5" t="s">
        <v>195</v>
      </c>
      <c r="CO514" s="50" t="s">
        <v>166</v>
      </c>
      <c r="CP514" s="50" t="s">
        <v>167</v>
      </c>
      <c r="CQ514" s="51" t="s">
        <v>153</v>
      </c>
      <c r="CR514" s="51" t="s">
        <v>154</v>
      </c>
      <c r="CS514" s="51" t="s">
        <v>90</v>
      </c>
      <c r="CT514" s="51" t="s">
        <v>2609</v>
      </c>
      <c r="CU514" s="51" t="s">
        <v>156</v>
      </c>
      <c r="CV514" s="52" t="s">
        <v>2610</v>
      </c>
    </row>
    <row r="515" spans="1:100" ht="45" x14ac:dyDescent="0.25">
      <c r="A515" s="44">
        <v>514</v>
      </c>
      <c r="B515" s="45">
        <v>45627</v>
      </c>
      <c r="C515" s="46">
        <v>212720911262063</v>
      </c>
      <c r="D515" s="4">
        <v>212720911262063</v>
      </c>
      <c r="E515" s="4" t="s">
        <v>121</v>
      </c>
      <c r="F515" s="5" t="s">
        <v>232</v>
      </c>
      <c r="G515" s="3">
        <v>44895</v>
      </c>
      <c r="H515" s="6">
        <v>25.4</v>
      </c>
      <c r="I515" s="5" t="s">
        <v>123</v>
      </c>
      <c r="J515" s="47">
        <v>815536</v>
      </c>
      <c r="K515" s="5" t="s">
        <v>124</v>
      </c>
      <c r="L515" s="5" t="s">
        <v>2611</v>
      </c>
      <c r="M515" s="5">
        <v>741011</v>
      </c>
      <c r="N515" s="5" t="s">
        <v>126</v>
      </c>
      <c r="O515" s="5">
        <v>773</v>
      </c>
      <c r="P515" s="5" t="s">
        <v>127</v>
      </c>
      <c r="Q515" s="5">
        <v>25</v>
      </c>
      <c r="R515" s="5" t="s">
        <v>128</v>
      </c>
      <c r="S515" s="6">
        <v>15.15</v>
      </c>
      <c r="T515" s="5" t="s">
        <v>129</v>
      </c>
      <c r="U515" s="6">
        <v>14.25</v>
      </c>
      <c r="V515" s="5">
        <v>121</v>
      </c>
      <c r="W515" s="5" t="s">
        <v>130</v>
      </c>
      <c r="X515" s="5" t="s">
        <v>2612</v>
      </c>
      <c r="Y515" s="5" t="s">
        <v>132</v>
      </c>
      <c r="Z515" s="5" t="s">
        <v>133</v>
      </c>
      <c r="AA515" s="5" t="s">
        <v>368</v>
      </c>
      <c r="AB515" s="5" t="s">
        <v>135</v>
      </c>
      <c r="AC515" s="5" t="s">
        <v>136</v>
      </c>
      <c r="AD515" s="5">
        <v>806383519</v>
      </c>
      <c r="AE515" s="5" t="s">
        <v>515</v>
      </c>
      <c r="AF515" s="5" t="s">
        <v>138</v>
      </c>
      <c r="AG515" s="5">
        <v>105</v>
      </c>
      <c r="AH515" s="5" t="s">
        <v>139</v>
      </c>
      <c r="AI515" s="5">
        <v>130</v>
      </c>
      <c r="AJ515" s="5" t="s">
        <v>266</v>
      </c>
      <c r="AK515" s="5">
        <v>815536</v>
      </c>
      <c r="AL515" s="5" t="s">
        <v>140</v>
      </c>
      <c r="AM515" s="5" t="s">
        <v>161</v>
      </c>
      <c r="AN515" s="6">
        <v>47.018506799999997</v>
      </c>
      <c r="AO515" s="5" t="s">
        <v>142</v>
      </c>
      <c r="AP515" s="5">
        <v>0</v>
      </c>
      <c r="AQ515" s="5">
        <v>12786</v>
      </c>
      <c r="AR515" s="3">
        <v>44899</v>
      </c>
      <c r="AS515" s="5">
        <v>120</v>
      </c>
      <c r="AT515" s="5" t="s">
        <v>2607</v>
      </c>
      <c r="AU515" s="5" t="s">
        <v>144</v>
      </c>
      <c r="AV515" s="5">
        <v>0</v>
      </c>
      <c r="AW515" s="5">
        <v>0</v>
      </c>
      <c r="AX515" s="5">
        <v>0</v>
      </c>
      <c r="AY515" s="5">
        <v>0</v>
      </c>
      <c r="AZ515" s="5">
        <v>0</v>
      </c>
      <c r="BA515" s="5">
        <v>0</v>
      </c>
      <c r="BB515" s="5">
        <v>0</v>
      </c>
      <c r="BC515" s="5">
        <v>0</v>
      </c>
      <c r="BD515" s="5">
        <v>0</v>
      </c>
      <c r="BE515" s="5" t="s">
        <v>145</v>
      </c>
      <c r="BF515" s="5" t="s">
        <v>145</v>
      </c>
      <c r="BG515" s="5">
        <v>0</v>
      </c>
      <c r="BH515" s="5">
        <v>25</v>
      </c>
      <c r="BI515" s="5" t="s">
        <v>123</v>
      </c>
      <c r="BJ515" s="3">
        <v>44895</v>
      </c>
      <c r="BK515" s="3">
        <v>44895</v>
      </c>
      <c r="BL515" s="6">
        <v>25.4</v>
      </c>
      <c r="BM515" s="5" t="s">
        <v>123</v>
      </c>
      <c r="BN515" s="3">
        <v>48826</v>
      </c>
      <c r="BO515" s="5" t="s">
        <v>162</v>
      </c>
      <c r="BP515" s="5">
        <v>480000</v>
      </c>
      <c r="BQ515" s="7">
        <v>1</v>
      </c>
      <c r="BR515" s="24">
        <v>44889</v>
      </c>
      <c r="BS515" s="7" t="s">
        <v>3756</v>
      </c>
      <c r="BT515" s="7" t="s">
        <v>3753</v>
      </c>
      <c r="BU515" s="7" t="s">
        <v>3757</v>
      </c>
      <c r="BV515" s="7">
        <v>100</v>
      </c>
      <c r="BW515" s="7">
        <v>8000</v>
      </c>
      <c r="BX515" s="7">
        <v>870</v>
      </c>
      <c r="BY515" s="7">
        <v>1074.1400000000001</v>
      </c>
      <c r="BZ515" s="7">
        <v>10</v>
      </c>
      <c r="CA515" s="7">
        <v>50</v>
      </c>
      <c r="CB515" s="49">
        <f t="shared" si="50"/>
        <v>1734501.8</v>
      </c>
      <c r="CC515" s="49">
        <v>1734500</v>
      </c>
      <c r="CD515" s="49">
        <f t="shared" si="52"/>
        <v>1561052</v>
      </c>
      <c r="CE515" s="49">
        <f t="shared" si="53"/>
        <v>1387601</v>
      </c>
      <c r="CF515" s="49" t="s">
        <v>3429</v>
      </c>
      <c r="CG515" s="49" t="s">
        <v>3758</v>
      </c>
      <c r="CH515" s="49"/>
      <c r="CI515" s="49" t="s">
        <v>3775</v>
      </c>
      <c r="CJ515" s="50" t="s">
        <v>2608</v>
      </c>
      <c r="CK515" s="50" t="s">
        <v>515</v>
      </c>
      <c r="CL515" s="50">
        <v>132001</v>
      </c>
      <c r="CM515" s="5">
        <v>28</v>
      </c>
      <c r="CN515" s="5" t="s">
        <v>195</v>
      </c>
      <c r="CO515" s="50" t="s">
        <v>166</v>
      </c>
      <c r="CP515" s="50" t="s">
        <v>167</v>
      </c>
      <c r="CQ515" s="51" t="s">
        <v>185</v>
      </c>
      <c r="CR515" s="51" t="s">
        <v>154</v>
      </c>
      <c r="CS515" s="51" t="s">
        <v>90</v>
      </c>
      <c r="CT515" s="51" t="s">
        <v>2613</v>
      </c>
      <c r="CU515" s="51" t="s">
        <v>156</v>
      </c>
      <c r="CV515" s="52" t="s">
        <v>2614</v>
      </c>
    </row>
    <row r="516" spans="1:100" ht="60" x14ac:dyDescent="0.25">
      <c r="A516" s="44">
        <v>515</v>
      </c>
      <c r="B516" s="45">
        <v>45627</v>
      </c>
      <c r="C516" s="46">
        <v>212720911261998</v>
      </c>
      <c r="D516" s="4">
        <v>212720911261998</v>
      </c>
      <c r="E516" s="4" t="s">
        <v>121</v>
      </c>
      <c r="F516" s="5" t="s">
        <v>232</v>
      </c>
      <c r="G516" s="3">
        <v>44895</v>
      </c>
      <c r="H516" s="6">
        <v>25.4</v>
      </c>
      <c r="I516" s="5" t="s">
        <v>123</v>
      </c>
      <c r="J516" s="47">
        <v>1031128</v>
      </c>
      <c r="K516" s="5" t="s">
        <v>124</v>
      </c>
      <c r="L516" s="5" t="s">
        <v>2615</v>
      </c>
      <c r="M516" s="5">
        <v>932642</v>
      </c>
      <c r="N516" s="5" t="s">
        <v>126</v>
      </c>
      <c r="O516" s="5">
        <v>-1</v>
      </c>
      <c r="P516" s="5" t="s">
        <v>127</v>
      </c>
      <c r="Q516" s="5">
        <v>25</v>
      </c>
      <c r="R516" s="5" t="s">
        <v>128</v>
      </c>
      <c r="S516" s="6">
        <v>14.4</v>
      </c>
      <c r="T516" s="5" t="s">
        <v>129</v>
      </c>
      <c r="U516" s="6">
        <v>13.5</v>
      </c>
      <c r="V516" s="5">
        <v>121</v>
      </c>
      <c r="W516" s="5" t="s">
        <v>130</v>
      </c>
      <c r="X516" s="5" t="s">
        <v>2616</v>
      </c>
      <c r="Y516" s="5" t="s">
        <v>132</v>
      </c>
      <c r="Z516" s="5" t="s">
        <v>133</v>
      </c>
      <c r="AA516" s="5" t="s">
        <v>200</v>
      </c>
      <c r="AB516" s="5" t="s">
        <v>135</v>
      </c>
      <c r="AC516" s="5" t="s">
        <v>136</v>
      </c>
      <c r="AD516" s="5">
        <v>806491281</v>
      </c>
      <c r="AE516" s="5" t="s">
        <v>515</v>
      </c>
      <c r="AF516" s="5" t="s">
        <v>138</v>
      </c>
      <c r="AG516" s="5">
        <v>105</v>
      </c>
      <c r="AH516" s="5" t="s">
        <v>139</v>
      </c>
      <c r="AI516" s="5">
        <v>130</v>
      </c>
      <c r="AJ516" s="5" t="s">
        <v>266</v>
      </c>
      <c r="AK516" s="5">
        <v>1031128</v>
      </c>
      <c r="AL516" s="5" t="s">
        <v>140</v>
      </c>
      <c r="AM516" s="5" t="s">
        <v>161</v>
      </c>
      <c r="AN516" s="6">
        <v>49.407187399999998</v>
      </c>
      <c r="AO516" s="5" t="s">
        <v>142</v>
      </c>
      <c r="AP516" s="5">
        <v>0</v>
      </c>
      <c r="AQ516" s="5">
        <v>15702</v>
      </c>
      <c r="AR516" s="3">
        <v>44899</v>
      </c>
      <c r="AS516" s="5">
        <v>120</v>
      </c>
      <c r="AT516" s="5" t="s">
        <v>2607</v>
      </c>
      <c r="AU516" s="5" t="s">
        <v>144</v>
      </c>
      <c r="AV516" s="5">
        <v>0</v>
      </c>
      <c r="AW516" s="5">
        <v>0</v>
      </c>
      <c r="AX516" s="5">
        <v>0</v>
      </c>
      <c r="AY516" s="5">
        <v>0</v>
      </c>
      <c r="AZ516" s="5">
        <v>0</v>
      </c>
      <c r="BA516" s="5">
        <v>0</v>
      </c>
      <c r="BB516" s="5">
        <v>0</v>
      </c>
      <c r="BC516" s="5">
        <v>0</v>
      </c>
      <c r="BD516" s="5">
        <v>0</v>
      </c>
      <c r="BE516" s="5" t="s">
        <v>145</v>
      </c>
      <c r="BF516" s="5" t="s">
        <v>145</v>
      </c>
      <c r="BG516" s="5">
        <v>0</v>
      </c>
      <c r="BH516" s="5">
        <v>25</v>
      </c>
      <c r="BI516" s="5" t="s">
        <v>123</v>
      </c>
      <c r="BJ516" s="3">
        <v>44895</v>
      </c>
      <c r="BK516" s="3">
        <v>44895</v>
      </c>
      <c r="BL516" s="6">
        <v>25.4</v>
      </c>
      <c r="BM516" s="5" t="s">
        <v>123</v>
      </c>
      <c r="BN516" s="3">
        <v>48826</v>
      </c>
      <c r="BO516" s="5" t="s">
        <v>162</v>
      </c>
      <c r="BP516" s="5">
        <v>480000</v>
      </c>
      <c r="BQ516" s="7">
        <v>1</v>
      </c>
      <c r="BR516" s="24">
        <v>44894</v>
      </c>
      <c r="BS516" s="7" t="s">
        <v>3759</v>
      </c>
      <c r="BT516" s="7" t="s">
        <v>3716</v>
      </c>
      <c r="BU516" s="7" t="s">
        <v>3760</v>
      </c>
      <c r="BV516" s="7">
        <v>122</v>
      </c>
      <c r="BW516" s="7">
        <v>10000</v>
      </c>
      <c r="BX516" s="7">
        <v>867</v>
      </c>
      <c r="BY516" s="7">
        <v>1000</v>
      </c>
      <c r="BZ516" s="7">
        <v>13</v>
      </c>
      <c r="CA516" s="7">
        <v>37</v>
      </c>
      <c r="CB516" s="49">
        <f t="shared" si="50"/>
        <v>2087000</v>
      </c>
      <c r="CC516" s="49">
        <v>2087000</v>
      </c>
      <c r="CD516" s="49">
        <f t="shared" si="52"/>
        <v>1878300</v>
      </c>
      <c r="CE516" s="49">
        <f t="shared" si="53"/>
        <v>1669600</v>
      </c>
      <c r="CF516" s="49" t="s">
        <v>3761</v>
      </c>
      <c r="CG516" s="49" t="s">
        <v>3762</v>
      </c>
      <c r="CH516" s="49"/>
      <c r="CI516" s="49" t="s">
        <v>3775</v>
      </c>
      <c r="CJ516" s="50" t="s">
        <v>1086</v>
      </c>
      <c r="CK516" s="50" t="s">
        <v>515</v>
      </c>
      <c r="CL516" s="50">
        <v>131301</v>
      </c>
      <c r="CM516" s="5">
        <v>0</v>
      </c>
      <c r="CN516" s="5" t="s">
        <v>195</v>
      </c>
      <c r="CO516" s="50" t="s">
        <v>166</v>
      </c>
      <c r="CP516" s="50" t="s">
        <v>167</v>
      </c>
      <c r="CQ516" s="51" t="s">
        <v>153</v>
      </c>
      <c r="CR516" s="51" t="s">
        <v>154</v>
      </c>
      <c r="CS516" s="51" t="s">
        <v>90</v>
      </c>
      <c r="CT516" s="51" t="s">
        <v>2617</v>
      </c>
      <c r="CU516" s="51" t="s">
        <v>156</v>
      </c>
      <c r="CV516" s="52" t="s">
        <v>2618</v>
      </c>
    </row>
  </sheetData>
  <autoFilter ref="A1:DW516" xr:uid="{88DCF004-E849-494D-9E03-9720459E5955}">
    <filterColumn colId="86">
      <filters>
        <filter val="Approved"/>
      </filters>
    </filterColumn>
  </autoFilter>
  <mergeCells count="1">
    <mergeCell ref="BT32:BT3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7892F-C270-43BF-862E-8E4E643DD211}">
  <dimension ref="A1:H484"/>
  <sheetViews>
    <sheetView tabSelected="1" workbookViewId="0">
      <selection activeCell="K5" sqref="K5"/>
    </sheetView>
  </sheetViews>
  <sheetFormatPr defaultRowHeight="16.5" x14ac:dyDescent="0.3"/>
  <cols>
    <col min="1" max="1" width="4" style="93" bestFit="1" customWidth="1"/>
    <col min="2" max="2" width="16.140625" style="93" bestFit="1" customWidth="1"/>
    <col min="3" max="3" width="35.5703125" style="93" customWidth="1"/>
    <col min="4" max="4" width="18.85546875" style="93" customWidth="1"/>
    <col min="5" max="6" width="14.85546875" style="93" bestFit="1" customWidth="1"/>
    <col min="7" max="7" width="17.7109375" style="92" bestFit="1" customWidth="1"/>
    <col min="8" max="8" width="8.85546875" style="92" bestFit="1" customWidth="1"/>
    <col min="9" max="16384" width="9.140625" style="93"/>
  </cols>
  <sheetData>
    <row r="1" spans="1:8" s="92" customFormat="1" ht="33" x14ac:dyDescent="0.25">
      <c r="A1" s="90" t="s">
        <v>3773</v>
      </c>
      <c r="B1" s="90" t="s">
        <v>1</v>
      </c>
      <c r="C1" s="90" t="s">
        <v>71</v>
      </c>
      <c r="D1" s="91" t="s">
        <v>3785</v>
      </c>
      <c r="E1" s="91" t="s">
        <v>79</v>
      </c>
      <c r="F1" s="91" t="s">
        <v>80</v>
      </c>
      <c r="G1" s="90" t="s">
        <v>29</v>
      </c>
      <c r="H1" s="90" t="s">
        <v>3786</v>
      </c>
    </row>
    <row r="2" spans="1:8" ht="82.5" x14ac:dyDescent="0.3">
      <c r="A2" s="113">
        <v>1</v>
      </c>
      <c r="B2" s="94">
        <v>268721311766047</v>
      </c>
      <c r="C2" s="95" t="s">
        <v>148</v>
      </c>
      <c r="D2" s="96">
        <v>26446500</v>
      </c>
      <c r="E2" s="96">
        <v>23801850</v>
      </c>
      <c r="F2" s="96">
        <v>21157200</v>
      </c>
      <c r="G2" s="97" t="s">
        <v>137</v>
      </c>
      <c r="H2" s="97">
        <v>247769</v>
      </c>
    </row>
    <row r="3" spans="1:8" ht="82.5" x14ac:dyDescent="0.3">
      <c r="A3" s="113">
        <v>2</v>
      </c>
      <c r="B3" s="94">
        <v>268720911759487</v>
      </c>
      <c r="C3" s="95" t="s">
        <v>163</v>
      </c>
      <c r="D3" s="96">
        <v>1744400</v>
      </c>
      <c r="E3" s="96">
        <v>1569960</v>
      </c>
      <c r="F3" s="96">
        <v>1395520</v>
      </c>
      <c r="G3" s="97" t="s">
        <v>137</v>
      </c>
      <c r="H3" s="97">
        <v>247001</v>
      </c>
    </row>
    <row r="4" spans="1:8" ht="66" x14ac:dyDescent="0.3">
      <c r="A4" s="113">
        <v>3</v>
      </c>
      <c r="B4" s="98">
        <v>268720911724724</v>
      </c>
      <c r="C4" s="95" t="s">
        <v>173</v>
      </c>
      <c r="D4" s="99">
        <v>1510400</v>
      </c>
      <c r="E4" s="99">
        <v>1359360</v>
      </c>
      <c r="F4" s="99">
        <v>1208320</v>
      </c>
      <c r="G4" s="97" t="s">
        <v>137</v>
      </c>
      <c r="H4" s="97">
        <v>247001</v>
      </c>
    </row>
    <row r="5" spans="1:8" ht="66" x14ac:dyDescent="0.3">
      <c r="A5" s="113">
        <v>4</v>
      </c>
      <c r="B5" s="94">
        <v>268720911709157</v>
      </c>
      <c r="C5" s="95" t="s">
        <v>182</v>
      </c>
      <c r="D5" s="96">
        <v>6123000</v>
      </c>
      <c r="E5" s="96">
        <v>5510700</v>
      </c>
      <c r="F5" s="96">
        <v>4898400</v>
      </c>
      <c r="G5" s="97" t="s">
        <v>137</v>
      </c>
      <c r="H5" s="97">
        <v>247001</v>
      </c>
    </row>
    <row r="6" spans="1:8" ht="66" x14ac:dyDescent="0.3">
      <c r="A6" s="113">
        <v>5</v>
      </c>
      <c r="B6" s="98">
        <v>268720911685101</v>
      </c>
      <c r="C6" s="95" t="s">
        <v>192</v>
      </c>
      <c r="D6" s="99">
        <v>1603200</v>
      </c>
      <c r="E6" s="99">
        <v>1442880</v>
      </c>
      <c r="F6" s="99">
        <v>1282560</v>
      </c>
      <c r="G6" s="97" t="s">
        <v>137</v>
      </c>
      <c r="H6" s="97">
        <v>247001</v>
      </c>
    </row>
    <row r="7" spans="1:8" ht="49.5" x14ac:dyDescent="0.3">
      <c r="A7" s="113">
        <v>6</v>
      </c>
      <c r="B7" s="94">
        <v>268720911640592</v>
      </c>
      <c r="C7" s="95" t="s">
        <v>203</v>
      </c>
      <c r="D7" s="96">
        <v>3294000</v>
      </c>
      <c r="E7" s="96">
        <v>2964600</v>
      </c>
      <c r="F7" s="96">
        <v>2635200</v>
      </c>
      <c r="G7" s="97" t="s">
        <v>137</v>
      </c>
      <c r="H7" s="97">
        <v>247001</v>
      </c>
    </row>
    <row r="8" spans="1:8" ht="49.5" x14ac:dyDescent="0.3">
      <c r="A8" s="113">
        <v>7</v>
      </c>
      <c r="B8" s="94">
        <v>268720911628135</v>
      </c>
      <c r="C8" s="95" t="s">
        <v>210</v>
      </c>
      <c r="D8" s="96">
        <v>4516600</v>
      </c>
      <c r="E8" s="96">
        <v>4064940</v>
      </c>
      <c r="F8" s="96">
        <v>3613280</v>
      </c>
      <c r="G8" s="97" t="s">
        <v>137</v>
      </c>
      <c r="H8" s="97">
        <v>247121</v>
      </c>
    </row>
    <row r="9" spans="1:8" ht="82.5" x14ac:dyDescent="0.3">
      <c r="A9" s="113">
        <v>8</v>
      </c>
      <c r="B9" s="94">
        <v>268720911614688</v>
      </c>
      <c r="C9" s="95" t="s">
        <v>216</v>
      </c>
      <c r="D9" s="96">
        <v>3510800</v>
      </c>
      <c r="E9" s="96">
        <v>3159720</v>
      </c>
      <c r="F9" s="96">
        <v>2808640</v>
      </c>
      <c r="G9" s="97" t="s">
        <v>137</v>
      </c>
      <c r="H9" s="97">
        <v>247001</v>
      </c>
    </row>
    <row r="10" spans="1:8" ht="66" x14ac:dyDescent="0.3">
      <c r="A10" s="113">
        <v>9</v>
      </c>
      <c r="B10" s="94">
        <v>268720911608931</v>
      </c>
      <c r="C10" s="95" t="s">
        <v>222</v>
      </c>
      <c r="D10" s="96">
        <v>2046300</v>
      </c>
      <c r="E10" s="96">
        <v>1841670</v>
      </c>
      <c r="F10" s="96">
        <v>1637040</v>
      </c>
      <c r="G10" s="97" t="s">
        <v>137</v>
      </c>
      <c r="H10" s="97">
        <v>247001</v>
      </c>
    </row>
    <row r="11" spans="1:8" ht="82.5" x14ac:dyDescent="0.3">
      <c r="A11" s="113">
        <v>10</v>
      </c>
      <c r="B11" s="94">
        <v>268720911458677</v>
      </c>
      <c r="C11" s="95" t="s">
        <v>228</v>
      </c>
      <c r="D11" s="96">
        <v>1968800</v>
      </c>
      <c r="E11" s="96">
        <v>1771920</v>
      </c>
      <c r="F11" s="96">
        <v>1575040</v>
      </c>
      <c r="G11" s="97" t="s">
        <v>137</v>
      </c>
      <c r="H11" s="97">
        <v>247001</v>
      </c>
    </row>
    <row r="12" spans="1:8" ht="82.5" x14ac:dyDescent="0.3">
      <c r="A12" s="113">
        <v>11</v>
      </c>
      <c r="B12" s="94">
        <v>268720911319952</v>
      </c>
      <c r="C12" s="95" t="s">
        <v>236</v>
      </c>
      <c r="D12" s="96">
        <v>1190400</v>
      </c>
      <c r="E12" s="96">
        <v>1071360</v>
      </c>
      <c r="F12" s="96">
        <v>952320</v>
      </c>
      <c r="G12" s="97" t="s">
        <v>137</v>
      </c>
      <c r="H12" s="97">
        <v>247001</v>
      </c>
    </row>
    <row r="13" spans="1:8" ht="66" x14ac:dyDescent="0.3">
      <c r="A13" s="113">
        <v>12</v>
      </c>
      <c r="B13" s="94">
        <v>268020911751593</v>
      </c>
      <c r="C13" s="95" t="s">
        <v>245</v>
      </c>
      <c r="D13" s="96">
        <v>2255625</v>
      </c>
      <c r="E13" s="96">
        <v>2030063</v>
      </c>
      <c r="F13" s="96">
        <v>1804500</v>
      </c>
      <c r="G13" s="97" t="s">
        <v>242</v>
      </c>
      <c r="H13" s="97">
        <v>143001</v>
      </c>
    </row>
    <row r="14" spans="1:8" ht="33" x14ac:dyDescent="0.3">
      <c r="A14" s="113">
        <v>13</v>
      </c>
      <c r="B14" s="94">
        <v>267620911708278</v>
      </c>
      <c r="C14" s="95" t="s">
        <v>257</v>
      </c>
      <c r="D14" s="96">
        <v>1500000</v>
      </c>
      <c r="E14" s="96">
        <v>1350000</v>
      </c>
      <c r="F14" s="96">
        <v>1200000</v>
      </c>
      <c r="G14" s="97" t="s">
        <v>252</v>
      </c>
      <c r="H14" s="97">
        <v>458389</v>
      </c>
    </row>
    <row r="15" spans="1:8" ht="66" x14ac:dyDescent="0.3">
      <c r="A15" s="113">
        <v>14</v>
      </c>
      <c r="B15" s="94">
        <v>267620911583259</v>
      </c>
      <c r="C15" s="95" t="s">
        <v>269</v>
      </c>
      <c r="D15" s="96">
        <v>2700000</v>
      </c>
      <c r="E15" s="96">
        <v>2430000</v>
      </c>
      <c r="F15" s="96">
        <v>2160000</v>
      </c>
      <c r="G15" s="97" t="s">
        <v>252</v>
      </c>
      <c r="H15" s="97">
        <v>458001</v>
      </c>
    </row>
    <row r="16" spans="1:8" ht="33" x14ac:dyDescent="0.3">
      <c r="A16" s="113">
        <v>15</v>
      </c>
      <c r="B16" s="94">
        <v>267620911323434</v>
      </c>
      <c r="C16" s="95" t="s">
        <v>281</v>
      </c>
      <c r="D16" s="96">
        <v>3336900</v>
      </c>
      <c r="E16" s="96">
        <v>3003210</v>
      </c>
      <c r="F16" s="96">
        <v>2669520</v>
      </c>
      <c r="G16" s="97" t="s">
        <v>252</v>
      </c>
      <c r="H16" s="97">
        <v>458556</v>
      </c>
    </row>
    <row r="17" spans="1:8" ht="49.5" x14ac:dyDescent="0.3">
      <c r="A17" s="113">
        <v>16</v>
      </c>
      <c r="B17" s="94">
        <v>267620911323434</v>
      </c>
      <c r="C17" s="95" t="s">
        <v>286</v>
      </c>
      <c r="D17" s="100">
        <v>3353800</v>
      </c>
      <c r="E17" s="100">
        <v>3018420</v>
      </c>
      <c r="F17" s="100">
        <v>2683040</v>
      </c>
      <c r="G17" s="97"/>
      <c r="H17" s="97"/>
    </row>
    <row r="18" spans="1:8" ht="99" x14ac:dyDescent="0.3">
      <c r="A18" s="113">
        <v>17</v>
      </c>
      <c r="B18" s="98">
        <v>267521311633341</v>
      </c>
      <c r="C18" s="95" t="s">
        <v>294</v>
      </c>
      <c r="D18" s="99">
        <v>9020000</v>
      </c>
      <c r="E18" s="99">
        <v>8118000</v>
      </c>
      <c r="F18" s="99">
        <v>7216000</v>
      </c>
      <c r="G18" s="97" t="s">
        <v>252</v>
      </c>
      <c r="H18" s="97">
        <v>482002</v>
      </c>
    </row>
    <row r="19" spans="1:8" ht="82.5" x14ac:dyDescent="0.3">
      <c r="A19" s="113">
        <v>18</v>
      </c>
      <c r="B19" s="98">
        <v>267520911515678</v>
      </c>
      <c r="C19" s="95" t="s">
        <v>306</v>
      </c>
      <c r="D19" s="99">
        <v>6060000</v>
      </c>
      <c r="E19" s="99">
        <v>5454000</v>
      </c>
      <c r="F19" s="99">
        <v>4848000</v>
      </c>
      <c r="G19" s="97" t="s">
        <v>252</v>
      </c>
      <c r="H19" s="97">
        <v>482001</v>
      </c>
    </row>
    <row r="20" spans="1:8" ht="82.5" x14ac:dyDescent="0.3">
      <c r="A20" s="113">
        <v>19</v>
      </c>
      <c r="B20" s="98">
        <v>267421311667301</v>
      </c>
      <c r="C20" s="95" t="s">
        <v>317</v>
      </c>
      <c r="D20" s="99">
        <v>11714400</v>
      </c>
      <c r="E20" s="99">
        <v>10542960</v>
      </c>
      <c r="F20" s="99">
        <v>9371520</v>
      </c>
      <c r="G20" s="97" t="s">
        <v>252</v>
      </c>
      <c r="H20" s="97">
        <v>480449</v>
      </c>
    </row>
    <row r="21" spans="1:8" ht="82.5" x14ac:dyDescent="0.3">
      <c r="A21" s="113">
        <v>20</v>
      </c>
      <c r="B21" s="98">
        <v>267320911789886</v>
      </c>
      <c r="C21" s="95" t="s">
        <v>331</v>
      </c>
      <c r="D21" s="99">
        <v>8257000</v>
      </c>
      <c r="E21" s="99">
        <v>7431300</v>
      </c>
      <c r="F21" s="99">
        <v>6605600</v>
      </c>
      <c r="G21" s="97" t="s">
        <v>326</v>
      </c>
      <c r="H21" s="97">
        <v>572103</v>
      </c>
    </row>
    <row r="22" spans="1:8" ht="82.5" x14ac:dyDescent="0.3">
      <c r="A22" s="113">
        <v>21</v>
      </c>
      <c r="B22" s="98">
        <v>267320911783057</v>
      </c>
      <c r="C22" s="95" t="s">
        <v>342</v>
      </c>
      <c r="D22" s="99">
        <v>4207500</v>
      </c>
      <c r="E22" s="99">
        <v>3786750</v>
      </c>
      <c r="F22" s="99">
        <v>3366000</v>
      </c>
      <c r="G22" s="97" t="s">
        <v>326</v>
      </c>
      <c r="H22" s="97">
        <v>572211</v>
      </c>
    </row>
    <row r="23" spans="1:8" ht="99" x14ac:dyDescent="0.3">
      <c r="A23" s="113">
        <v>22</v>
      </c>
      <c r="B23" s="94">
        <v>267320911729553</v>
      </c>
      <c r="C23" s="95" t="s">
        <v>353</v>
      </c>
      <c r="D23" s="96">
        <v>3510000</v>
      </c>
      <c r="E23" s="96">
        <v>3159000</v>
      </c>
      <c r="F23" s="96">
        <v>2808000</v>
      </c>
      <c r="G23" s="97" t="s">
        <v>326</v>
      </c>
      <c r="H23" s="97">
        <v>572101</v>
      </c>
    </row>
    <row r="24" spans="1:8" ht="66" x14ac:dyDescent="0.3">
      <c r="A24" s="113">
        <v>23</v>
      </c>
      <c r="B24" s="98">
        <v>267320911674862</v>
      </c>
      <c r="C24" s="95" t="s">
        <v>361</v>
      </c>
      <c r="D24" s="99">
        <v>11878800</v>
      </c>
      <c r="E24" s="99">
        <v>10690920</v>
      </c>
      <c r="F24" s="99">
        <v>9503040</v>
      </c>
      <c r="G24" s="97" t="s">
        <v>326</v>
      </c>
      <c r="H24" s="97">
        <v>572103</v>
      </c>
    </row>
    <row r="25" spans="1:8" ht="82.5" x14ac:dyDescent="0.3">
      <c r="A25" s="113">
        <v>24</v>
      </c>
      <c r="B25" s="98">
        <v>267320911648383</v>
      </c>
      <c r="C25" s="95" t="s">
        <v>369</v>
      </c>
      <c r="D25" s="99">
        <v>3861000</v>
      </c>
      <c r="E25" s="99">
        <v>3474900</v>
      </c>
      <c r="F25" s="99">
        <v>3088800</v>
      </c>
      <c r="G25" s="97" t="s">
        <v>326</v>
      </c>
      <c r="H25" s="97">
        <v>572106</v>
      </c>
    </row>
    <row r="26" spans="1:8" ht="66" x14ac:dyDescent="0.3">
      <c r="A26" s="113">
        <v>25</v>
      </c>
      <c r="B26" s="98">
        <v>267320911625961</v>
      </c>
      <c r="C26" s="95" t="s">
        <v>377</v>
      </c>
      <c r="D26" s="99">
        <v>3960000</v>
      </c>
      <c r="E26" s="99">
        <v>3564000</v>
      </c>
      <c r="F26" s="99">
        <v>3168000</v>
      </c>
      <c r="G26" s="97" t="s">
        <v>326</v>
      </c>
      <c r="H26" s="97">
        <v>572106</v>
      </c>
    </row>
    <row r="27" spans="1:8" ht="99" x14ac:dyDescent="0.3">
      <c r="A27" s="113">
        <v>26</v>
      </c>
      <c r="B27" s="98">
        <v>267320911607901</v>
      </c>
      <c r="C27" s="95" t="s">
        <v>385</v>
      </c>
      <c r="D27" s="99">
        <v>1404000</v>
      </c>
      <c r="E27" s="99">
        <v>1263600</v>
      </c>
      <c r="F27" s="99">
        <v>1123200</v>
      </c>
      <c r="G27" s="97" t="s">
        <v>326</v>
      </c>
      <c r="H27" s="97">
        <v>572104</v>
      </c>
    </row>
    <row r="28" spans="1:8" ht="99" x14ac:dyDescent="0.3">
      <c r="A28" s="113">
        <v>27</v>
      </c>
      <c r="B28" s="98">
        <v>267320911597359</v>
      </c>
      <c r="C28" s="95" t="s">
        <v>391</v>
      </c>
      <c r="D28" s="99">
        <v>24153000</v>
      </c>
      <c r="E28" s="99">
        <v>21737700</v>
      </c>
      <c r="F28" s="99">
        <v>19322400</v>
      </c>
      <c r="G28" s="97" t="s">
        <v>326</v>
      </c>
      <c r="H28" s="97">
        <v>572106</v>
      </c>
    </row>
    <row r="29" spans="1:8" ht="82.5" x14ac:dyDescent="0.3">
      <c r="A29" s="113">
        <v>28</v>
      </c>
      <c r="B29" s="94">
        <v>267320911568411</v>
      </c>
      <c r="C29" s="95" t="s">
        <v>399</v>
      </c>
      <c r="D29" s="96">
        <v>1266300</v>
      </c>
      <c r="E29" s="96">
        <v>1139670</v>
      </c>
      <c r="F29" s="96">
        <v>1013040</v>
      </c>
      <c r="G29" s="97" t="s">
        <v>326</v>
      </c>
      <c r="H29" s="97">
        <v>572106</v>
      </c>
    </row>
    <row r="30" spans="1:8" ht="82.5" x14ac:dyDescent="0.3">
      <c r="A30" s="113">
        <v>29</v>
      </c>
      <c r="B30" s="94">
        <v>267320911454284</v>
      </c>
      <c r="C30" s="95" t="s">
        <v>406</v>
      </c>
      <c r="D30" s="96">
        <v>3198000</v>
      </c>
      <c r="E30" s="96">
        <v>2878200</v>
      </c>
      <c r="F30" s="96">
        <v>2558400</v>
      </c>
      <c r="G30" s="97" t="s">
        <v>326</v>
      </c>
      <c r="H30" s="97">
        <v>572140</v>
      </c>
    </row>
    <row r="31" spans="1:8" ht="165" x14ac:dyDescent="0.3">
      <c r="A31" s="113">
        <v>30</v>
      </c>
      <c r="B31" s="98">
        <v>267220911772266</v>
      </c>
      <c r="C31" s="95" t="s">
        <v>415</v>
      </c>
      <c r="D31" s="99">
        <v>3189000</v>
      </c>
      <c r="E31" s="99">
        <v>2870100</v>
      </c>
      <c r="F31" s="99">
        <v>2551200</v>
      </c>
      <c r="G31" s="97" t="s">
        <v>326</v>
      </c>
      <c r="H31" s="97">
        <v>577227</v>
      </c>
    </row>
    <row r="32" spans="1:8" ht="82.5" x14ac:dyDescent="0.3">
      <c r="A32" s="113">
        <v>31</v>
      </c>
      <c r="B32" s="98">
        <v>267220911673766</v>
      </c>
      <c r="C32" s="95" t="s">
        <v>423</v>
      </c>
      <c r="D32" s="114">
        <v>2599400</v>
      </c>
      <c r="E32" s="114">
        <v>2339460</v>
      </c>
      <c r="F32" s="114">
        <v>2079520</v>
      </c>
      <c r="G32" s="97" t="s">
        <v>326</v>
      </c>
      <c r="H32" s="97">
        <v>577243</v>
      </c>
    </row>
    <row r="33" spans="1:8" x14ac:dyDescent="0.3">
      <c r="A33" s="113">
        <v>32</v>
      </c>
      <c r="B33" s="94">
        <v>267220911673766</v>
      </c>
      <c r="C33" s="95" t="s">
        <v>3778</v>
      </c>
      <c r="D33" s="100"/>
      <c r="E33" s="100"/>
      <c r="F33" s="100"/>
      <c r="G33" s="97"/>
      <c r="H33" s="97"/>
    </row>
    <row r="34" spans="1:8" ht="82.5" x14ac:dyDescent="0.3">
      <c r="A34" s="113">
        <v>33</v>
      </c>
      <c r="B34" s="94">
        <v>267120911736365</v>
      </c>
      <c r="C34" s="95" t="s">
        <v>435</v>
      </c>
      <c r="D34" s="96">
        <v>2063000</v>
      </c>
      <c r="E34" s="96">
        <v>1856700</v>
      </c>
      <c r="F34" s="96">
        <v>1650400</v>
      </c>
      <c r="G34" s="97" t="s">
        <v>326</v>
      </c>
      <c r="H34" s="97">
        <v>577556</v>
      </c>
    </row>
    <row r="35" spans="1:8" ht="99" x14ac:dyDescent="0.3">
      <c r="A35" s="113">
        <v>34</v>
      </c>
      <c r="B35" s="98">
        <v>267120911643009</v>
      </c>
      <c r="C35" s="95" t="s">
        <v>441</v>
      </c>
      <c r="D35" s="99">
        <v>3780000</v>
      </c>
      <c r="E35" s="99">
        <v>3402000</v>
      </c>
      <c r="F35" s="99">
        <v>3024000</v>
      </c>
      <c r="G35" s="97" t="s">
        <v>326</v>
      </c>
      <c r="H35" s="97">
        <v>583131</v>
      </c>
    </row>
    <row r="36" spans="1:8" ht="132" x14ac:dyDescent="0.3">
      <c r="A36" s="113">
        <v>35</v>
      </c>
      <c r="B36" s="94">
        <v>267120911568203</v>
      </c>
      <c r="C36" s="95" t="s">
        <v>455</v>
      </c>
      <c r="D36" s="96">
        <v>3780000</v>
      </c>
      <c r="E36" s="96">
        <v>3402000</v>
      </c>
      <c r="F36" s="96">
        <v>3024000</v>
      </c>
      <c r="G36" s="97" t="s">
        <v>326</v>
      </c>
      <c r="H36" s="97">
        <v>577001</v>
      </c>
    </row>
    <row r="37" spans="1:8" ht="82.5" x14ac:dyDescent="0.3">
      <c r="A37" s="113">
        <v>36</v>
      </c>
      <c r="B37" s="98">
        <v>267120911567706</v>
      </c>
      <c r="C37" s="95" t="s">
        <v>460</v>
      </c>
      <c r="D37" s="99">
        <v>8842950</v>
      </c>
      <c r="E37" s="99">
        <v>7958655</v>
      </c>
      <c r="F37" s="99">
        <v>7074360</v>
      </c>
      <c r="G37" s="97" t="s">
        <v>326</v>
      </c>
      <c r="H37" s="97">
        <v>577221</v>
      </c>
    </row>
    <row r="38" spans="1:8" ht="82.5" x14ac:dyDescent="0.3">
      <c r="A38" s="113">
        <v>37</v>
      </c>
      <c r="B38" s="98">
        <v>267120911515272</v>
      </c>
      <c r="C38" s="95" t="s">
        <v>467</v>
      </c>
      <c r="D38" s="99">
        <v>6534000</v>
      </c>
      <c r="E38" s="99">
        <v>5880600</v>
      </c>
      <c r="F38" s="99">
        <v>5227200</v>
      </c>
      <c r="G38" s="97" t="s">
        <v>326</v>
      </c>
      <c r="H38" s="97">
        <v>581123</v>
      </c>
    </row>
    <row r="39" spans="1:8" ht="66" x14ac:dyDescent="0.3">
      <c r="A39" s="113">
        <v>38</v>
      </c>
      <c r="B39" s="98">
        <v>267120911458725</v>
      </c>
      <c r="C39" s="95" t="s">
        <v>475</v>
      </c>
      <c r="D39" s="99">
        <v>2970000</v>
      </c>
      <c r="E39" s="99">
        <v>2673000</v>
      </c>
      <c r="F39" s="99">
        <v>2376000</v>
      </c>
      <c r="G39" s="97" t="s">
        <v>326</v>
      </c>
      <c r="H39" s="97">
        <v>577005</v>
      </c>
    </row>
    <row r="40" spans="1:8" ht="82.5" x14ac:dyDescent="0.3">
      <c r="A40" s="113">
        <v>39</v>
      </c>
      <c r="B40" s="98">
        <v>267120911372157</v>
      </c>
      <c r="C40" s="95" t="s">
        <v>488</v>
      </c>
      <c r="D40" s="99">
        <v>2852000</v>
      </c>
      <c r="E40" s="99">
        <v>2566800</v>
      </c>
      <c r="F40" s="99">
        <v>2281600</v>
      </c>
      <c r="G40" s="97" t="s">
        <v>326</v>
      </c>
      <c r="H40" s="97">
        <v>577213</v>
      </c>
    </row>
    <row r="41" spans="1:8" ht="49.5" x14ac:dyDescent="0.3">
      <c r="A41" s="113">
        <v>40</v>
      </c>
      <c r="B41" s="98">
        <v>267120911339582</v>
      </c>
      <c r="C41" s="95" t="s">
        <v>497</v>
      </c>
      <c r="D41" s="99">
        <v>6441600</v>
      </c>
      <c r="E41" s="99">
        <v>5797440</v>
      </c>
      <c r="F41" s="99">
        <v>5153280</v>
      </c>
      <c r="G41" s="97" t="s">
        <v>326</v>
      </c>
      <c r="H41" s="97">
        <v>581115</v>
      </c>
    </row>
    <row r="42" spans="1:8" ht="99" x14ac:dyDescent="0.3">
      <c r="A42" s="113">
        <v>41</v>
      </c>
      <c r="B42" s="94">
        <v>266920911689689</v>
      </c>
      <c r="C42" s="95" t="s">
        <v>507</v>
      </c>
      <c r="D42" s="96">
        <v>6373200</v>
      </c>
      <c r="E42" s="96">
        <v>5735880</v>
      </c>
      <c r="F42" s="96">
        <v>5098560</v>
      </c>
      <c r="G42" s="97" t="s">
        <v>504</v>
      </c>
      <c r="H42" s="97">
        <v>831012</v>
      </c>
    </row>
    <row r="43" spans="1:8" ht="82.5" x14ac:dyDescent="0.3">
      <c r="A43" s="113">
        <v>42</v>
      </c>
      <c r="B43" s="98">
        <v>266820911765603</v>
      </c>
      <c r="C43" s="95" t="s">
        <v>517</v>
      </c>
      <c r="D43" s="101">
        <v>4016400</v>
      </c>
      <c r="E43" s="101">
        <v>3614760</v>
      </c>
      <c r="F43" s="101">
        <v>3213120</v>
      </c>
      <c r="G43" s="97" t="s">
        <v>515</v>
      </c>
      <c r="H43" s="97">
        <v>124103</v>
      </c>
    </row>
    <row r="44" spans="1:8" ht="66" x14ac:dyDescent="0.3">
      <c r="A44" s="113">
        <v>43</v>
      </c>
      <c r="B44" s="94">
        <v>266820911648808</v>
      </c>
      <c r="C44" s="95" t="s">
        <v>525</v>
      </c>
      <c r="D44" s="96">
        <v>5698880</v>
      </c>
      <c r="E44" s="96">
        <v>5128992</v>
      </c>
      <c r="F44" s="96">
        <v>4559104</v>
      </c>
      <c r="G44" s="97" t="s">
        <v>515</v>
      </c>
      <c r="H44" s="97">
        <v>124501</v>
      </c>
    </row>
    <row r="45" spans="1:8" ht="99" x14ac:dyDescent="0.3">
      <c r="A45" s="113">
        <v>44</v>
      </c>
      <c r="B45" s="98">
        <v>266820911457675</v>
      </c>
      <c r="C45" s="95" t="s">
        <v>532</v>
      </c>
      <c r="D45" s="99">
        <v>4681000</v>
      </c>
      <c r="E45" s="99">
        <v>4212900</v>
      </c>
      <c r="F45" s="99">
        <v>3744800</v>
      </c>
      <c r="G45" s="97" t="s">
        <v>515</v>
      </c>
      <c r="H45" s="97">
        <v>124105</v>
      </c>
    </row>
    <row r="46" spans="1:8" ht="66" x14ac:dyDescent="0.3">
      <c r="A46" s="113">
        <v>45</v>
      </c>
      <c r="B46" s="98">
        <v>266820911374623</v>
      </c>
      <c r="C46" s="95" t="s">
        <v>539</v>
      </c>
      <c r="D46" s="99">
        <v>3156000</v>
      </c>
      <c r="E46" s="99">
        <v>2840400</v>
      </c>
      <c r="F46" s="99">
        <v>2524800</v>
      </c>
      <c r="G46" s="97" t="s">
        <v>515</v>
      </c>
      <c r="H46" s="97">
        <v>124001</v>
      </c>
    </row>
    <row r="47" spans="1:8" ht="33" x14ac:dyDescent="0.3">
      <c r="A47" s="113">
        <v>46</v>
      </c>
      <c r="B47" s="98">
        <v>266720911749821</v>
      </c>
      <c r="C47" s="95" t="s">
        <v>545</v>
      </c>
      <c r="D47" s="99">
        <v>12624000</v>
      </c>
      <c r="E47" s="99">
        <v>11361600</v>
      </c>
      <c r="F47" s="99">
        <v>10099200</v>
      </c>
      <c r="G47" s="97" t="s">
        <v>515</v>
      </c>
      <c r="H47" s="97">
        <v>125044</v>
      </c>
    </row>
    <row r="48" spans="1:8" ht="99" x14ac:dyDescent="0.3">
      <c r="A48" s="113">
        <v>47</v>
      </c>
      <c r="B48" s="98">
        <v>266720911683032</v>
      </c>
      <c r="C48" s="95" t="s">
        <v>552</v>
      </c>
      <c r="D48" s="99">
        <v>3442000</v>
      </c>
      <c r="E48" s="99">
        <v>3097800</v>
      </c>
      <c r="F48" s="99">
        <v>2753600</v>
      </c>
      <c r="G48" s="97" t="s">
        <v>515</v>
      </c>
      <c r="H48" s="97">
        <v>127046</v>
      </c>
    </row>
    <row r="49" spans="1:8" ht="49.5" x14ac:dyDescent="0.3">
      <c r="A49" s="113">
        <v>48</v>
      </c>
      <c r="B49" s="98">
        <v>266720911456892</v>
      </c>
      <c r="C49" s="95" t="s">
        <v>557</v>
      </c>
      <c r="D49" s="99">
        <v>4087000</v>
      </c>
      <c r="E49" s="99">
        <v>3678300</v>
      </c>
      <c r="F49" s="99">
        <v>3269600</v>
      </c>
      <c r="G49" s="97" t="s">
        <v>515</v>
      </c>
      <c r="H49" s="97">
        <v>125111</v>
      </c>
    </row>
    <row r="50" spans="1:8" ht="49.5" x14ac:dyDescent="0.3">
      <c r="A50" s="113">
        <v>49</v>
      </c>
      <c r="B50" s="98">
        <v>266720911312038</v>
      </c>
      <c r="C50" s="95" t="s">
        <v>564</v>
      </c>
      <c r="D50" s="99">
        <v>4090000</v>
      </c>
      <c r="E50" s="99">
        <v>3681000</v>
      </c>
      <c r="F50" s="99">
        <v>3272000</v>
      </c>
      <c r="G50" s="97" t="s">
        <v>515</v>
      </c>
      <c r="H50" s="97">
        <v>125001</v>
      </c>
    </row>
    <row r="51" spans="1:8" ht="66" x14ac:dyDescent="0.3">
      <c r="A51" s="113">
        <v>50</v>
      </c>
      <c r="B51" s="98">
        <v>266701311767377</v>
      </c>
      <c r="C51" s="95" t="s">
        <v>572</v>
      </c>
      <c r="D51" s="99">
        <v>16098525</v>
      </c>
      <c r="E51" s="99">
        <v>14488673</v>
      </c>
      <c r="F51" s="99">
        <v>12878820</v>
      </c>
      <c r="G51" s="97" t="s">
        <v>515</v>
      </c>
      <c r="H51" s="97">
        <v>125001</v>
      </c>
    </row>
    <row r="52" spans="1:8" ht="82.5" x14ac:dyDescent="0.3">
      <c r="A52" s="113">
        <v>51</v>
      </c>
      <c r="B52" s="98">
        <v>266620911684312</v>
      </c>
      <c r="C52" s="95" t="s">
        <v>580</v>
      </c>
      <c r="D52" s="99">
        <v>3700000</v>
      </c>
      <c r="E52" s="99">
        <v>3330000</v>
      </c>
      <c r="F52" s="99">
        <v>2960000</v>
      </c>
      <c r="G52" s="97" t="s">
        <v>515</v>
      </c>
      <c r="H52" s="97">
        <v>127021</v>
      </c>
    </row>
    <row r="53" spans="1:8" ht="82.5" x14ac:dyDescent="0.3">
      <c r="A53" s="113">
        <v>52</v>
      </c>
      <c r="B53" s="98">
        <v>266620911583111</v>
      </c>
      <c r="C53" s="95" t="s">
        <v>586</v>
      </c>
      <c r="D53" s="99">
        <v>2306880</v>
      </c>
      <c r="E53" s="99">
        <v>2076192</v>
      </c>
      <c r="F53" s="99">
        <v>1845504</v>
      </c>
      <c r="G53" s="97" t="s">
        <v>515</v>
      </c>
      <c r="H53" s="97">
        <v>127306</v>
      </c>
    </row>
    <row r="54" spans="1:8" ht="132" x14ac:dyDescent="0.3">
      <c r="A54" s="113">
        <v>53</v>
      </c>
      <c r="B54" s="98">
        <v>266620911262902</v>
      </c>
      <c r="C54" s="95" t="s">
        <v>593</v>
      </c>
      <c r="D54" s="99">
        <v>6094651.7999999998</v>
      </c>
      <c r="E54" s="99">
        <v>5485187</v>
      </c>
      <c r="F54" s="99">
        <v>4875721</v>
      </c>
      <c r="G54" s="97" t="s">
        <v>515</v>
      </c>
      <c r="H54" s="97">
        <v>127201</v>
      </c>
    </row>
    <row r="55" spans="1:8" ht="66" x14ac:dyDescent="0.3">
      <c r="A55" s="113">
        <v>54</v>
      </c>
      <c r="B55" s="98">
        <v>266520911615912</v>
      </c>
      <c r="C55" s="95" t="s">
        <v>608</v>
      </c>
      <c r="D55" s="99">
        <v>8224720</v>
      </c>
      <c r="E55" s="99">
        <v>7402248</v>
      </c>
      <c r="F55" s="99">
        <v>6579776</v>
      </c>
      <c r="G55" s="97" t="s">
        <v>604</v>
      </c>
      <c r="H55" s="97">
        <v>361210</v>
      </c>
    </row>
    <row r="56" spans="1:8" ht="99" x14ac:dyDescent="0.3">
      <c r="A56" s="113">
        <v>55</v>
      </c>
      <c r="B56" s="98">
        <v>266320911648020</v>
      </c>
      <c r="C56" s="95" t="s">
        <v>617</v>
      </c>
      <c r="D56" s="99">
        <v>864500</v>
      </c>
      <c r="E56" s="99">
        <v>778050</v>
      </c>
      <c r="F56" s="99">
        <v>691600</v>
      </c>
      <c r="G56" s="97" t="s">
        <v>604</v>
      </c>
      <c r="H56" s="97">
        <v>393002</v>
      </c>
    </row>
    <row r="57" spans="1:8" ht="115.5" x14ac:dyDescent="0.3">
      <c r="A57" s="113">
        <v>56</v>
      </c>
      <c r="B57" s="98">
        <v>266220911792104</v>
      </c>
      <c r="C57" s="95" t="s">
        <v>627</v>
      </c>
      <c r="D57" s="99">
        <v>4431600</v>
      </c>
      <c r="E57" s="99">
        <v>3988440</v>
      </c>
      <c r="F57" s="99">
        <v>3545280</v>
      </c>
      <c r="G57" s="97" t="s">
        <v>515</v>
      </c>
      <c r="H57" s="97">
        <v>123401</v>
      </c>
    </row>
    <row r="58" spans="1:8" ht="66" x14ac:dyDescent="0.3">
      <c r="A58" s="113">
        <v>57</v>
      </c>
      <c r="B58" s="98">
        <v>266220911788575</v>
      </c>
      <c r="C58" s="95" t="s">
        <v>634</v>
      </c>
      <c r="D58" s="99">
        <v>3403400</v>
      </c>
      <c r="E58" s="99">
        <v>3063060</v>
      </c>
      <c r="F58" s="99">
        <v>2722720</v>
      </c>
      <c r="G58" s="97" t="s">
        <v>637</v>
      </c>
      <c r="H58" s="97">
        <v>301018</v>
      </c>
    </row>
    <row r="59" spans="1:8" ht="132" x14ac:dyDescent="0.3">
      <c r="A59" s="113">
        <v>58</v>
      </c>
      <c r="B59" s="98">
        <v>266220911782840</v>
      </c>
      <c r="C59" s="95" t="s">
        <v>644</v>
      </c>
      <c r="D59" s="99">
        <v>5382000</v>
      </c>
      <c r="E59" s="99">
        <v>4843800</v>
      </c>
      <c r="F59" s="99">
        <v>4305600</v>
      </c>
      <c r="G59" s="97" t="s">
        <v>515</v>
      </c>
      <c r="H59" s="97">
        <v>123110</v>
      </c>
    </row>
    <row r="60" spans="1:8" ht="66" x14ac:dyDescent="0.3">
      <c r="A60" s="113">
        <v>59</v>
      </c>
      <c r="B60" s="98">
        <v>266220911750591</v>
      </c>
      <c r="C60" s="95" t="s">
        <v>649</v>
      </c>
      <c r="D60" s="99">
        <v>1617600</v>
      </c>
      <c r="E60" s="99">
        <v>1455840</v>
      </c>
      <c r="F60" s="99">
        <v>1294080</v>
      </c>
      <c r="G60" s="97" t="s">
        <v>515</v>
      </c>
      <c r="H60" s="97">
        <v>123401</v>
      </c>
    </row>
    <row r="61" spans="1:8" ht="66" x14ac:dyDescent="0.3">
      <c r="A61" s="113">
        <v>60</v>
      </c>
      <c r="B61" s="94">
        <v>266120911645626</v>
      </c>
      <c r="C61" s="95" t="s">
        <v>663</v>
      </c>
      <c r="D61" s="96">
        <v>8478000</v>
      </c>
      <c r="E61" s="96">
        <v>7630200</v>
      </c>
      <c r="F61" s="96">
        <v>6782400</v>
      </c>
      <c r="G61" s="97" t="s">
        <v>654</v>
      </c>
      <c r="H61" s="97">
        <v>781103</v>
      </c>
    </row>
    <row r="62" spans="1:8" ht="66" x14ac:dyDescent="0.3">
      <c r="A62" s="113">
        <v>61</v>
      </c>
      <c r="B62" s="94">
        <v>266120911640222</v>
      </c>
      <c r="C62" s="95" t="s">
        <v>669</v>
      </c>
      <c r="D62" s="96">
        <v>1935600</v>
      </c>
      <c r="E62" s="96">
        <v>1742040</v>
      </c>
      <c r="F62" s="96">
        <v>1548480</v>
      </c>
      <c r="G62" s="97" t="s">
        <v>654</v>
      </c>
      <c r="H62" s="97">
        <v>781102</v>
      </c>
    </row>
    <row r="63" spans="1:8" ht="99" x14ac:dyDescent="0.3">
      <c r="A63" s="113">
        <v>62</v>
      </c>
      <c r="B63" s="94">
        <v>265321311709976</v>
      </c>
      <c r="C63" s="95" t="s">
        <v>679</v>
      </c>
      <c r="D63" s="96">
        <v>11016000</v>
      </c>
      <c r="E63" s="96">
        <v>9914400</v>
      </c>
      <c r="F63" s="96">
        <v>8812800</v>
      </c>
      <c r="G63" s="97" t="s">
        <v>674</v>
      </c>
      <c r="H63" s="97">
        <v>400067</v>
      </c>
    </row>
    <row r="64" spans="1:8" ht="82.5" x14ac:dyDescent="0.3">
      <c r="A64" s="113">
        <v>63</v>
      </c>
      <c r="B64" s="98">
        <v>265221311767796</v>
      </c>
      <c r="C64" s="95" t="s">
        <v>696</v>
      </c>
      <c r="D64" s="99">
        <v>8400000</v>
      </c>
      <c r="E64" s="99">
        <v>7560000</v>
      </c>
      <c r="F64" s="99">
        <v>6720000</v>
      </c>
      <c r="G64" s="97" t="s">
        <v>674</v>
      </c>
      <c r="H64" s="97">
        <v>421312</v>
      </c>
    </row>
    <row r="65" spans="1:8" ht="99" x14ac:dyDescent="0.3">
      <c r="A65" s="113">
        <v>64</v>
      </c>
      <c r="B65" s="102">
        <v>265221311767796</v>
      </c>
      <c r="C65" s="103" t="s">
        <v>701</v>
      </c>
      <c r="D65" s="104">
        <v>6400000</v>
      </c>
      <c r="E65" s="104">
        <v>5760000</v>
      </c>
      <c r="F65" s="104">
        <v>5120000</v>
      </c>
      <c r="G65" s="105"/>
      <c r="H65" s="105"/>
    </row>
    <row r="66" spans="1:8" ht="66" x14ac:dyDescent="0.3">
      <c r="A66" s="113">
        <v>65</v>
      </c>
      <c r="B66" s="102">
        <v>265221311767796</v>
      </c>
      <c r="C66" s="103" t="s">
        <v>704</v>
      </c>
      <c r="D66" s="104">
        <v>6411600</v>
      </c>
      <c r="E66" s="104">
        <v>5770440</v>
      </c>
      <c r="F66" s="104">
        <v>5129280</v>
      </c>
      <c r="G66" s="105"/>
      <c r="H66" s="105"/>
    </row>
    <row r="67" spans="1:8" ht="49.5" x14ac:dyDescent="0.3">
      <c r="A67" s="113">
        <v>66</v>
      </c>
      <c r="B67" s="98">
        <v>265220911761285</v>
      </c>
      <c r="C67" s="95" t="s">
        <v>712</v>
      </c>
      <c r="D67" s="99">
        <v>2038700</v>
      </c>
      <c r="E67" s="99">
        <v>1834830</v>
      </c>
      <c r="F67" s="99">
        <v>1630960</v>
      </c>
      <c r="G67" s="97" t="s">
        <v>674</v>
      </c>
      <c r="H67" s="97">
        <v>421302</v>
      </c>
    </row>
    <row r="68" spans="1:8" ht="82.5" x14ac:dyDescent="0.3">
      <c r="A68" s="113">
        <v>67</v>
      </c>
      <c r="B68" s="98">
        <v>265220911738814</v>
      </c>
      <c r="C68" s="95" t="s">
        <v>720</v>
      </c>
      <c r="D68" s="99">
        <v>3150000</v>
      </c>
      <c r="E68" s="99">
        <v>2835000</v>
      </c>
      <c r="F68" s="99">
        <v>2520000</v>
      </c>
      <c r="G68" s="97" t="s">
        <v>674</v>
      </c>
      <c r="H68" s="97">
        <v>421503</v>
      </c>
    </row>
    <row r="69" spans="1:8" ht="115.5" x14ac:dyDescent="0.3">
      <c r="A69" s="113">
        <v>68</v>
      </c>
      <c r="B69" s="98">
        <v>265220911737936</v>
      </c>
      <c r="C69" s="95" t="s">
        <v>727</v>
      </c>
      <c r="D69" s="99">
        <v>6720000</v>
      </c>
      <c r="E69" s="99">
        <v>6048000</v>
      </c>
      <c r="F69" s="99">
        <v>5376000</v>
      </c>
      <c r="G69" s="97" t="s">
        <v>674</v>
      </c>
      <c r="H69" s="97">
        <v>421003</v>
      </c>
    </row>
    <row r="70" spans="1:8" ht="82.5" x14ac:dyDescent="0.3">
      <c r="A70" s="113">
        <v>69</v>
      </c>
      <c r="B70" s="98">
        <v>265220911710376</v>
      </c>
      <c r="C70" s="95" t="s">
        <v>734</v>
      </c>
      <c r="D70" s="99">
        <v>2464000</v>
      </c>
      <c r="E70" s="99">
        <v>2217600</v>
      </c>
      <c r="F70" s="99">
        <v>1971200</v>
      </c>
      <c r="G70" s="97" t="s">
        <v>674</v>
      </c>
      <c r="H70" s="97">
        <v>421601</v>
      </c>
    </row>
    <row r="71" spans="1:8" ht="82.5" x14ac:dyDescent="0.3">
      <c r="A71" s="113">
        <v>70</v>
      </c>
      <c r="B71" s="98">
        <v>265220911709740</v>
      </c>
      <c r="C71" s="95" t="s">
        <v>740</v>
      </c>
      <c r="D71" s="99">
        <v>4535000</v>
      </c>
      <c r="E71" s="99">
        <v>4081500</v>
      </c>
      <c r="F71" s="99">
        <v>3628000</v>
      </c>
      <c r="G71" s="97" t="s">
        <v>674</v>
      </c>
      <c r="H71" s="97">
        <v>421503</v>
      </c>
    </row>
    <row r="72" spans="1:8" ht="115.5" x14ac:dyDescent="0.3">
      <c r="A72" s="113">
        <v>71</v>
      </c>
      <c r="B72" s="98">
        <v>265220911709625</v>
      </c>
      <c r="C72" s="95" t="s">
        <v>747</v>
      </c>
      <c r="D72" s="99">
        <v>4030000</v>
      </c>
      <c r="E72" s="99">
        <v>3627000</v>
      </c>
      <c r="F72" s="99">
        <v>3224000</v>
      </c>
      <c r="G72" s="97" t="s">
        <v>674</v>
      </c>
      <c r="H72" s="97">
        <v>421202</v>
      </c>
    </row>
    <row r="73" spans="1:8" ht="99" x14ac:dyDescent="0.3">
      <c r="A73" s="113">
        <v>72</v>
      </c>
      <c r="B73" s="98">
        <v>265220911709287</v>
      </c>
      <c r="C73" s="95" t="s">
        <v>753</v>
      </c>
      <c r="D73" s="101">
        <v>8119000</v>
      </c>
      <c r="E73" s="101">
        <v>7307100</v>
      </c>
      <c r="F73" s="101">
        <v>6495200</v>
      </c>
      <c r="G73" s="97" t="s">
        <v>674</v>
      </c>
      <c r="H73" s="97">
        <v>421302</v>
      </c>
    </row>
    <row r="74" spans="1:8" ht="99" x14ac:dyDescent="0.3">
      <c r="A74" s="113">
        <v>73</v>
      </c>
      <c r="B74" s="98">
        <v>265220911648916</v>
      </c>
      <c r="C74" s="95" t="s">
        <v>759</v>
      </c>
      <c r="D74" s="99">
        <v>5568000</v>
      </c>
      <c r="E74" s="99">
        <v>5011200</v>
      </c>
      <c r="F74" s="99">
        <v>4454400</v>
      </c>
      <c r="G74" s="97" t="s">
        <v>674</v>
      </c>
      <c r="H74" s="97">
        <v>421503</v>
      </c>
    </row>
    <row r="75" spans="1:8" ht="82.5" x14ac:dyDescent="0.3">
      <c r="A75" s="113">
        <v>74</v>
      </c>
      <c r="B75" s="98">
        <v>265220911629078</v>
      </c>
      <c r="C75" s="95" t="s">
        <v>765</v>
      </c>
      <c r="D75" s="99">
        <v>3276000</v>
      </c>
      <c r="E75" s="99">
        <v>2948400</v>
      </c>
      <c r="F75" s="99">
        <v>2620800</v>
      </c>
      <c r="G75" s="97" t="s">
        <v>674</v>
      </c>
      <c r="H75" s="97">
        <v>421302</v>
      </c>
    </row>
    <row r="76" spans="1:8" ht="82.5" x14ac:dyDescent="0.3">
      <c r="A76" s="113">
        <v>75</v>
      </c>
      <c r="B76" s="98">
        <v>262820911771408</v>
      </c>
      <c r="C76" s="95" t="s">
        <v>774</v>
      </c>
      <c r="D76" s="99">
        <v>3626370</v>
      </c>
      <c r="E76" s="99">
        <v>3263733</v>
      </c>
      <c r="F76" s="99">
        <v>2901096</v>
      </c>
      <c r="G76" s="97" t="s">
        <v>771</v>
      </c>
      <c r="H76" s="97">
        <v>735135</v>
      </c>
    </row>
    <row r="77" spans="1:8" ht="115.5" x14ac:dyDescent="0.3">
      <c r="A77" s="113">
        <v>76</v>
      </c>
      <c r="B77" s="98">
        <v>262820911717620</v>
      </c>
      <c r="C77" s="95" t="s">
        <v>783</v>
      </c>
      <c r="D77" s="99">
        <v>7230900</v>
      </c>
      <c r="E77" s="99">
        <v>6507810</v>
      </c>
      <c r="F77" s="99">
        <v>5784720</v>
      </c>
      <c r="G77" s="97" t="s">
        <v>771</v>
      </c>
      <c r="H77" s="97">
        <v>735135</v>
      </c>
    </row>
    <row r="78" spans="1:8" ht="132" x14ac:dyDescent="0.3">
      <c r="A78" s="113">
        <v>77</v>
      </c>
      <c r="B78" s="98">
        <v>262820911710006</v>
      </c>
      <c r="C78" s="95" t="s">
        <v>790</v>
      </c>
      <c r="D78" s="99">
        <v>7103719</v>
      </c>
      <c r="E78" s="99">
        <v>6393347</v>
      </c>
      <c r="F78" s="99">
        <v>5682975</v>
      </c>
      <c r="G78" s="97" t="s">
        <v>771</v>
      </c>
      <c r="H78" s="97">
        <v>735133</v>
      </c>
    </row>
    <row r="79" spans="1:8" ht="115.5" x14ac:dyDescent="0.3">
      <c r="A79" s="113">
        <v>78</v>
      </c>
      <c r="B79" s="98">
        <v>262820911686177</v>
      </c>
      <c r="C79" s="95" t="s">
        <v>796</v>
      </c>
      <c r="D79" s="99">
        <v>2975200</v>
      </c>
      <c r="E79" s="99">
        <v>2677680</v>
      </c>
      <c r="F79" s="99">
        <v>2380160</v>
      </c>
      <c r="G79" s="97" t="s">
        <v>771</v>
      </c>
      <c r="H79" s="97">
        <v>734006</v>
      </c>
    </row>
    <row r="80" spans="1:8" ht="115.5" x14ac:dyDescent="0.3">
      <c r="A80" s="113">
        <v>79</v>
      </c>
      <c r="B80" s="102">
        <v>262820911686177</v>
      </c>
      <c r="C80" s="103" t="s">
        <v>801</v>
      </c>
      <c r="D80" s="104">
        <v>6025800.0000000009</v>
      </c>
      <c r="E80" s="104">
        <v>5423220</v>
      </c>
      <c r="F80" s="104">
        <v>4820640</v>
      </c>
      <c r="G80" s="105"/>
      <c r="H80" s="105"/>
    </row>
    <row r="81" spans="1:8" ht="99" x14ac:dyDescent="0.3">
      <c r="A81" s="113">
        <v>80</v>
      </c>
      <c r="B81" s="98">
        <v>262820911665017</v>
      </c>
      <c r="C81" s="95" t="s">
        <v>805</v>
      </c>
      <c r="D81" s="99">
        <v>3000000</v>
      </c>
      <c r="E81" s="99">
        <v>2700000</v>
      </c>
      <c r="F81" s="99">
        <v>2400000</v>
      </c>
      <c r="G81" s="97" t="s">
        <v>771</v>
      </c>
      <c r="H81" s="97">
        <v>734426</v>
      </c>
    </row>
    <row r="82" spans="1:8" ht="99" x14ac:dyDescent="0.3">
      <c r="A82" s="113">
        <v>81</v>
      </c>
      <c r="B82" s="98">
        <v>262820911619162</v>
      </c>
      <c r="C82" s="95" t="s">
        <v>810</v>
      </c>
      <c r="D82" s="99">
        <v>5000000</v>
      </c>
      <c r="E82" s="99">
        <v>4500000</v>
      </c>
      <c r="F82" s="99">
        <v>4000000</v>
      </c>
      <c r="G82" s="97" t="s">
        <v>771</v>
      </c>
      <c r="H82" s="97">
        <v>735133</v>
      </c>
    </row>
    <row r="83" spans="1:8" ht="99" x14ac:dyDescent="0.3">
      <c r="A83" s="113">
        <v>82</v>
      </c>
      <c r="B83" s="98">
        <v>262820911576558</v>
      </c>
      <c r="C83" s="95" t="s">
        <v>816</v>
      </c>
      <c r="D83" s="99">
        <v>2499300</v>
      </c>
      <c r="E83" s="99">
        <v>2249370</v>
      </c>
      <c r="F83" s="99">
        <v>1999440</v>
      </c>
      <c r="G83" s="97" t="s">
        <v>771</v>
      </c>
      <c r="H83" s="97">
        <v>734001</v>
      </c>
    </row>
    <row r="84" spans="1:8" ht="99" x14ac:dyDescent="0.3">
      <c r="A84" s="113">
        <v>83</v>
      </c>
      <c r="B84" s="98">
        <v>262820911519943</v>
      </c>
      <c r="C84" s="95" t="s">
        <v>822</v>
      </c>
      <c r="D84" s="99">
        <v>4837500</v>
      </c>
      <c r="E84" s="99">
        <v>4353750</v>
      </c>
      <c r="F84" s="99">
        <v>3870000</v>
      </c>
      <c r="G84" s="97" t="s">
        <v>771</v>
      </c>
      <c r="H84" s="97">
        <v>734001</v>
      </c>
    </row>
    <row r="85" spans="1:8" ht="49.5" x14ac:dyDescent="0.3">
      <c r="A85" s="113">
        <v>84</v>
      </c>
      <c r="B85" s="94">
        <v>262620911383877</v>
      </c>
      <c r="C85" s="95" t="s">
        <v>827</v>
      </c>
      <c r="D85" s="96">
        <v>3207200</v>
      </c>
      <c r="E85" s="96">
        <v>2886480</v>
      </c>
      <c r="F85" s="96">
        <v>2565760</v>
      </c>
      <c r="G85" s="97" t="s">
        <v>137</v>
      </c>
      <c r="H85" s="97">
        <v>243001</v>
      </c>
    </row>
    <row r="86" spans="1:8" ht="66" x14ac:dyDescent="0.3">
      <c r="A86" s="113">
        <v>85</v>
      </c>
      <c r="B86" s="98">
        <v>262620911317160</v>
      </c>
      <c r="C86" s="95" t="s">
        <v>835</v>
      </c>
      <c r="D86" s="99">
        <v>2790000</v>
      </c>
      <c r="E86" s="99">
        <v>2511000</v>
      </c>
      <c r="F86" s="99">
        <v>2232000</v>
      </c>
      <c r="G86" s="97" t="s">
        <v>137</v>
      </c>
      <c r="H86" s="97">
        <v>243503</v>
      </c>
    </row>
    <row r="87" spans="1:8" ht="49.5" x14ac:dyDescent="0.3">
      <c r="A87" s="113">
        <v>86</v>
      </c>
      <c r="B87" s="94">
        <v>262620911261539</v>
      </c>
      <c r="C87" s="95" t="s">
        <v>842</v>
      </c>
      <c r="D87" s="96">
        <v>2060400</v>
      </c>
      <c r="E87" s="96">
        <v>1854360</v>
      </c>
      <c r="F87" s="96">
        <v>1648320</v>
      </c>
      <c r="G87" s="97" t="s">
        <v>137</v>
      </c>
      <c r="H87" s="97">
        <v>243304</v>
      </c>
    </row>
    <row r="88" spans="1:8" ht="49.5" x14ac:dyDescent="0.3">
      <c r="A88" s="113">
        <v>87</v>
      </c>
      <c r="B88" s="98">
        <v>262520911710001</v>
      </c>
      <c r="C88" s="95" t="s">
        <v>850</v>
      </c>
      <c r="D88" s="99">
        <v>1800696.3640000001</v>
      </c>
      <c r="E88" s="99">
        <v>1620627</v>
      </c>
      <c r="F88" s="99">
        <v>1440557</v>
      </c>
      <c r="G88" s="97" t="s">
        <v>848</v>
      </c>
      <c r="H88" s="97">
        <v>503307</v>
      </c>
    </row>
    <row r="89" spans="1:8" ht="66" x14ac:dyDescent="0.3">
      <c r="A89" s="113">
        <v>88</v>
      </c>
      <c r="B89" s="98">
        <v>262520911667090</v>
      </c>
      <c r="C89" s="95" t="s">
        <v>855</v>
      </c>
      <c r="D89" s="99">
        <v>629640</v>
      </c>
      <c r="E89" s="99">
        <v>566676</v>
      </c>
      <c r="F89" s="99">
        <v>503712</v>
      </c>
      <c r="G89" s="97" t="s">
        <v>848</v>
      </c>
      <c r="H89" s="97">
        <v>503175</v>
      </c>
    </row>
    <row r="90" spans="1:8" ht="66" x14ac:dyDescent="0.3">
      <c r="A90" s="113">
        <v>89</v>
      </c>
      <c r="B90" s="102">
        <v>262520911667090</v>
      </c>
      <c r="C90" s="103" t="s">
        <v>859</v>
      </c>
      <c r="D90" s="104">
        <v>1926000</v>
      </c>
      <c r="E90" s="104">
        <v>1733400</v>
      </c>
      <c r="F90" s="104">
        <v>1540800</v>
      </c>
      <c r="G90" s="105"/>
      <c r="H90" s="105"/>
    </row>
    <row r="91" spans="1:8" ht="66" x14ac:dyDescent="0.3">
      <c r="A91" s="113">
        <v>90</v>
      </c>
      <c r="B91" s="106">
        <v>262520911667090</v>
      </c>
      <c r="C91" s="103" t="s">
        <v>860</v>
      </c>
      <c r="D91" s="107">
        <v>4176270</v>
      </c>
      <c r="E91" s="107">
        <v>3758643</v>
      </c>
      <c r="F91" s="107">
        <v>3341016</v>
      </c>
      <c r="G91" s="105"/>
      <c r="H91" s="105"/>
    </row>
    <row r="92" spans="1:8" ht="99" x14ac:dyDescent="0.3">
      <c r="A92" s="113">
        <v>91</v>
      </c>
      <c r="B92" s="98">
        <v>262520911292702</v>
      </c>
      <c r="C92" s="95" t="s">
        <v>866</v>
      </c>
      <c r="D92" s="99">
        <v>4546300</v>
      </c>
      <c r="E92" s="99">
        <v>4091670</v>
      </c>
      <c r="F92" s="99">
        <v>3637040</v>
      </c>
      <c r="G92" s="97" t="s">
        <v>848</v>
      </c>
      <c r="H92" s="97">
        <v>503186</v>
      </c>
    </row>
    <row r="93" spans="1:8" x14ac:dyDescent="0.3">
      <c r="A93" s="113">
        <v>92</v>
      </c>
      <c r="B93" s="94">
        <v>262320911125560</v>
      </c>
      <c r="C93" s="95" t="s">
        <v>875</v>
      </c>
      <c r="D93" s="96">
        <v>1535850</v>
      </c>
      <c r="E93" s="96">
        <v>1382265</v>
      </c>
      <c r="F93" s="96">
        <v>1228680</v>
      </c>
      <c r="G93" s="97" t="s">
        <v>637</v>
      </c>
      <c r="H93" s="97">
        <v>306401</v>
      </c>
    </row>
    <row r="94" spans="1:8" ht="49.5" x14ac:dyDescent="0.3">
      <c r="A94" s="113">
        <v>93</v>
      </c>
      <c r="B94" s="98">
        <v>262220911707431</v>
      </c>
      <c r="C94" s="95" t="s">
        <v>884</v>
      </c>
      <c r="D94" s="99">
        <v>3672000</v>
      </c>
      <c r="E94" s="99">
        <v>3304800</v>
      </c>
      <c r="F94" s="99">
        <v>2937600</v>
      </c>
      <c r="G94" s="97" t="s">
        <v>637</v>
      </c>
      <c r="H94" s="97">
        <v>311026</v>
      </c>
    </row>
    <row r="95" spans="1:8" ht="66" x14ac:dyDescent="0.3">
      <c r="A95" s="113">
        <v>94</v>
      </c>
      <c r="B95" s="98">
        <v>262020911672828</v>
      </c>
      <c r="C95" s="95" t="s">
        <v>900</v>
      </c>
      <c r="D95" s="99">
        <v>6688000</v>
      </c>
      <c r="E95" s="99">
        <v>6019200</v>
      </c>
      <c r="F95" s="99">
        <v>5350400</v>
      </c>
      <c r="G95" s="97" t="s">
        <v>674</v>
      </c>
      <c r="H95" s="97">
        <v>422001</v>
      </c>
    </row>
    <row r="96" spans="1:8" ht="99" x14ac:dyDescent="0.3">
      <c r="A96" s="113">
        <v>95</v>
      </c>
      <c r="B96" s="98">
        <v>261820911644897</v>
      </c>
      <c r="C96" s="95" t="s">
        <v>910</v>
      </c>
      <c r="D96" s="99">
        <v>4721500</v>
      </c>
      <c r="E96" s="99">
        <v>4249350</v>
      </c>
      <c r="F96" s="99">
        <v>3777200</v>
      </c>
      <c r="G96" s="97" t="s">
        <v>674</v>
      </c>
      <c r="H96" s="97">
        <v>431136</v>
      </c>
    </row>
    <row r="97" spans="1:8" ht="115.5" x14ac:dyDescent="0.3">
      <c r="A97" s="113">
        <v>96</v>
      </c>
      <c r="B97" s="98">
        <v>261820911616783</v>
      </c>
      <c r="C97" s="95" t="s">
        <v>917</v>
      </c>
      <c r="D97" s="99">
        <v>2673000</v>
      </c>
      <c r="E97" s="99">
        <v>2405700</v>
      </c>
      <c r="F97" s="99">
        <v>2138400</v>
      </c>
      <c r="G97" s="97" t="s">
        <v>674</v>
      </c>
      <c r="H97" s="97">
        <v>431202</v>
      </c>
    </row>
    <row r="98" spans="1:8" ht="66" x14ac:dyDescent="0.3">
      <c r="A98" s="113">
        <v>97</v>
      </c>
      <c r="B98" s="98">
        <v>261420911682210</v>
      </c>
      <c r="C98" s="95" t="s">
        <v>926</v>
      </c>
      <c r="D98" s="99">
        <v>3812601.6799999997</v>
      </c>
      <c r="E98" s="99">
        <v>3431342</v>
      </c>
      <c r="F98" s="99">
        <v>3050081</v>
      </c>
      <c r="G98" s="97" t="s">
        <v>515</v>
      </c>
      <c r="H98" s="97">
        <v>135003</v>
      </c>
    </row>
    <row r="99" spans="1:8" ht="66" x14ac:dyDescent="0.3">
      <c r="A99" s="113">
        <v>98</v>
      </c>
      <c r="B99" s="94">
        <v>261420911287084</v>
      </c>
      <c r="C99" s="95" t="s">
        <v>934</v>
      </c>
      <c r="D99" s="96">
        <v>1723017.7200000002</v>
      </c>
      <c r="E99" s="96">
        <v>1550716</v>
      </c>
      <c r="F99" s="96">
        <v>1378414</v>
      </c>
      <c r="G99" s="97" t="s">
        <v>515</v>
      </c>
      <c r="H99" s="97">
        <v>135001</v>
      </c>
    </row>
    <row r="100" spans="1:8" ht="66" x14ac:dyDescent="0.3">
      <c r="A100" s="113">
        <v>99</v>
      </c>
      <c r="B100" s="98">
        <v>261320911736009</v>
      </c>
      <c r="C100" s="95" t="s">
        <v>941</v>
      </c>
      <c r="D100" s="99">
        <v>17748000</v>
      </c>
      <c r="E100" s="99">
        <v>15973200</v>
      </c>
      <c r="F100" s="99">
        <v>14198400</v>
      </c>
      <c r="G100" s="97" t="s">
        <v>515</v>
      </c>
      <c r="H100" s="97">
        <v>122003</v>
      </c>
    </row>
    <row r="101" spans="1:8" ht="82.5" x14ac:dyDescent="0.3">
      <c r="A101" s="113">
        <v>100</v>
      </c>
      <c r="B101" s="98">
        <v>261320911679525</v>
      </c>
      <c r="C101" s="95" t="s">
        <v>948</v>
      </c>
      <c r="D101" s="99">
        <v>10608000</v>
      </c>
      <c r="E101" s="99">
        <v>9547200</v>
      </c>
      <c r="F101" s="99">
        <v>8486400</v>
      </c>
      <c r="G101" s="97" t="s">
        <v>515</v>
      </c>
      <c r="H101" s="97">
        <v>122001</v>
      </c>
    </row>
    <row r="102" spans="1:8" ht="66" x14ac:dyDescent="0.3">
      <c r="A102" s="113">
        <v>101</v>
      </c>
      <c r="B102" s="98">
        <v>261320911519015</v>
      </c>
      <c r="C102" s="95" t="s">
        <v>955</v>
      </c>
      <c r="D102" s="99">
        <v>2999737.5</v>
      </c>
      <c r="E102" s="99">
        <v>2699764</v>
      </c>
      <c r="F102" s="99">
        <v>2399790</v>
      </c>
      <c r="G102" s="97" t="s">
        <v>515</v>
      </c>
      <c r="H102" s="97">
        <v>122103</v>
      </c>
    </row>
    <row r="103" spans="1:8" ht="49.5" x14ac:dyDescent="0.3">
      <c r="A103" s="113">
        <v>102</v>
      </c>
      <c r="B103" s="98">
        <v>261320911232017</v>
      </c>
      <c r="C103" s="95" t="s">
        <v>964</v>
      </c>
      <c r="D103" s="99">
        <v>10103900</v>
      </c>
      <c r="E103" s="99">
        <v>9093510</v>
      </c>
      <c r="F103" s="99">
        <v>8083120</v>
      </c>
      <c r="G103" s="97" t="s">
        <v>515</v>
      </c>
      <c r="H103" s="97">
        <v>124105</v>
      </c>
    </row>
    <row r="104" spans="1:8" ht="49.5" x14ac:dyDescent="0.3">
      <c r="A104" s="113">
        <v>103</v>
      </c>
      <c r="B104" s="98">
        <v>261320911152465</v>
      </c>
      <c r="C104" s="95" t="s">
        <v>970</v>
      </c>
      <c r="D104" s="99">
        <v>16312500</v>
      </c>
      <c r="E104" s="99">
        <v>14681250</v>
      </c>
      <c r="F104" s="99">
        <v>13050000</v>
      </c>
      <c r="G104" s="97" t="s">
        <v>515</v>
      </c>
      <c r="H104" s="97">
        <v>122505</v>
      </c>
    </row>
    <row r="105" spans="1:8" ht="82.5" x14ac:dyDescent="0.3">
      <c r="A105" s="113">
        <v>104</v>
      </c>
      <c r="B105" s="94">
        <v>261120911761290</v>
      </c>
      <c r="C105" s="95" t="s">
        <v>3764</v>
      </c>
      <c r="D105" s="96">
        <v>3714000</v>
      </c>
      <c r="E105" s="96">
        <v>3342600</v>
      </c>
      <c r="F105" s="96">
        <v>2971200</v>
      </c>
      <c r="G105" s="97" t="s">
        <v>976</v>
      </c>
      <c r="H105" s="97">
        <v>493225</v>
      </c>
    </row>
    <row r="106" spans="1:8" ht="66" x14ac:dyDescent="0.3">
      <c r="A106" s="113">
        <v>105</v>
      </c>
      <c r="B106" s="98">
        <v>261120911680618</v>
      </c>
      <c r="C106" s="95" t="s">
        <v>3766</v>
      </c>
      <c r="D106" s="108">
        <v>8130000</v>
      </c>
      <c r="E106" s="108">
        <v>7317000</v>
      </c>
      <c r="F106" s="108">
        <v>6504000</v>
      </c>
      <c r="G106" s="97" t="s">
        <v>976</v>
      </c>
      <c r="H106" s="97">
        <v>492001</v>
      </c>
    </row>
    <row r="107" spans="1:8" ht="66" x14ac:dyDescent="0.3">
      <c r="A107" s="113">
        <v>106</v>
      </c>
      <c r="B107" s="94">
        <v>261120911644844</v>
      </c>
      <c r="C107" s="95" t="s">
        <v>3770</v>
      </c>
      <c r="D107" s="109">
        <v>7280000</v>
      </c>
      <c r="E107" s="109">
        <v>6552000</v>
      </c>
      <c r="F107" s="109">
        <v>5824000</v>
      </c>
      <c r="G107" s="97" t="s">
        <v>976</v>
      </c>
      <c r="H107" s="97">
        <v>493445</v>
      </c>
    </row>
    <row r="108" spans="1:8" ht="82.5" x14ac:dyDescent="0.3">
      <c r="A108" s="113">
        <v>107</v>
      </c>
      <c r="B108" s="94">
        <v>261120911375803</v>
      </c>
      <c r="C108" s="95" t="s">
        <v>996</v>
      </c>
      <c r="D108" s="96">
        <v>2681800</v>
      </c>
      <c r="E108" s="96">
        <v>2413620</v>
      </c>
      <c r="F108" s="96">
        <v>2145440</v>
      </c>
      <c r="G108" s="97" t="s">
        <v>976</v>
      </c>
      <c r="H108" s="97">
        <v>492003</v>
      </c>
    </row>
    <row r="109" spans="1:8" ht="66" x14ac:dyDescent="0.3">
      <c r="A109" s="113">
        <v>108</v>
      </c>
      <c r="B109" s="98">
        <v>261120911307405</v>
      </c>
      <c r="C109" s="95" t="s">
        <v>1003</v>
      </c>
      <c r="D109" s="99">
        <v>5025000</v>
      </c>
      <c r="E109" s="99">
        <v>4522500</v>
      </c>
      <c r="F109" s="99">
        <v>4020000</v>
      </c>
      <c r="G109" s="97" t="s">
        <v>976</v>
      </c>
      <c r="H109" s="97">
        <v>493661</v>
      </c>
    </row>
    <row r="110" spans="1:8" ht="132" x14ac:dyDescent="0.3">
      <c r="A110" s="113">
        <v>109</v>
      </c>
      <c r="B110" s="98">
        <v>261020911762365</v>
      </c>
      <c r="C110" s="95" t="s">
        <v>1015</v>
      </c>
      <c r="D110" s="99">
        <v>7815150</v>
      </c>
      <c r="E110" s="99">
        <v>7033635</v>
      </c>
      <c r="F110" s="99">
        <v>6252120</v>
      </c>
      <c r="G110" s="97" t="s">
        <v>1012</v>
      </c>
      <c r="H110" s="97">
        <v>515004</v>
      </c>
    </row>
    <row r="111" spans="1:8" ht="115.5" x14ac:dyDescent="0.3">
      <c r="A111" s="113">
        <v>110</v>
      </c>
      <c r="B111" s="98">
        <v>261020911757188</v>
      </c>
      <c r="C111" s="95" t="s">
        <v>1022</v>
      </c>
      <c r="D111" s="99">
        <v>10200600</v>
      </c>
      <c r="E111" s="99">
        <v>9180540</v>
      </c>
      <c r="F111" s="99">
        <v>8160480</v>
      </c>
      <c r="G111" s="97" t="s">
        <v>1012</v>
      </c>
      <c r="H111" s="97">
        <v>515411</v>
      </c>
    </row>
    <row r="112" spans="1:8" ht="49.5" x14ac:dyDescent="0.3">
      <c r="A112" s="113">
        <v>111</v>
      </c>
      <c r="B112" s="98">
        <v>259701311649223</v>
      </c>
      <c r="C112" s="95" t="s">
        <v>1030</v>
      </c>
      <c r="D112" s="99">
        <v>6900000</v>
      </c>
      <c r="E112" s="99">
        <v>6210000</v>
      </c>
      <c r="F112" s="99">
        <v>5520000</v>
      </c>
      <c r="G112" s="97" t="s">
        <v>637</v>
      </c>
      <c r="H112" s="97">
        <v>332702</v>
      </c>
    </row>
    <row r="113" spans="1:8" ht="66" x14ac:dyDescent="0.3">
      <c r="A113" s="113">
        <v>112</v>
      </c>
      <c r="B113" s="98">
        <v>259701311606182</v>
      </c>
      <c r="C113" s="95" t="s">
        <v>1037</v>
      </c>
      <c r="D113" s="99">
        <v>41500200</v>
      </c>
      <c r="E113" s="99">
        <v>37350180</v>
      </c>
      <c r="F113" s="99">
        <v>33200160</v>
      </c>
      <c r="G113" s="97" t="s">
        <v>637</v>
      </c>
      <c r="H113" s="97">
        <v>332001</v>
      </c>
    </row>
    <row r="114" spans="1:8" ht="33" x14ac:dyDescent="0.3">
      <c r="A114" s="113">
        <v>113</v>
      </c>
      <c r="B114" s="98">
        <v>259101311171558</v>
      </c>
      <c r="C114" s="95" t="s">
        <v>1045</v>
      </c>
      <c r="D114" s="99">
        <v>12645074</v>
      </c>
      <c r="E114" s="99">
        <v>11380567</v>
      </c>
      <c r="F114" s="99">
        <v>10116059</v>
      </c>
      <c r="G114" s="97" t="s">
        <v>242</v>
      </c>
      <c r="H114" s="97">
        <v>144004</v>
      </c>
    </row>
    <row r="115" spans="1:8" ht="66" x14ac:dyDescent="0.3">
      <c r="A115" s="113">
        <v>114</v>
      </c>
      <c r="B115" s="98">
        <v>258301511660344</v>
      </c>
      <c r="C115" s="95" t="s">
        <v>1057</v>
      </c>
      <c r="D115" s="99">
        <v>12300000</v>
      </c>
      <c r="E115" s="99">
        <v>11070000</v>
      </c>
      <c r="F115" s="99">
        <v>9840000</v>
      </c>
      <c r="G115" s="97" t="s">
        <v>252</v>
      </c>
      <c r="H115" s="97">
        <v>456006</v>
      </c>
    </row>
    <row r="116" spans="1:8" ht="49.5" x14ac:dyDescent="0.3">
      <c r="A116" s="113">
        <v>115</v>
      </c>
      <c r="B116" s="98">
        <v>258301511457927</v>
      </c>
      <c r="C116" s="95" t="s">
        <v>1067</v>
      </c>
      <c r="D116" s="99">
        <v>22249600</v>
      </c>
      <c r="E116" s="99">
        <v>20024640</v>
      </c>
      <c r="F116" s="99">
        <v>17799680</v>
      </c>
      <c r="G116" s="97" t="s">
        <v>252</v>
      </c>
      <c r="H116" s="97">
        <v>456001</v>
      </c>
    </row>
    <row r="117" spans="1:8" ht="49.5" x14ac:dyDescent="0.3">
      <c r="A117" s="113">
        <v>116</v>
      </c>
      <c r="B117" s="98">
        <v>258301311205657</v>
      </c>
      <c r="C117" s="95" t="s">
        <v>1076</v>
      </c>
      <c r="D117" s="99">
        <v>13176499.9</v>
      </c>
      <c r="E117" s="99">
        <v>11858850</v>
      </c>
      <c r="F117" s="99">
        <v>10541200</v>
      </c>
      <c r="G117" s="97" t="s">
        <v>252</v>
      </c>
      <c r="H117" s="97">
        <v>456443</v>
      </c>
    </row>
    <row r="118" spans="1:8" ht="49.5" x14ac:dyDescent="0.3">
      <c r="A118" s="113">
        <v>117</v>
      </c>
      <c r="B118" s="98">
        <v>257901311646891</v>
      </c>
      <c r="C118" s="95" t="s">
        <v>1085</v>
      </c>
      <c r="D118" s="99">
        <v>8524500</v>
      </c>
      <c r="E118" s="99">
        <v>7672050</v>
      </c>
      <c r="F118" s="99">
        <v>6819600</v>
      </c>
      <c r="G118" s="97" t="s">
        <v>515</v>
      </c>
      <c r="H118" s="97">
        <v>131301</v>
      </c>
    </row>
    <row r="119" spans="1:8" ht="49.5" x14ac:dyDescent="0.3">
      <c r="A119" s="113">
        <v>118</v>
      </c>
      <c r="B119" s="98">
        <v>257901311236045</v>
      </c>
      <c r="C119" s="95" t="s">
        <v>1093</v>
      </c>
      <c r="D119" s="99">
        <v>14197650</v>
      </c>
      <c r="E119" s="99">
        <v>12777885</v>
      </c>
      <c r="F119" s="99">
        <v>11358120</v>
      </c>
      <c r="G119" s="97" t="s">
        <v>515</v>
      </c>
      <c r="H119" s="97">
        <v>131301</v>
      </c>
    </row>
    <row r="120" spans="1:8" ht="115.5" x14ac:dyDescent="0.3">
      <c r="A120" s="113">
        <v>119</v>
      </c>
      <c r="B120" s="98">
        <v>257721111287529</v>
      </c>
      <c r="C120" s="95" t="s">
        <v>1101</v>
      </c>
      <c r="D120" s="99">
        <v>6765000</v>
      </c>
      <c r="E120" s="99">
        <v>6088500</v>
      </c>
      <c r="F120" s="99">
        <v>5412000</v>
      </c>
      <c r="G120" s="97" t="s">
        <v>242</v>
      </c>
      <c r="H120" s="97">
        <v>140603</v>
      </c>
    </row>
    <row r="121" spans="1:8" ht="115.5" x14ac:dyDescent="0.3">
      <c r="A121" s="113">
        <v>120</v>
      </c>
      <c r="B121" s="98">
        <v>257701311683220</v>
      </c>
      <c r="C121" s="95" t="s">
        <v>1110</v>
      </c>
      <c r="D121" s="99">
        <v>15526800</v>
      </c>
      <c r="E121" s="99">
        <v>13974120</v>
      </c>
      <c r="F121" s="99">
        <v>12421440</v>
      </c>
      <c r="G121" s="97" t="s">
        <v>242</v>
      </c>
      <c r="H121" s="97">
        <v>140603</v>
      </c>
    </row>
    <row r="122" spans="1:8" ht="49.5" x14ac:dyDescent="0.3">
      <c r="A122" s="113">
        <v>121</v>
      </c>
      <c r="B122" s="98">
        <v>218020911708152</v>
      </c>
      <c r="C122" s="95" t="s">
        <v>1116</v>
      </c>
      <c r="D122" s="99">
        <v>3524200</v>
      </c>
      <c r="E122" s="99">
        <v>3171780</v>
      </c>
      <c r="F122" s="99">
        <v>2819360</v>
      </c>
      <c r="G122" s="97" t="s">
        <v>137</v>
      </c>
      <c r="H122" s="97">
        <v>233221</v>
      </c>
    </row>
    <row r="123" spans="1:8" ht="49.5" x14ac:dyDescent="0.3">
      <c r="A123" s="113">
        <v>122</v>
      </c>
      <c r="B123" s="94">
        <v>218020911643791</v>
      </c>
      <c r="C123" s="95" t="s">
        <v>1125</v>
      </c>
      <c r="D123" s="96">
        <v>5494300</v>
      </c>
      <c r="E123" s="96">
        <v>4944870</v>
      </c>
      <c r="F123" s="96">
        <v>4395440</v>
      </c>
      <c r="G123" s="97" t="s">
        <v>137</v>
      </c>
      <c r="H123" s="97">
        <v>221008</v>
      </c>
    </row>
    <row r="124" spans="1:8" ht="49.5" x14ac:dyDescent="0.3">
      <c r="A124" s="113">
        <v>123</v>
      </c>
      <c r="B124" s="94">
        <v>218020911457752</v>
      </c>
      <c r="C124" s="95" t="s">
        <v>1132</v>
      </c>
      <c r="D124" s="96">
        <v>4499900</v>
      </c>
      <c r="E124" s="96">
        <v>4049910</v>
      </c>
      <c r="F124" s="96">
        <v>3599920</v>
      </c>
      <c r="G124" s="97" t="s">
        <v>137</v>
      </c>
      <c r="H124" s="97">
        <v>221206</v>
      </c>
    </row>
    <row r="125" spans="1:8" ht="82.5" x14ac:dyDescent="0.3">
      <c r="A125" s="113">
        <v>124</v>
      </c>
      <c r="B125" s="98">
        <v>217921111756218</v>
      </c>
      <c r="C125" s="95" t="s">
        <v>1140</v>
      </c>
      <c r="D125" s="99">
        <v>2000230.2000000002</v>
      </c>
      <c r="E125" s="99">
        <v>1800207</v>
      </c>
      <c r="F125" s="99">
        <v>1600184</v>
      </c>
      <c r="G125" s="97" t="s">
        <v>137</v>
      </c>
      <c r="H125" s="97">
        <v>250002</v>
      </c>
    </row>
    <row r="126" spans="1:8" ht="82.5" x14ac:dyDescent="0.3">
      <c r="A126" s="113">
        <v>125</v>
      </c>
      <c r="B126" s="98">
        <v>217920911757114</v>
      </c>
      <c r="C126" s="95" t="s">
        <v>1147</v>
      </c>
      <c r="D126" s="99">
        <v>3587000</v>
      </c>
      <c r="E126" s="99">
        <v>3228300</v>
      </c>
      <c r="F126" s="99">
        <v>2869600</v>
      </c>
      <c r="G126" s="97" t="s">
        <v>137</v>
      </c>
      <c r="H126" s="97">
        <v>250406</v>
      </c>
    </row>
    <row r="127" spans="1:8" ht="33" x14ac:dyDescent="0.3">
      <c r="A127" s="113">
        <v>126</v>
      </c>
      <c r="B127" s="98">
        <v>217920911710064</v>
      </c>
      <c r="C127" s="95" t="s">
        <v>1155</v>
      </c>
      <c r="D127" s="99">
        <v>1154000</v>
      </c>
      <c r="E127" s="99">
        <v>1038600</v>
      </c>
      <c r="F127" s="99">
        <v>923200</v>
      </c>
      <c r="G127" s="97" t="s">
        <v>137</v>
      </c>
      <c r="H127" s="97">
        <v>250002</v>
      </c>
    </row>
    <row r="128" spans="1:8" ht="82.5" x14ac:dyDescent="0.3">
      <c r="A128" s="113">
        <v>127</v>
      </c>
      <c r="B128" s="94">
        <v>217920911510592</v>
      </c>
      <c r="C128" s="95" t="s">
        <v>1161</v>
      </c>
      <c r="D128" s="96">
        <v>10965600</v>
      </c>
      <c r="E128" s="96">
        <v>9869040</v>
      </c>
      <c r="F128" s="96">
        <v>8772480</v>
      </c>
      <c r="G128" s="97" t="s">
        <v>137</v>
      </c>
      <c r="H128" s="97">
        <v>250401</v>
      </c>
    </row>
    <row r="129" spans="1:8" ht="66" x14ac:dyDescent="0.3">
      <c r="A129" s="113">
        <v>128</v>
      </c>
      <c r="B129" s="98">
        <v>217920911422991</v>
      </c>
      <c r="C129" s="95" t="s">
        <v>1168</v>
      </c>
      <c r="D129" s="99">
        <v>5659500</v>
      </c>
      <c r="E129" s="99">
        <v>5093550</v>
      </c>
      <c r="F129" s="99">
        <v>4527600</v>
      </c>
      <c r="G129" s="97" t="s">
        <v>137</v>
      </c>
      <c r="H129" s="97">
        <v>250002</v>
      </c>
    </row>
    <row r="130" spans="1:8" ht="49.5" x14ac:dyDescent="0.3">
      <c r="A130" s="113">
        <v>129</v>
      </c>
      <c r="B130" s="98">
        <v>217920911395231</v>
      </c>
      <c r="C130" s="95" t="s">
        <v>1174</v>
      </c>
      <c r="D130" s="99">
        <v>4389200</v>
      </c>
      <c r="E130" s="99">
        <v>3950280</v>
      </c>
      <c r="F130" s="99">
        <v>3511360</v>
      </c>
      <c r="G130" s="97" t="s">
        <v>137</v>
      </c>
      <c r="H130" s="97">
        <v>250001</v>
      </c>
    </row>
    <row r="131" spans="1:8" ht="66" x14ac:dyDescent="0.3">
      <c r="A131" s="113">
        <v>130</v>
      </c>
      <c r="B131" s="94">
        <v>217820911765785</v>
      </c>
      <c r="C131" s="95" t="s">
        <v>1182</v>
      </c>
      <c r="D131" s="96">
        <v>7758000</v>
      </c>
      <c r="E131" s="96">
        <v>6982200</v>
      </c>
      <c r="F131" s="96">
        <v>6206400</v>
      </c>
      <c r="G131" s="97" t="s">
        <v>137</v>
      </c>
      <c r="H131" s="97">
        <v>273010</v>
      </c>
    </row>
    <row r="132" spans="1:8" ht="66" x14ac:dyDescent="0.3">
      <c r="A132" s="113">
        <v>131</v>
      </c>
      <c r="B132" s="94">
        <v>217820911289868</v>
      </c>
      <c r="C132" s="95" t="s">
        <v>1188</v>
      </c>
      <c r="D132" s="96">
        <v>2328000</v>
      </c>
      <c r="E132" s="96">
        <v>2095200</v>
      </c>
      <c r="F132" s="96">
        <v>1862400</v>
      </c>
      <c r="G132" s="97" t="s">
        <v>137</v>
      </c>
      <c r="H132" s="97">
        <v>273202</v>
      </c>
    </row>
    <row r="133" spans="1:8" ht="82.5" x14ac:dyDescent="0.3">
      <c r="A133" s="113">
        <v>132</v>
      </c>
      <c r="B133" s="98">
        <v>217021111747670</v>
      </c>
      <c r="C133" s="95" t="s">
        <v>1195</v>
      </c>
      <c r="D133" s="99">
        <v>75552400</v>
      </c>
      <c r="E133" s="99">
        <v>67997160</v>
      </c>
      <c r="F133" s="99">
        <v>60441920</v>
      </c>
      <c r="G133" s="97" t="s">
        <v>637</v>
      </c>
      <c r="H133" s="97">
        <v>331024</v>
      </c>
    </row>
    <row r="134" spans="1:8" ht="33" x14ac:dyDescent="0.3">
      <c r="A134" s="113">
        <v>133</v>
      </c>
      <c r="B134" s="98">
        <v>217020911757316</v>
      </c>
      <c r="C134" s="95" t="s">
        <v>1201</v>
      </c>
      <c r="D134" s="99">
        <v>6331200</v>
      </c>
      <c r="E134" s="99">
        <v>5698080</v>
      </c>
      <c r="F134" s="99">
        <v>5064960</v>
      </c>
      <c r="G134" s="97" t="s">
        <v>637</v>
      </c>
      <c r="H134" s="97">
        <v>332001</v>
      </c>
    </row>
    <row r="135" spans="1:8" ht="66" x14ac:dyDescent="0.3">
      <c r="A135" s="113">
        <v>134</v>
      </c>
      <c r="B135" s="94">
        <v>217020911733824</v>
      </c>
      <c r="C135" s="95" t="s">
        <v>1208</v>
      </c>
      <c r="D135" s="96">
        <v>4096507</v>
      </c>
      <c r="E135" s="96">
        <v>3686856</v>
      </c>
      <c r="F135" s="96">
        <v>3277206</v>
      </c>
      <c r="G135" s="97" t="s">
        <v>637</v>
      </c>
      <c r="H135" s="97">
        <v>332301</v>
      </c>
    </row>
    <row r="136" spans="1:8" ht="66" x14ac:dyDescent="0.3">
      <c r="A136" s="113">
        <v>135</v>
      </c>
      <c r="B136" s="94">
        <v>217020911682111</v>
      </c>
      <c r="C136" s="95" t="s">
        <v>1213</v>
      </c>
      <c r="D136" s="96">
        <v>5729405</v>
      </c>
      <c r="E136" s="96">
        <v>5156465</v>
      </c>
      <c r="F136" s="96">
        <v>4583524</v>
      </c>
      <c r="G136" s="97" t="s">
        <v>637</v>
      </c>
      <c r="H136" s="97">
        <v>332405</v>
      </c>
    </row>
    <row r="137" spans="1:8" ht="82.5" x14ac:dyDescent="0.3">
      <c r="A137" s="113">
        <v>136</v>
      </c>
      <c r="B137" s="94">
        <v>217020911615687</v>
      </c>
      <c r="C137" s="95" t="s">
        <v>1218</v>
      </c>
      <c r="D137" s="96">
        <v>18306200</v>
      </c>
      <c r="E137" s="96">
        <v>16475580</v>
      </c>
      <c r="F137" s="96">
        <v>14644960</v>
      </c>
      <c r="G137" s="97" t="s">
        <v>637</v>
      </c>
      <c r="H137" s="97">
        <v>332001</v>
      </c>
    </row>
    <row r="138" spans="1:8" ht="49.5" x14ac:dyDescent="0.3">
      <c r="A138" s="113">
        <v>137</v>
      </c>
      <c r="B138" s="94">
        <v>217020911598600</v>
      </c>
      <c r="C138" s="95" t="s">
        <v>1223</v>
      </c>
      <c r="D138" s="96">
        <v>4592600</v>
      </c>
      <c r="E138" s="96">
        <v>4133340</v>
      </c>
      <c r="F138" s="96">
        <v>3674080</v>
      </c>
      <c r="G138" s="97" t="s">
        <v>637</v>
      </c>
      <c r="H138" s="97">
        <v>332709</v>
      </c>
    </row>
    <row r="139" spans="1:8" ht="66" x14ac:dyDescent="0.3">
      <c r="A139" s="113">
        <v>138</v>
      </c>
      <c r="B139" s="94">
        <v>217020911518900</v>
      </c>
      <c r="C139" s="95" t="s">
        <v>1231</v>
      </c>
      <c r="D139" s="96">
        <v>6469900</v>
      </c>
      <c r="E139" s="96">
        <v>5822910</v>
      </c>
      <c r="F139" s="96">
        <v>5175920</v>
      </c>
      <c r="G139" s="97" t="s">
        <v>637</v>
      </c>
      <c r="H139" s="97">
        <v>332001</v>
      </c>
    </row>
    <row r="140" spans="1:8" ht="49.5" x14ac:dyDescent="0.3">
      <c r="A140" s="113">
        <v>139</v>
      </c>
      <c r="B140" s="94">
        <v>217020911454176</v>
      </c>
      <c r="C140" s="95" t="s">
        <v>1236</v>
      </c>
      <c r="D140" s="96">
        <v>6785625</v>
      </c>
      <c r="E140" s="96">
        <v>6107063</v>
      </c>
      <c r="F140" s="96">
        <v>5428500</v>
      </c>
      <c r="G140" s="97" t="s">
        <v>637</v>
      </c>
      <c r="H140" s="97">
        <v>332001</v>
      </c>
    </row>
    <row r="141" spans="1:8" ht="66" x14ac:dyDescent="0.3">
      <c r="A141" s="113">
        <v>140</v>
      </c>
      <c r="B141" s="94">
        <v>217020911354248</v>
      </c>
      <c r="C141" s="95" t="s">
        <v>1242</v>
      </c>
      <c r="D141" s="96">
        <v>5194200</v>
      </c>
      <c r="E141" s="96">
        <v>4674780</v>
      </c>
      <c r="F141" s="96">
        <v>4155360</v>
      </c>
      <c r="G141" s="97" t="s">
        <v>637</v>
      </c>
      <c r="H141" s="97">
        <v>332703</v>
      </c>
    </row>
    <row r="142" spans="1:8" ht="82.5" x14ac:dyDescent="0.3">
      <c r="A142" s="113">
        <v>141</v>
      </c>
      <c r="B142" s="94">
        <v>217020911289851</v>
      </c>
      <c r="C142" s="95" t="s">
        <v>1248</v>
      </c>
      <c r="D142" s="96">
        <v>2370060</v>
      </c>
      <c r="E142" s="96">
        <v>2133054</v>
      </c>
      <c r="F142" s="96">
        <v>1896048</v>
      </c>
      <c r="G142" s="97" t="s">
        <v>637</v>
      </c>
      <c r="H142" s="97">
        <v>331506</v>
      </c>
    </row>
    <row r="143" spans="1:8" ht="33" x14ac:dyDescent="0.3">
      <c r="A143" s="113">
        <v>142</v>
      </c>
      <c r="B143" s="98">
        <v>216920911781858</v>
      </c>
      <c r="C143" s="95" t="s">
        <v>1257</v>
      </c>
      <c r="D143" s="99">
        <v>3233200</v>
      </c>
      <c r="E143" s="99">
        <v>2909880</v>
      </c>
      <c r="F143" s="99">
        <v>2586560</v>
      </c>
      <c r="G143" s="97" t="s">
        <v>637</v>
      </c>
      <c r="H143" s="97">
        <v>301001</v>
      </c>
    </row>
    <row r="144" spans="1:8" ht="66" x14ac:dyDescent="0.3">
      <c r="A144" s="113">
        <v>143</v>
      </c>
      <c r="B144" s="98">
        <v>216920911765275</v>
      </c>
      <c r="C144" s="95" t="s">
        <v>1263</v>
      </c>
      <c r="D144" s="99">
        <v>12199075</v>
      </c>
      <c r="E144" s="99">
        <v>10979168</v>
      </c>
      <c r="F144" s="99">
        <v>9759260</v>
      </c>
      <c r="G144" s="97" t="s">
        <v>637</v>
      </c>
      <c r="H144" s="97">
        <v>301001</v>
      </c>
    </row>
    <row r="145" spans="1:8" ht="49.5" x14ac:dyDescent="0.3">
      <c r="A145" s="113">
        <v>144</v>
      </c>
      <c r="B145" s="98">
        <v>216920911682235</v>
      </c>
      <c r="C145" s="95" t="s">
        <v>1269</v>
      </c>
      <c r="D145" s="99">
        <v>9426725</v>
      </c>
      <c r="E145" s="99">
        <v>8484053</v>
      </c>
      <c r="F145" s="99">
        <v>7541380</v>
      </c>
      <c r="G145" s="97" t="s">
        <v>637</v>
      </c>
      <c r="H145" s="97">
        <v>301001</v>
      </c>
    </row>
    <row r="146" spans="1:8" ht="49.5" x14ac:dyDescent="0.3">
      <c r="A146" s="113">
        <v>145</v>
      </c>
      <c r="B146" s="94">
        <v>216920911598034</v>
      </c>
      <c r="C146" s="95" t="s">
        <v>1281</v>
      </c>
      <c r="D146" s="96">
        <v>2100000</v>
      </c>
      <c r="E146" s="96">
        <v>1890000</v>
      </c>
      <c r="F146" s="96">
        <v>1680000</v>
      </c>
      <c r="G146" s="97" t="s">
        <v>637</v>
      </c>
      <c r="H146" s="97">
        <v>301001</v>
      </c>
    </row>
    <row r="147" spans="1:8" ht="66" x14ac:dyDescent="0.3">
      <c r="A147" s="113">
        <v>146</v>
      </c>
      <c r="B147" s="106">
        <v>216920911598034</v>
      </c>
      <c r="C147" s="103" t="s">
        <v>1284</v>
      </c>
      <c r="D147" s="107">
        <v>2585850.7199999997</v>
      </c>
      <c r="E147" s="107">
        <v>2327266</v>
      </c>
      <c r="F147" s="107">
        <v>2068681</v>
      </c>
      <c r="G147" s="105"/>
      <c r="H147" s="105"/>
    </row>
    <row r="148" spans="1:8" ht="49.5" x14ac:dyDescent="0.3">
      <c r="A148" s="113">
        <v>147</v>
      </c>
      <c r="B148" s="98">
        <v>216920911264146</v>
      </c>
      <c r="C148" s="95" t="s">
        <v>1294</v>
      </c>
      <c r="D148" s="99">
        <v>2140440</v>
      </c>
      <c r="E148" s="99">
        <v>1926396</v>
      </c>
      <c r="F148" s="99">
        <v>1712352</v>
      </c>
      <c r="G148" s="97" t="s">
        <v>637</v>
      </c>
      <c r="H148" s="97">
        <v>301001</v>
      </c>
    </row>
    <row r="149" spans="1:8" ht="33" x14ac:dyDescent="0.3">
      <c r="A149" s="113">
        <v>148</v>
      </c>
      <c r="B149" s="98">
        <v>216920911254860</v>
      </c>
      <c r="C149" s="95" t="s">
        <v>1301</v>
      </c>
      <c r="D149" s="99">
        <v>2727960</v>
      </c>
      <c r="E149" s="99">
        <v>2455164</v>
      </c>
      <c r="F149" s="99">
        <v>2182368</v>
      </c>
      <c r="G149" s="97" t="s">
        <v>637</v>
      </c>
      <c r="H149" s="97">
        <v>321607</v>
      </c>
    </row>
    <row r="150" spans="1:8" ht="49.5" x14ac:dyDescent="0.3">
      <c r="A150" s="113">
        <v>149</v>
      </c>
      <c r="B150" s="98">
        <v>216820911765336</v>
      </c>
      <c r="C150" s="95" t="s">
        <v>1309</v>
      </c>
      <c r="D150" s="99">
        <v>2302020</v>
      </c>
      <c r="E150" s="99">
        <v>2071818</v>
      </c>
      <c r="F150" s="99">
        <v>1841616</v>
      </c>
      <c r="G150" s="97" t="s">
        <v>637</v>
      </c>
      <c r="H150" s="97">
        <v>305801</v>
      </c>
    </row>
    <row r="151" spans="1:8" ht="33" x14ac:dyDescent="0.3">
      <c r="A151" s="113">
        <v>150</v>
      </c>
      <c r="B151" s="98">
        <v>216820911754957</v>
      </c>
      <c r="C151" s="95" t="s">
        <v>1317</v>
      </c>
      <c r="D151" s="99">
        <v>1842742.5</v>
      </c>
      <c r="E151" s="99">
        <v>1658468</v>
      </c>
      <c r="F151" s="99">
        <v>1474194</v>
      </c>
      <c r="G151" s="97" t="s">
        <v>637</v>
      </c>
      <c r="H151" s="97">
        <v>305022</v>
      </c>
    </row>
    <row r="152" spans="1:8" ht="33" x14ac:dyDescent="0.3">
      <c r="A152" s="113">
        <v>151</v>
      </c>
      <c r="B152" s="98">
        <v>216820911700588</v>
      </c>
      <c r="C152" s="95" t="s">
        <v>1322</v>
      </c>
      <c r="D152" s="99">
        <v>3536400</v>
      </c>
      <c r="E152" s="99">
        <v>3182760</v>
      </c>
      <c r="F152" s="99">
        <v>2829120</v>
      </c>
      <c r="G152" s="97" t="s">
        <v>637</v>
      </c>
      <c r="H152" s="97">
        <v>305001</v>
      </c>
    </row>
    <row r="153" spans="1:8" ht="33" x14ac:dyDescent="0.3">
      <c r="A153" s="113">
        <v>152</v>
      </c>
      <c r="B153" s="98">
        <v>216820911609541</v>
      </c>
      <c r="C153" s="95" t="s">
        <v>1327</v>
      </c>
      <c r="D153" s="99">
        <v>1678736</v>
      </c>
      <c r="E153" s="99">
        <v>1510862</v>
      </c>
      <c r="F153" s="99">
        <v>1342989</v>
      </c>
      <c r="G153" s="97" t="s">
        <v>637</v>
      </c>
      <c r="H153" s="97">
        <v>305206</v>
      </c>
    </row>
    <row r="154" spans="1:8" ht="82.5" x14ac:dyDescent="0.3">
      <c r="A154" s="113">
        <v>153</v>
      </c>
      <c r="B154" s="98">
        <v>216820911442078</v>
      </c>
      <c r="C154" s="95" t="s">
        <v>1333</v>
      </c>
      <c r="D154" s="99">
        <v>18215820</v>
      </c>
      <c r="E154" s="99">
        <v>16394238</v>
      </c>
      <c r="F154" s="99">
        <v>14572656</v>
      </c>
      <c r="G154" s="97" t="s">
        <v>637</v>
      </c>
      <c r="H154" s="97">
        <v>305801</v>
      </c>
    </row>
    <row r="155" spans="1:8" ht="49.5" x14ac:dyDescent="0.3">
      <c r="A155" s="113">
        <v>154</v>
      </c>
      <c r="B155" s="98">
        <v>216820911426589</v>
      </c>
      <c r="C155" s="95" t="s">
        <v>1340</v>
      </c>
      <c r="D155" s="99">
        <v>1891584</v>
      </c>
      <c r="E155" s="99">
        <v>1702426</v>
      </c>
      <c r="F155" s="99">
        <v>1513267</v>
      </c>
      <c r="G155" s="97" t="s">
        <v>637</v>
      </c>
      <c r="H155" s="97">
        <v>305001</v>
      </c>
    </row>
    <row r="156" spans="1:8" ht="49.5" x14ac:dyDescent="0.3">
      <c r="A156" s="113">
        <v>155</v>
      </c>
      <c r="B156" s="98">
        <v>216820911420782</v>
      </c>
      <c r="C156" s="95" t="s">
        <v>1345</v>
      </c>
      <c r="D156" s="99">
        <v>4892660</v>
      </c>
      <c r="E156" s="99">
        <v>4403394</v>
      </c>
      <c r="F156" s="99">
        <v>3914128</v>
      </c>
      <c r="G156" s="97" t="s">
        <v>637</v>
      </c>
      <c r="H156" s="97">
        <v>305811</v>
      </c>
    </row>
    <row r="157" spans="1:8" ht="33" x14ac:dyDescent="0.3">
      <c r="A157" s="113">
        <v>156</v>
      </c>
      <c r="B157" s="98">
        <v>216820911336822</v>
      </c>
      <c r="C157" s="95" t="s">
        <v>1351</v>
      </c>
      <c r="D157" s="99">
        <v>15555400</v>
      </c>
      <c r="E157" s="99">
        <v>13999860</v>
      </c>
      <c r="F157" s="99">
        <v>12444320</v>
      </c>
      <c r="G157" s="97" t="s">
        <v>637</v>
      </c>
      <c r="H157" s="97">
        <v>305621</v>
      </c>
    </row>
    <row r="158" spans="1:8" ht="82.5" x14ac:dyDescent="0.3">
      <c r="A158" s="113">
        <v>157</v>
      </c>
      <c r="B158" s="94">
        <v>216721311683132</v>
      </c>
      <c r="C158" s="95" t="s">
        <v>1361</v>
      </c>
      <c r="D158" s="96">
        <v>10448176</v>
      </c>
      <c r="E158" s="96">
        <v>9403358</v>
      </c>
      <c r="F158" s="96">
        <v>8358541</v>
      </c>
      <c r="G158" s="97" t="s">
        <v>1357</v>
      </c>
      <c r="H158" s="97">
        <v>753003</v>
      </c>
    </row>
    <row r="159" spans="1:8" ht="99" x14ac:dyDescent="0.3">
      <c r="A159" s="113">
        <v>158</v>
      </c>
      <c r="B159" s="98">
        <v>216720911322120</v>
      </c>
      <c r="C159" s="95" t="s">
        <v>1370</v>
      </c>
      <c r="D159" s="99">
        <v>28557760</v>
      </c>
      <c r="E159" s="99">
        <v>25701984</v>
      </c>
      <c r="F159" s="99">
        <v>22846208</v>
      </c>
      <c r="G159" s="97" t="s">
        <v>1357</v>
      </c>
      <c r="H159" s="97">
        <v>751017</v>
      </c>
    </row>
    <row r="160" spans="1:8" ht="49.5" x14ac:dyDescent="0.3">
      <c r="A160" s="113">
        <v>159</v>
      </c>
      <c r="B160" s="98">
        <v>216621311736351</v>
      </c>
      <c r="C160" s="95" t="s">
        <v>1379</v>
      </c>
      <c r="D160" s="99">
        <v>15113312.5</v>
      </c>
      <c r="E160" s="99">
        <v>13601981</v>
      </c>
      <c r="F160" s="99">
        <v>12090650</v>
      </c>
      <c r="G160" s="97" t="s">
        <v>252</v>
      </c>
      <c r="H160" s="97">
        <v>454001</v>
      </c>
    </row>
    <row r="161" spans="1:8" ht="66" x14ac:dyDescent="0.3">
      <c r="A161" s="113">
        <v>160</v>
      </c>
      <c r="B161" s="98">
        <v>216620911709807</v>
      </c>
      <c r="C161" s="95" t="s">
        <v>1389</v>
      </c>
      <c r="D161" s="99">
        <v>5025000</v>
      </c>
      <c r="E161" s="99">
        <v>4522500</v>
      </c>
      <c r="F161" s="99">
        <v>4020000</v>
      </c>
      <c r="G161" s="97" t="s">
        <v>252</v>
      </c>
      <c r="H161" s="97">
        <v>454660</v>
      </c>
    </row>
    <row r="162" spans="1:8" ht="66" x14ac:dyDescent="0.3">
      <c r="A162" s="113">
        <v>161</v>
      </c>
      <c r="B162" s="98">
        <v>216620911607726</v>
      </c>
      <c r="C162" s="95" t="s">
        <v>1398</v>
      </c>
      <c r="D162" s="99">
        <v>3688100</v>
      </c>
      <c r="E162" s="99">
        <v>3319290</v>
      </c>
      <c r="F162" s="99">
        <v>2950480</v>
      </c>
      <c r="G162" s="97" t="s">
        <v>252</v>
      </c>
      <c r="H162" s="97">
        <v>457226</v>
      </c>
    </row>
    <row r="163" spans="1:8" ht="49.5" x14ac:dyDescent="0.3">
      <c r="A163" s="113">
        <v>162</v>
      </c>
      <c r="B163" s="98">
        <v>216121111354076</v>
      </c>
      <c r="C163" s="95" t="s">
        <v>1406</v>
      </c>
      <c r="D163" s="99">
        <v>3154000</v>
      </c>
      <c r="E163" s="99">
        <v>2838600</v>
      </c>
      <c r="F163" s="99">
        <v>2523200</v>
      </c>
      <c r="G163" s="97" t="s">
        <v>252</v>
      </c>
      <c r="H163" s="97">
        <v>456001</v>
      </c>
    </row>
    <row r="164" spans="1:8" ht="49.5" x14ac:dyDescent="0.3">
      <c r="A164" s="113">
        <v>163</v>
      </c>
      <c r="B164" s="94">
        <v>216120911685476</v>
      </c>
      <c r="C164" s="95" t="s">
        <v>1413</v>
      </c>
      <c r="D164" s="96">
        <v>16884000</v>
      </c>
      <c r="E164" s="96">
        <v>15195600</v>
      </c>
      <c r="F164" s="96">
        <v>13507200</v>
      </c>
      <c r="G164" s="97" t="s">
        <v>252</v>
      </c>
      <c r="H164" s="97">
        <v>456001</v>
      </c>
    </row>
    <row r="165" spans="1:8" ht="49.5" x14ac:dyDescent="0.3">
      <c r="A165" s="113">
        <v>164</v>
      </c>
      <c r="B165" s="98">
        <v>216120911611728</v>
      </c>
      <c r="C165" s="95" t="s">
        <v>1422</v>
      </c>
      <c r="D165" s="99">
        <v>7348000</v>
      </c>
      <c r="E165" s="99">
        <v>6613200</v>
      </c>
      <c r="F165" s="99">
        <v>5878400</v>
      </c>
      <c r="G165" s="97" t="s">
        <v>252</v>
      </c>
      <c r="H165" s="97">
        <v>456665</v>
      </c>
    </row>
    <row r="166" spans="1:8" ht="49.5" x14ac:dyDescent="0.3">
      <c r="A166" s="113">
        <v>165</v>
      </c>
      <c r="B166" s="98">
        <v>216120911600978</v>
      </c>
      <c r="C166" s="95" t="s">
        <v>1430</v>
      </c>
      <c r="D166" s="99">
        <v>9356250</v>
      </c>
      <c r="E166" s="99">
        <v>8420625</v>
      </c>
      <c r="F166" s="99">
        <v>7485000</v>
      </c>
      <c r="G166" s="97" t="s">
        <v>252</v>
      </c>
      <c r="H166" s="97">
        <v>456006</v>
      </c>
    </row>
    <row r="167" spans="1:8" ht="49.5" x14ac:dyDescent="0.3">
      <c r="A167" s="113">
        <v>166</v>
      </c>
      <c r="B167" s="98">
        <v>216120911413547</v>
      </c>
      <c r="C167" s="95" t="s">
        <v>1436</v>
      </c>
      <c r="D167" s="99">
        <v>14175000</v>
      </c>
      <c r="E167" s="99">
        <v>12757500</v>
      </c>
      <c r="F167" s="99">
        <v>11340000</v>
      </c>
      <c r="G167" s="97" t="s">
        <v>252</v>
      </c>
      <c r="H167" s="97">
        <v>456001</v>
      </c>
    </row>
    <row r="168" spans="1:8" ht="49.5" x14ac:dyDescent="0.3">
      <c r="A168" s="113">
        <v>167</v>
      </c>
      <c r="B168" s="98">
        <v>216120911344880</v>
      </c>
      <c r="C168" s="95" t="s">
        <v>1443</v>
      </c>
      <c r="D168" s="99">
        <v>7698600</v>
      </c>
      <c r="E168" s="99">
        <v>6928740</v>
      </c>
      <c r="F168" s="99">
        <v>6158880</v>
      </c>
      <c r="G168" s="97" t="s">
        <v>252</v>
      </c>
      <c r="H168" s="97">
        <v>406010</v>
      </c>
    </row>
    <row r="169" spans="1:8" ht="82.5" x14ac:dyDescent="0.3">
      <c r="A169" s="113">
        <v>168</v>
      </c>
      <c r="B169" s="98">
        <v>216120911123646</v>
      </c>
      <c r="C169" s="95" t="s">
        <v>1451</v>
      </c>
      <c r="D169" s="99">
        <v>6388400</v>
      </c>
      <c r="E169" s="99">
        <v>5749560</v>
      </c>
      <c r="F169" s="99">
        <v>5110720</v>
      </c>
      <c r="G169" s="97" t="s">
        <v>252</v>
      </c>
      <c r="H169" s="97">
        <v>456665</v>
      </c>
    </row>
    <row r="170" spans="1:8" ht="49.5" x14ac:dyDescent="0.3">
      <c r="A170" s="113">
        <v>169</v>
      </c>
      <c r="B170" s="94">
        <v>216020911739493</v>
      </c>
      <c r="C170" s="95" t="s">
        <v>1458</v>
      </c>
      <c r="D170" s="96">
        <v>6924800</v>
      </c>
      <c r="E170" s="96">
        <v>6232320</v>
      </c>
      <c r="F170" s="96">
        <v>5539840</v>
      </c>
      <c r="G170" s="97" t="s">
        <v>252</v>
      </c>
      <c r="H170" s="97">
        <v>455116</v>
      </c>
    </row>
    <row r="171" spans="1:8" ht="66" x14ac:dyDescent="0.3">
      <c r="A171" s="113">
        <v>170</v>
      </c>
      <c r="B171" s="94">
        <v>216020911649542</v>
      </c>
      <c r="C171" s="95" t="s">
        <v>1465</v>
      </c>
      <c r="D171" s="96">
        <v>7047400</v>
      </c>
      <c r="E171" s="96">
        <v>6342660</v>
      </c>
      <c r="F171" s="96">
        <v>5637920</v>
      </c>
      <c r="G171" s="97" t="s">
        <v>252</v>
      </c>
      <c r="H171" s="97">
        <v>455118</v>
      </c>
    </row>
    <row r="172" spans="1:8" ht="82.5" x14ac:dyDescent="0.3">
      <c r="A172" s="113">
        <v>171</v>
      </c>
      <c r="B172" s="98">
        <v>172901311426616</v>
      </c>
      <c r="C172" s="95" t="s">
        <v>1483</v>
      </c>
      <c r="D172" s="99">
        <v>20465500</v>
      </c>
      <c r="E172" s="99">
        <v>18418950</v>
      </c>
      <c r="F172" s="99">
        <v>16372400</v>
      </c>
      <c r="G172" s="97" t="s">
        <v>674</v>
      </c>
      <c r="H172" s="97">
        <v>410206</v>
      </c>
    </row>
    <row r="173" spans="1:8" ht="49.5" x14ac:dyDescent="0.3">
      <c r="A173" s="113">
        <v>172</v>
      </c>
      <c r="B173" s="98">
        <v>215920911362051</v>
      </c>
      <c r="C173" s="95" t="s">
        <v>1494</v>
      </c>
      <c r="D173" s="99">
        <v>3929565</v>
      </c>
      <c r="E173" s="99">
        <v>3536609</v>
      </c>
      <c r="F173" s="99">
        <v>3143652</v>
      </c>
      <c r="G173" s="97" t="s">
        <v>326</v>
      </c>
      <c r="H173" s="97">
        <v>570026</v>
      </c>
    </row>
    <row r="174" spans="1:8" ht="49.5" x14ac:dyDescent="0.3">
      <c r="A174" s="113">
        <v>173</v>
      </c>
      <c r="B174" s="98">
        <v>215820911697479</v>
      </c>
      <c r="C174" s="95" t="s">
        <v>1503</v>
      </c>
      <c r="D174" s="99">
        <v>2770900</v>
      </c>
      <c r="E174" s="99">
        <v>2493810</v>
      </c>
      <c r="F174" s="99">
        <v>2216720</v>
      </c>
      <c r="G174" s="97" t="s">
        <v>604</v>
      </c>
      <c r="H174" s="97">
        <v>390020</v>
      </c>
    </row>
    <row r="175" spans="1:8" ht="115.5" x14ac:dyDescent="0.3">
      <c r="A175" s="113">
        <v>174</v>
      </c>
      <c r="B175" s="98">
        <v>215620911781666</v>
      </c>
      <c r="C175" s="95" t="s">
        <v>3763</v>
      </c>
      <c r="D175" s="99">
        <v>1625000</v>
      </c>
      <c r="E175" s="99">
        <v>1462500</v>
      </c>
      <c r="F175" s="99">
        <v>1300000</v>
      </c>
      <c r="G175" s="97" t="s">
        <v>976</v>
      </c>
      <c r="H175" s="97">
        <v>495001</v>
      </c>
    </row>
    <row r="176" spans="1:8" ht="132" x14ac:dyDescent="0.3">
      <c r="A176" s="113">
        <v>175</v>
      </c>
      <c r="B176" s="98">
        <v>215620911606906</v>
      </c>
      <c r="C176" s="95" t="s">
        <v>1519</v>
      </c>
      <c r="D176" s="99">
        <v>3240000</v>
      </c>
      <c r="E176" s="99">
        <v>2916000</v>
      </c>
      <c r="F176" s="99">
        <v>2592000</v>
      </c>
      <c r="G176" s="97" t="s">
        <v>976</v>
      </c>
      <c r="H176" s="97">
        <v>495001</v>
      </c>
    </row>
    <row r="177" spans="1:8" ht="115.5" x14ac:dyDescent="0.3">
      <c r="A177" s="113">
        <v>176</v>
      </c>
      <c r="B177" s="94">
        <v>215521311765270</v>
      </c>
      <c r="C177" s="95" t="s">
        <v>1527</v>
      </c>
      <c r="D177" s="96">
        <v>12730600</v>
      </c>
      <c r="E177" s="96">
        <v>11457540</v>
      </c>
      <c r="F177" s="96">
        <v>10184480</v>
      </c>
      <c r="G177" s="97" t="s">
        <v>1012</v>
      </c>
      <c r="H177" s="97">
        <v>530043</v>
      </c>
    </row>
    <row r="178" spans="1:8" ht="82.5" x14ac:dyDescent="0.3">
      <c r="A178" s="113">
        <v>177</v>
      </c>
      <c r="B178" s="98">
        <v>215521311611545</v>
      </c>
      <c r="C178" s="95" t="s">
        <v>1537</v>
      </c>
      <c r="D178" s="99">
        <v>11316000</v>
      </c>
      <c r="E178" s="99">
        <v>10184400</v>
      </c>
      <c r="F178" s="99">
        <v>9052800</v>
      </c>
      <c r="G178" s="97" t="s">
        <v>1012</v>
      </c>
      <c r="H178" s="97">
        <v>535214</v>
      </c>
    </row>
    <row r="179" spans="1:8" ht="132" x14ac:dyDescent="0.3">
      <c r="A179" s="113">
        <v>178</v>
      </c>
      <c r="B179" s="98">
        <v>172901311602028</v>
      </c>
      <c r="C179" s="95" t="s">
        <v>1549</v>
      </c>
      <c r="D179" s="99">
        <v>3115000</v>
      </c>
      <c r="E179" s="99">
        <v>2803500</v>
      </c>
      <c r="F179" s="99">
        <v>2492000</v>
      </c>
      <c r="G179" s="97" t="s">
        <v>674</v>
      </c>
      <c r="H179" s="97">
        <v>421302</v>
      </c>
    </row>
    <row r="180" spans="1:8" ht="132" x14ac:dyDescent="0.3">
      <c r="A180" s="113">
        <v>179</v>
      </c>
      <c r="B180" s="98">
        <v>172901311602028</v>
      </c>
      <c r="C180" s="95" t="s">
        <v>1553</v>
      </c>
      <c r="D180" s="101">
        <v>2376000</v>
      </c>
      <c r="E180" s="101">
        <v>2138400</v>
      </c>
      <c r="F180" s="101">
        <v>1900800</v>
      </c>
      <c r="G180" s="97"/>
      <c r="H180" s="97"/>
    </row>
    <row r="181" spans="1:8" ht="132" x14ac:dyDescent="0.3">
      <c r="A181" s="113">
        <v>180</v>
      </c>
      <c r="B181" s="98">
        <v>172901311602028</v>
      </c>
      <c r="C181" s="95" t="s">
        <v>1555</v>
      </c>
      <c r="D181" s="101">
        <v>3432000</v>
      </c>
      <c r="E181" s="101">
        <v>3088800</v>
      </c>
      <c r="F181" s="101">
        <v>2745600</v>
      </c>
      <c r="G181" s="97"/>
      <c r="H181" s="97"/>
    </row>
    <row r="182" spans="1:8" ht="132" x14ac:dyDescent="0.3">
      <c r="A182" s="113">
        <v>181</v>
      </c>
      <c r="B182" s="98">
        <v>172901311602028</v>
      </c>
      <c r="C182" s="95" t="s">
        <v>1556</v>
      </c>
      <c r="D182" s="101">
        <v>2145000</v>
      </c>
      <c r="E182" s="101">
        <v>1930500</v>
      </c>
      <c r="F182" s="101">
        <v>1716000</v>
      </c>
      <c r="G182" s="97"/>
      <c r="H182" s="97"/>
    </row>
    <row r="183" spans="1:8" ht="66" x14ac:dyDescent="0.3">
      <c r="A183" s="113">
        <v>182</v>
      </c>
      <c r="B183" s="98">
        <v>172901311615083</v>
      </c>
      <c r="C183" s="95" t="s">
        <v>1559</v>
      </c>
      <c r="D183" s="101">
        <v>25020000</v>
      </c>
      <c r="E183" s="101">
        <v>22518000</v>
      </c>
      <c r="F183" s="101">
        <v>20016000</v>
      </c>
      <c r="G183" s="97" t="s">
        <v>674</v>
      </c>
      <c r="H183" s="97">
        <v>410210</v>
      </c>
    </row>
    <row r="184" spans="1:8" ht="99" x14ac:dyDescent="0.3">
      <c r="A184" s="113">
        <v>183</v>
      </c>
      <c r="B184" s="98">
        <v>172901311649063</v>
      </c>
      <c r="C184" s="95" t="s">
        <v>1566</v>
      </c>
      <c r="D184" s="101">
        <v>6726950</v>
      </c>
      <c r="E184" s="101">
        <v>6054255</v>
      </c>
      <c r="F184" s="101">
        <v>5381560</v>
      </c>
      <c r="G184" s="97" t="s">
        <v>674</v>
      </c>
      <c r="H184" s="97">
        <v>422010</v>
      </c>
    </row>
    <row r="185" spans="1:8" ht="99" x14ac:dyDescent="0.3">
      <c r="A185" s="113">
        <v>184</v>
      </c>
      <c r="B185" s="98">
        <v>172901311649063</v>
      </c>
      <c r="C185" s="95" t="s">
        <v>1570</v>
      </c>
      <c r="D185" s="101">
        <v>5014900</v>
      </c>
      <c r="E185" s="101">
        <v>4513410</v>
      </c>
      <c r="F185" s="101">
        <v>4011920</v>
      </c>
      <c r="G185" s="97"/>
      <c r="H185" s="97"/>
    </row>
    <row r="186" spans="1:8" ht="99" x14ac:dyDescent="0.3">
      <c r="A186" s="113">
        <v>185</v>
      </c>
      <c r="B186" s="98">
        <v>172901311649063</v>
      </c>
      <c r="C186" s="95" t="s">
        <v>1572</v>
      </c>
      <c r="D186" s="101">
        <v>5014900</v>
      </c>
      <c r="E186" s="101">
        <v>4513410</v>
      </c>
      <c r="F186" s="101">
        <v>4011920</v>
      </c>
      <c r="G186" s="97"/>
      <c r="H186" s="97"/>
    </row>
    <row r="187" spans="1:8" ht="99" x14ac:dyDescent="0.3">
      <c r="A187" s="113">
        <v>186</v>
      </c>
      <c r="B187" s="98">
        <v>172901311649524</v>
      </c>
      <c r="C187" s="95" t="s">
        <v>1576</v>
      </c>
      <c r="D187" s="99">
        <v>23672000</v>
      </c>
      <c r="E187" s="99">
        <v>21304800</v>
      </c>
      <c r="F187" s="99">
        <v>18937600</v>
      </c>
      <c r="G187" s="97" t="s">
        <v>674</v>
      </c>
      <c r="H187" s="97">
        <v>400095</v>
      </c>
    </row>
    <row r="188" spans="1:8" ht="115.5" x14ac:dyDescent="0.3">
      <c r="A188" s="113">
        <v>187</v>
      </c>
      <c r="B188" s="98">
        <v>172901311683123</v>
      </c>
      <c r="C188" s="95" t="s">
        <v>1582</v>
      </c>
      <c r="D188" s="99">
        <v>29400000</v>
      </c>
      <c r="E188" s="99">
        <v>26460000</v>
      </c>
      <c r="F188" s="99">
        <v>23520000</v>
      </c>
      <c r="G188" s="97" t="s">
        <v>674</v>
      </c>
      <c r="H188" s="97">
        <v>401501</v>
      </c>
    </row>
    <row r="189" spans="1:8" ht="66" x14ac:dyDescent="0.3">
      <c r="A189" s="113">
        <v>188</v>
      </c>
      <c r="B189" s="98">
        <v>172901311683123</v>
      </c>
      <c r="C189" s="95" t="s">
        <v>1587</v>
      </c>
      <c r="D189" s="101">
        <v>6752500</v>
      </c>
      <c r="E189" s="101">
        <v>6077250</v>
      </c>
      <c r="F189" s="101">
        <v>5402000</v>
      </c>
      <c r="G189" s="97"/>
      <c r="H189" s="97"/>
    </row>
    <row r="190" spans="1:8" ht="66" x14ac:dyDescent="0.3">
      <c r="A190" s="113">
        <v>189</v>
      </c>
      <c r="B190" s="98">
        <v>215420911757147</v>
      </c>
      <c r="C190" s="95" t="s">
        <v>1593</v>
      </c>
      <c r="D190" s="99">
        <v>6894000</v>
      </c>
      <c r="E190" s="99">
        <v>6204600</v>
      </c>
      <c r="F190" s="99">
        <v>5515200</v>
      </c>
      <c r="G190" s="97" t="s">
        <v>1012</v>
      </c>
      <c r="H190" s="97">
        <v>534301</v>
      </c>
    </row>
    <row r="191" spans="1:8" ht="66" x14ac:dyDescent="0.3">
      <c r="A191" s="113">
        <v>190</v>
      </c>
      <c r="B191" s="98">
        <v>215121311311800</v>
      </c>
      <c r="C191" s="95" t="s">
        <v>1603</v>
      </c>
      <c r="D191" s="99">
        <v>5673200</v>
      </c>
      <c r="E191" s="99">
        <v>5105880</v>
      </c>
      <c r="F191" s="99">
        <v>4538560</v>
      </c>
      <c r="G191" s="97" t="s">
        <v>1012</v>
      </c>
      <c r="H191" s="97">
        <v>534452</v>
      </c>
    </row>
    <row r="192" spans="1:8" ht="181.5" x14ac:dyDescent="0.3">
      <c r="A192" s="113">
        <v>191</v>
      </c>
      <c r="B192" s="98">
        <v>215021311577008</v>
      </c>
      <c r="C192" s="95" t="s">
        <v>1611</v>
      </c>
      <c r="D192" s="99">
        <v>3702650</v>
      </c>
      <c r="E192" s="99">
        <v>3332385</v>
      </c>
      <c r="F192" s="99">
        <v>2962120</v>
      </c>
      <c r="G192" s="97" t="s">
        <v>515</v>
      </c>
      <c r="H192" s="97">
        <v>121101</v>
      </c>
    </row>
    <row r="193" spans="1:8" ht="66" x14ac:dyDescent="0.3">
      <c r="A193" s="113">
        <v>192</v>
      </c>
      <c r="B193" s="102">
        <v>215021311577008</v>
      </c>
      <c r="C193" s="103" t="s">
        <v>1617</v>
      </c>
      <c r="D193" s="104">
        <v>6302500</v>
      </c>
      <c r="E193" s="104">
        <v>5672250</v>
      </c>
      <c r="F193" s="104">
        <v>5042000</v>
      </c>
      <c r="G193" s="105"/>
      <c r="H193" s="105"/>
    </row>
    <row r="194" spans="1:8" ht="49.5" x14ac:dyDescent="0.3">
      <c r="A194" s="113">
        <v>193</v>
      </c>
      <c r="B194" s="98">
        <v>215020911767728</v>
      </c>
      <c r="C194" s="95" t="s">
        <v>1621</v>
      </c>
      <c r="D194" s="99">
        <v>10792000</v>
      </c>
      <c r="E194" s="99">
        <v>9712800</v>
      </c>
      <c r="F194" s="99">
        <v>8633600</v>
      </c>
      <c r="G194" s="97" t="s">
        <v>625</v>
      </c>
      <c r="H194" s="97">
        <v>110077</v>
      </c>
    </row>
    <row r="195" spans="1:8" ht="66" x14ac:dyDescent="0.3">
      <c r="A195" s="113">
        <v>194</v>
      </c>
      <c r="B195" s="98">
        <v>215020911765553</v>
      </c>
      <c r="C195" s="95" t="s">
        <v>1628</v>
      </c>
      <c r="D195" s="99">
        <v>9156000</v>
      </c>
      <c r="E195" s="99">
        <v>8240400</v>
      </c>
      <c r="F195" s="99">
        <v>7324800</v>
      </c>
      <c r="G195" s="97" t="s">
        <v>137</v>
      </c>
      <c r="H195" s="97">
        <v>201011</v>
      </c>
    </row>
    <row r="196" spans="1:8" ht="49.5" x14ac:dyDescent="0.3">
      <c r="A196" s="113">
        <v>195</v>
      </c>
      <c r="B196" s="98">
        <v>215020911737996</v>
      </c>
      <c r="C196" s="95" t="s">
        <v>1637</v>
      </c>
      <c r="D196" s="99">
        <v>8402000</v>
      </c>
      <c r="E196" s="99">
        <v>7561800</v>
      </c>
      <c r="F196" s="99">
        <v>6721600</v>
      </c>
      <c r="G196" s="97" t="s">
        <v>137</v>
      </c>
      <c r="H196" s="97">
        <v>201301</v>
      </c>
    </row>
    <row r="197" spans="1:8" ht="66" x14ac:dyDescent="0.3">
      <c r="A197" s="113">
        <v>196</v>
      </c>
      <c r="B197" s="98">
        <v>215020911735278</v>
      </c>
      <c r="C197" s="95" t="s">
        <v>1643</v>
      </c>
      <c r="D197" s="99">
        <v>11288000</v>
      </c>
      <c r="E197" s="99">
        <v>10159200</v>
      </c>
      <c r="F197" s="99">
        <v>9030400</v>
      </c>
      <c r="G197" s="97" t="s">
        <v>137</v>
      </c>
      <c r="H197" s="97">
        <v>201306</v>
      </c>
    </row>
    <row r="198" spans="1:8" ht="49.5" x14ac:dyDescent="0.3">
      <c r="A198" s="113">
        <v>197</v>
      </c>
      <c r="B198" s="98">
        <v>215020911735268</v>
      </c>
      <c r="C198" s="95" t="s">
        <v>1649</v>
      </c>
      <c r="D198" s="99">
        <v>15181600</v>
      </c>
      <c r="E198" s="99">
        <v>13663440</v>
      </c>
      <c r="F198" s="99">
        <v>12145280</v>
      </c>
      <c r="G198" s="97" t="s">
        <v>137</v>
      </c>
      <c r="H198" s="97">
        <v>201301</v>
      </c>
    </row>
    <row r="199" spans="1:8" ht="66" x14ac:dyDescent="0.3">
      <c r="A199" s="113">
        <v>198</v>
      </c>
      <c r="B199" s="98">
        <v>215020911721432</v>
      </c>
      <c r="C199" s="95" t="s">
        <v>1655</v>
      </c>
      <c r="D199" s="99">
        <v>6155120</v>
      </c>
      <c r="E199" s="99">
        <v>5539608</v>
      </c>
      <c r="F199" s="99">
        <v>4924096</v>
      </c>
      <c r="G199" s="97" t="s">
        <v>137</v>
      </c>
      <c r="H199" s="97">
        <v>203205</v>
      </c>
    </row>
    <row r="200" spans="1:8" ht="49.5" x14ac:dyDescent="0.3">
      <c r="A200" s="113">
        <v>199</v>
      </c>
      <c r="B200" s="98">
        <v>215020911684870</v>
      </c>
      <c r="C200" s="95" t="s">
        <v>1662</v>
      </c>
      <c r="D200" s="99">
        <v>4755000</v>
      </c>
      <c r="E200" s="99">
        <v>4279500</v>
      </c>
      <c r="F200" s="99">
        <v>3804000</v>
      </c>
      <c r="G200" s="97" t="s">
        <v>137</v>
      </c>
      <c r="H200" s="97">
        <v>201301</v>
      </c>
    </row>
    <row r="201" spans="1:8" ht="49.5" x14ac:dyDescent="0.3">
      <c r="A201" s="113">
        <v>200</v>
      </c>
      <c r="B201" s="98">
        <v>215020911614892</v>
      </c>
      <c r="C201" s="95" t="s">
        <v>1667</v>
      </c>
      <c r="D201" s="99">
        <v>1700500</v>
      </c>
      <c r="E201" s="99">
        <v>1530450</v>
      </c>
      <c r="F201" s="99">
        <v>1360400</v>
      </c>
      <c r="G201" s="97" t="s">
        <v>515</v>
      </c>
      <c r="H201" s="97">
        <v>121001</v>
      </c>
    </row>
    <row r="202" spans="1:8" ht="66" x14ac:dyDescent="0.3">
      <c r="A202" s="113">
        <v>201</v>
      </c>
      <c r="B202" s="94">
        <v>215020911583374</v>
      </c>
      <c r="C202" s="95" t="s">
        <v>1673</v>
      </c>
      <c r="D202" s="96">
        <v>9961200</v>
      </c>
      <c r="E202" s="96">
        <v>8965080</v>
      </c>
      <c r="F202" s="96">
        <v>7968960</v>
      </c>
      <c r="G202" s="97" t="s">
        <v>137</v>
      </c>
      <c r="H202" s="97">
        <v>203203</v>
      </c>
    </row>
    <row r="203" spans="1:8" ht="49.5" x14ac:dyDescent="0.3">
      <c r="A203" s="113">
        <v>202</v>
      </c>
      <c r="B203" s="98">
        <v>215020911582202</v>
      </c>
      <c r="C203" s="95" t="s">
        <v>1679</v>
      </c>
      <c r="D203" s="99">
        <v>9991000</v>
      </c>
      <c r="E203" s="99">
        <v>8991900</v>
      </c>
      <c r="F203" s="99">
        <v>7992800</v>
      </c>
      <c r="G203" s="97" t="s">
        <v>137</v>
      </c>
      <c r="H203" s="97">
        <v>203207</v>
      </c>
    </row>
    <row r="204" spans="1:8" ht="82.5" x14ac:dyDescent="0.3">
      <c r="A204" s="113">
        <v>203</v>
      </c>
      <c r="B204" s="98">
        <v>215020911455609</v>
      </c>
      <c r="C204" s="95" t="s">
        <v>1687</v>
      </c>
      <c r="D204" s="99">
        <v>2830500</v>
      </c>
      <c r="E204" s="99">
        <v>2547450</v>
      </c>
      <c r="F204" s="99">
        <v>2264400</v>
      </c>
      <c r="G204" s="97" t="s">
        <v>137</v>
      </c>
      <c r="H204" s="97">
        <v>201005</v>
      </c>
    </row>
    <row r="205" spans="1:8" ht="330" x14ac:dyDescent="0.3">
      <c r="A205" s="113">
        <v>204</v>
      </c>
      <c r="B205" s="98">
        <v>215020911453376</v>
      </c>
      <c r="C205" s="95" t="s">
        <v>1695</v>
      </c>
      <c r="D205" s="99">
        <v>3471000</v>
      </c>
      <c r="E205" s="99">
        <v>3123900</v>
      </c>
      <c r="F205" s="99">
        <v>2776800</v>
      </c>
      <c r="G205" s="97" t="s">
        <v>515</v>
      </c>
      <c r="H205" s="97">
        <v>121002</v>
      </c>
    </row>
    <row r="206" spans="1:8" ht="49.5" x14ac:dyDescent="0.3">
      <c r="A206" s="113">
        <v>205</v>
      </c>
      <c r="B206" s="94">
        <v>215020911427659</v>
      </c>
      <c r="C206" s="95" t="s">
        <v>1700</v>
      </c>
      <c r="D206" s="96">
        <v>2409600</v>
      </c>
      <c r="E206" s="96">
        <v>2168640</v>
      </c>
      <c r="F206" s="96">
        <v>1927680</v>
      </c>
      <c r="G206" s="97" t="s">
        <v>137</v>
      </c>
      <c r="H206" s="97">
        <v>203203</v>
      </c>
    </row>
    <row r="207" spans="1:8" ht="99" x14ac:dyDescent="0.3">
      <c r="A207" s="113">
        <v>206</v>
      </c>
      <c r="B207" s="98">
        <v>215020911413445</v>
      </c>
      <c r="C207" s="95" t="s">
        <v>1706</v>
      </c>
      <c r="D207" s="99">
        <v>10003700</v>
      </c>
      <c r="E207" s="99">
        <v>9003330</v>
      </c>
      <c r="F207" s="99">
        <v>8002960</v>
      </c>
      <c r="G207" s="97" t="s">
        <v>515</v>
      </c>
      <c r="H207" s="97">
        <v>122505</v>
      </c>
    </row>
    <row r="208" spans="1:8" ht="49.5" x14ac:dyDescent="0.3">
      <c r="A208" s="113">
        <v>207</v>
      </c>
      <c r="B208" s="98">
        <v>215020911407578</v>
      </c>
      <c r="C208" s="95" t="s">
        <v>1711</v>
      </c>
      <c r="D208" s="99">
        <v>9654960</v>
      </c>
      <c r="E208" s="99">
        <v>8689464</v>
      </c>
      <c r="F208" s="99">
        <v>7723968</v>
      </c>
      <c r="G208" s="97" t="s">
        <v>137</v>
      </c>
      <c r="H208" s="97">
        <v>201303</v>
      </c>
    </row>
    <row r="209" spans="1:8" ht="49.5" x14ac:dyDescent="0.3">
      <c r="A209" s="113">
        <v>208</v>
      </c>
      <c r="B209" s="98">
        <v>215020911322236</v>
      </c>
      <c r="C209" s="95" t="s">
        <v>1718</v>
      </c>
      <c r="D209" s="99">
        <v>6578000</v>
      </c>
      <c r="E209" s="99">
        <v>5920200</v>
      </c>
      <c r="F209" s="99">
        <v>5262400</v>
      </c>
      <c r="G209" s="97" t="s">
        <v>515</v>
      </c>
      <c r="H209" s="97">
        <v>121005</v>
      </c>
    </row>
    <row r="210" spans="1:8" ht="99" x14ac:dyDescent="0.3">
      <c r="A210" s="113">
        <v>209</v>
      </c>
      <c r="B210" s="98">
        <v>214820911686071</v>
      </c>
      <c r="C210" s="95" t="s">
        <v>1725</v>
      </c>
      <c r="D210" s="99">
        <v>4536774</v>
      </c>
      <c r="E210" s="99">
        <v>4083097</v>
      </c>
      <c r="F210" s="99">
        <v>3629419</v>
      </c>
      <c r="G210" s="97" t="s">
        <v>771</v>
      </c>
      <c r="H210" s="97">
        <v>700152</v>
      </c>
    </row>
    <row r="211" spans="1:8" ht="181.5" x14ac:dyDescent="0.3">
      <c r="A211" s="113">
        <v>210</v>
      </c>
      <c r="B211" s="94">
        <v>214820911652900</v>
      </c>
      <c r="C211" s="95" t="s">
        <v>1739</v>
      </c>
      <c r="D211" s="96">
        <v>4459050</v>
      </c>
      <c r="E211" s="96">
        <v>4013145</v>
      </c>
      <c r="F211" s="96">
        <v>3567240</v>
      </c>
      <c r="G211" s="97" t="s">
        <v>771</v>
      </c>
      <c r="H211" s="97">
        <v>700076</v>
      </c>
    </row>
    <row r="212" spans="1:8" ht="148.5" x14ac:dyDescent="0.3">
      <c r="A212" s="113">
        <v>211</v>
      </c>
      <c r="B212" s="94">
        <v>214820911232796</v>
      </c>
      <c r="C212" s="95" t="s">
        <v>1745</v>
      </c>
      <c r="D212" s="96">
        <v>6382320</v>
      </c>
      <c r="E212" s="96">
        <v>5744088</v>
      </c>
      <c r="F212" s="96">
        <v>5105856</v>
      </c>
      <c r="G212" s="97" t="s">
        <v>771</v>
      </c>
      <c r="H212" s="97">
        <v>700059</v>
      </c>
    </row>
    <row r="213" spans="1:8" ht="82.5" x14ac:dyDescent="0.3">
      <c r="A213" s="113">
        <v>212</v>
      </c>
      <c r="B213" s="94">
        <v>214720911741730</v>
      </c>
      <c r="C213" s="95" t="s">
        <v>1759</v>
      </c>
      <c r="D213" s="96">
        <v>2357600</v>
      </c>
      <c r="E213" s="96">
        <v>2121840</v>
      </c>
      <c r="F213" s="96">
        <v>1886080</v>
      </c>
      <c r="G213" s="97" t="s">
        <v>1750</v>
      </c>
      <c r="H213" s="97">
        <v>248008</v>
      </c>
    </row>
    <row r="214" spans="1:8" ht="82.5" x14ac:dyDescent="0.3">
      <c r="A214" s="113">
        <v>213</v>
      </c>
      <c r="B214" s="94">
        <v>214720911710024</v>
      </c>
      <c r="C214" s="95" t="s">
        <v>1765</v>
      </c>
      <c r="D214" s="96">
        <v>5418800</v>
      </c>
      <c r="E214" s="96">
        <v>4876920</v>
      </c>
      <c r="F214" s="96">
        <v>4335040</v>
      </c>
      <c r="G214" s="97" t="s">
        <v>137</v>
      </c>
      <c r="H214" s="97">
        <v>247121</v>
      </c>
    </row>
    <row r="215" spans="1:8" ht="66" x14ac:dyDescent="0.3">
      <c r="A215" s="113">
        <v>214</v>
      </c>
      <c r="B215" s="94">
        <v>214720911632107</v>
      </c>
      <c r="C215" s="95" t="s">
        <v>1770</v>
      </c>
      <c r="D215" s="96">
        <v>3790200</v>
      </c>
      <c r="E215" s="96">
        <v>3411180</v>
      </c>
      <c r="F215" s="96">
        <v>3032160</v>
      </c>
      <c r="G215" s="97" t="s">
        <v>1750</v>
      </c>
      <c r="H215" s="97">
        <v>249204</v>
      </c>
    </row>
    <row r="216" spans="1:8" ht="66" x14ac:dyDescent="0.3">
      <c r="A216" s="113">
        <v>215</v>
      </c>
      <c r="B216" s="94">
        <v>214720911624352</v>
      </c>
      <c r="C216" s="95" t="s">
        <v>1775</v>
      </c>
      <c r="D216" s="96">
        <v>16547700</v>
      </c>
      <c r="E216" s="96">
        <v>14892930</v>
      </c>
      <c r="F216" s="96">
        <v>13238160</v>
      </c>
      <c r="G216" s="97" t="s">
        <v>1750</v>
      </c>
      <c r="H216" s="97">
        <v>248140</v>
      </c>
    </row>
    <row r="217" spans="1:8" ht="66" x14ac:dyDescent="0.3">
      <c r="A217" s="113">
        <v>216</v>
      </c>
      <c r="B217" s="94">
        <v>214720911311085</v>
      </c>
      <c r="C217" s="95" t="s">
        <v>1782</v>
      </c>
      <c r="D217" s="96">
        <v>6915350</v>
      </c>
      <c r="E217" s="96">
        <v>6223815</v>
      </c>
      <c r="F217" s="96">
        <v>5532280</v>
      </c>
      <c r="G217" s="97" t="s">
        <v>1750</v>
      </c>
      <c r="H217" s="97">
        <v>249204</v>
      </c>
    </row>
    <row r="218" spans="1:8" ht="82.5" x14ac:dyDescent="0.3">
      <c r="A218" s="113">
        <v>217</v>
      </c>
      <c r="B218" s="94">
        <v>214620911767779</v>
      </c>
      <c r="C218" s="95" t="s">
        <v>1789</v>
      </c>
      <c r="D218" s="96">
        <v>7140000</v>
      </c>
      <c r="E218" s="96">
        <v>6426000</v>
      </c>
      <c r="F218" s="96">
        <v>5712000</v>
      </c>
      <c r="G218" s="97" t="s">
        <v>137</v>
      </c>
      <c r="H218" s="97">
        <v>226010</v>
      </c>
    </row>
    <row r="219" spans="1:8" ht="66" x14ac:dyDescent="0.3">
      <c r="A219" s="113">
        <v>218</v>
      </c>
      <c r="B219" s="94">
        <v>214620911761501</v>
      </c>
      <c r="C219" s="95" t="s">
        <v>1795</v>
      </c>
      <c r="D219" s="96">
        <v>1968000</v>
      </c>
      <c r="E219" s="96">
        <v>1771200</v>
      </c>
      <c r="F219" s="96">
        <v>1574400</v>
      </c>
      <c r="G219" s="97" t="s">
        <v>137</v>
      </c>
      <c r="H219" s="97">
        <v>226001</v>
      </c>
    </row>
    <row r="220" spans="1:8" ht="49.5" x14ac:dyDescent="0.3">
      <c r="A220" s="113">
        <v>219</v>
      </c>
      <c r="B220" s="98">
        <v>173001311685579</v>
      </c>
      <c r="C220" s="95" t="s">
        <v>1803</v>
      </c>
      <c r="D220" s="99">
        <v>37250400</v>
      </c>
      <c r="E220" s="99">
        <v>33525360</v>
      </c>
      <c r="F220" s="99">
        <v>29800320</v>
      </c>
      <c r="G220" s="97" t="s">
        <v>137</v>
      </c>
      <c r="H220" s="97">
        <v>201303</v>
      </c>
    </row>
    <row r="221" spans="1:8" ht="99" x14ac:dyDescent="0.3">
      <c r="A221" s="113">
        <v>220</v>
      </c>
      <c r="B221" s="98">
        <v>173001311686339</v>
      </c>
      <c r="C221" s="95" t="s">
        <v>1810</v>
      </c>
      <c r="D221" s="99">
        <v>51798150</v>
      </c>
      <c r="E221" s="99">
        <v>46618335</v>
      </c>
      <c r="F221" s="99">
        <v>41438520</v>
      </c>
      <c r="G221" s="97" t="s">
        <v>625</v>
      </c>
      <c r="H221" s="97">
        <v>110032</v>
      </c>
    </row>
    <row r="222" spans="1:8" ht="115.5" x14ac:dyDescent="0.3">
      <c r="A222" s="113">
        <v>221</v>
      </c>
      <c r="B222" s="98">
        <v>173001311707239</v>
      </c>
      <c r="C222" s="95" t="s">
        <v>1817</v>
      </c>
      <c r="D222" s="99">
        <v>62672700</v>
      </c>
      <c r="E222" s="99">
        <v>56405430</v>
      </c>
      <c r="F222" s="99">
        <v>50138160</v>
      </c>
      <c r="G222" s="97" t="s">
        <v>625</v>
      </c>
      <c r="H222" s="97">
        <v>110095</v>
      </c>
    </row>
    <row r="223" spans="1:8" ht="66" x14ac:dyDescent="0.3">
      <c r="A223" s="113">
        <v>222</v>
      </c>
      <c r="B223" s="94">
        <v>214620911605534</v>
      </c>
      <c r="C223" s="95" t="s">
        <v>1831</v>
      </c>
      <c r="D223" s="96">
        <v>4426000</v>
      </c>
      <c r="E223" s="96">
        <v>3983400</v>
      </c>
      <c r="F223" s="96">
        <v>3540800</v>
      </c>
      <c r="G223" s="97" t="s">
        <v>137</v>
      </c>
      <c r="H223" s="97">
        <v>226020</v>
      </c>
    </row>
    <row r="224" spans="1:8" ht="49.5" x14ac:dyDescent="0.3">
      <c r="A224" s="113">
        <v>223</v>
      </c>
      <c r="B224" s="94">
        <v>214620911317949</v>
      </c>
      <c r="C224" s="95" t="s">
        <v>1841</v>
      </c>
      <c r="D224" s="96">
        <v>6437500</v>
      </c>
      <c r="E224" s="96">
        <v>5793750</v>
      </c>
      <c r="F224" s="96">
        <v>5150000</v>
      </c>
      <c r="G224" s="97" t="s">
        <v>137</v>
      </c>
      <c r="H224" s="97">
        <v>226005</v>
      </c>
    </row>
    <row r="225" spans="1:8" ht="49.5" x14ac:dyDescent="0.3">
      <c r="A225" s="113">
        <v>224</v>
      </c>
      <c r="B225" s="94">
        <v>214620911026069</v>
      </c>
      <c r="C225" s="95" t="s">
        <v>1860</v>
      </c>
      <c r="D225" s="96">
        <v>5524400</v>
      </c>
      <c r="E225" s="96">
        <v>4971960</v>
      </c>
      <c r="F225" s="96">
        <v>4419520</v>
      </c>
      <c r="G225" s="97" t="s">
        <v>137</v>
      </c>
      <c r="H225" s="97">
        <v>226005</v>
      </c>
    </row>
    <row r="226" spans="1:8" ht="66" x14ac:dyDescent="0.3">
      <c r="A226" s="113">
        <v>225</v>
      </c>
      <c r="B226" s="94">
        <v>214520911765676</v>
      </c>
      <c r="C226" s="95" t="s">
        <v>1868</v>
      </c>
      <c r="D226" s="96">
        <v>7932600</v>
      </c>
      <c r="E226" s="96">
        <v>7139340</v>
      </c>
      <c r="F226" s="96">
        <v>6346080</v>
      </c>
      <c r="G226" s="97" t="s">
        <v>137</v>
      </c>
      <c r="H226" s="97">
        <v>208005</v>
      </c>
    </row>
    <row r="227" spans="1:8" ht="82.5" x14ac:dyDescent="0.3">
      <c r="A227" s="113">
        <v>226</v>
      </c>
      <c r="B227" s="98">
        <v>214520911763606</v>
      </c>
      <c r="C227" s="95" t="s">
        <v>1874</v>
      </c>
      <c r="D227" s="99">
        <v>5497000</v>
      </c>
      <c r="E227" s="99">
        <v>4947300</v>
      </c>
      <c r="F227" s="99">
        <v>4397600</v>
      </c>
      <c r="G227" s="97" t="s">
        <v>137</v>
      </c>
      <c r="H227" s="97">
        <v>208012</v>
      </c>
    </row>
    <row r="228" spans="1:8" ht="66" x14ac:dyDescent="0.3">
      <c r="A228" s="113">
        <v>227</v>
      </c>
      <c r="B228" s="98">
        <v>214520911727287</v>
      </c>
      <c r="C228" s="95" t="s">
        <v>1879</v>
      </c>
      <c r="D228" s="99">
        <v>2052000</v>
      </c>
      <c r="E228" s="99">
        <v>1846800</v>
      </c>
      <c r="F228" s="99">
        <v>1641600</v>
      </c>
      <c r="G228" s="97" t="s">
        <v>137</v>
      </c>
      <c r="H228" s="97">
        <v>208027</v>
      </c>
    </row>
    <row r="229" spans="1:8" ht="33" x14ac:dyDescent="0.3">
      <c r="A229" s="113">
        <v>228</v>
      </c>
      <c r="B229" s="98">
        <v>214520911681821</v>
      </c>
      <c r="C229" s="95" t="s">
        <v>1884</v>
      </c>
      <c r="D229" s="99">
        <v>2052000</v>
      </c>
      <c r="E229" s="99">
        <v>1846800</v>
      </c>
      <c r="F229" s="99">
        <v>1641600</v>
      </c>
      <c r="G229" s="97" t="s">
        <v>137</v>
      </c>
      <c r="H229" s="97">
        <v>208021</v>
      </c>
    </row>
    <row r="230" spans="1:8" ht="49.5" x14ac:dyDescent="0.3">
      <c r="A230" s="113">
        <v>229</v>
      </c>
      <c r="B230" s="94">
        <v>214520911611352</v>
      </c>
      <c r="C230" s="95" t="s">
        <v>1889</v>
      </c>
      <c r="D230" s="96">
        <v>2382000</v>
      </c>
      <c r="E230" s="96">
        <v>2143800</v>
      </c>
      <c r="F230" s="96">
        <v>1905600</v>
      </c>
      <c r="G230" s="97" t="s">
        <v>137</v>
      </c>
      <c r="H230" s="97">
        <v>208020</v>
      </c>
    </row>
    <row r="231" spans="1:8" ht="49.5" x14ac:dyDescent="0.3">
      <c r="A231" s="113">
        <v>230</v>
      </c>
      <c r="B231" s="94">
        <v>214520911593768</v>
      </c>
      <c r="C231" s="95" t="s">
        <v>1895</v>
      </c>
      <c r="D231" s="96">
        <v>3317800</v>
      </c>
      <c r="E231" s="96">
        <v>2986020</v>
      </c>
      <c r="F231" s="96">
        <v>2654240</v>
      </c>
      <c r="G231" s="97" t="s">
        <v>137</v>
      </c>
      <c r="H231" s="97">
        <v>209860</v>
      </c>
    </row>
    <row r="232" spans="1:8" ht="49.5" x14ac:dyDescent="0.3">
      <c r="A232" s="113">
        <v>231</v>
      </c>
      <c r="B232" s="98">
        <v>214420911322965</v>
      </c>
      <c r="C232" s="95" t="s">
        <v>1905</v>
      </c>
      <c r="D232" s="99">
        <v>1586100</v>
      </c>
      <c r="E232" s="99">
        <v>1427490</v>
      </c>
      <c r="F232" s="99">
        <v>1268880</v>
      </c>
      <c r="G232" s="97" t="s">
        <v>137</v>
      </c>
      <c r="H232" s="97">
        <v>283203</v>
      </c>
    </row>
    <row r="233" spans="1:8" ht="49.5" x14ac:dyDescent="0.3">
      <c r="A233" s="113">
        <v>232</v>
      </c>
      <c r="B233" s="98">
        <v>214320911765646</v>
      </c>
      <c r="C233" s="95" t="s">
        <v>1915</v>
      </c>
      <c r="D233" s="99">
        <v>12478690</v>
      </c>
      <c r="E233" s="99">
        <v>11230821</v>
      </c>
      <c r="F233" s="99">
        <v>9982952</v>
      </c>
      <c r="G233" s="97" t="s">
        <v>848</v>
      </c>
      <c r="H233" s="97">
        <v>500004</v>
      </c>
    </row>
    <row r="234" spans="1:8" ht="66" x14ac:dyDescent="0.3">
      <c r="A234" s="113">
        <v>233</v>
      </c>
      <c r="B234" s="94">
        <v>214320911683619</v>
      </c>
      <c r="C234" s="95" t="s">
        <v>1923</v>
      </c>
      <c r="D234" s="96">
        <v>6587000</v>
      </c>
      <c r="E234" s="96">
        <v>5928300</v>
      </c>
      <c r="F234" s="96">
        <v>5269600</v>
      </c>
      <c r="G234" s="97" t="s">
        <v>848</v>
      </c>
      <c r="H234" s="97">
        <v>500029</v>
      </c>
    </row>
    <row r="235" spans="1:8" ht="49.5" x14ac:dyDescent="0.3">
      <c r="A235" s="113">
        <v>234</v>
      </c>
      <c r="B235" s="98">
        <v>173001511686264</v>
      </c>
      <c r="C235" s="95" t="s">
        <v>1929</v>
      </c>
      <c r="D235" s="99">
        <v>79790800</v>
      </c>
      <c r="E235" s="99">
        <v>71811720</v>
      </c>
      <c r="F235" s="99">
        <v>63832640</v>
      </c>
      <c r="G235" s="97" t="s">
        <v>625</v>
      </c>
      <c r="H235" s="97">
        <v>110062</v>
      </c>
    </row>
    <row r="236" spans="1:8" ht="82.5" x14ac:dyDescent="0.3">
      <c r="A236" s="113">
        <v>235</v>
      </c>
      <c r="B236" s="98">
        <v>214320911505529</v>
      </c>
      <c r="C236" s="95" t="s">
        <v>1939</v>
      </c>
      <c r="D236" s="99">
        <v>9816000</v>
      </c>
      <c r="E236" s="99">
        <v>8834400</v>
      </c>
      <c r="F236" s="99">
        <v>7852800</v>
      </c>
      <c r="G236" s="97" t="s">
        <v>848</v>
      </c>
      <c r="H236" s="97">
        <v>500040</v>
      </c>
    </row>
    <row r="237" spans="1:8" ht="66" x14ac:dyDescent="0.3">
      <c r="A237" s="113">
        <v>236</v>
      </c>
      <c r="B237" s="94">
        <v>173201311613921</v>
      </c>
      <c r="C237" s="95" t="s">
        <v>1949</v>
      </c>
      <c r="D237" s="96">
        <v>91380000</v>
      </c>
      <c r="E237" s="96">
        <v>82242000</v>
      </c>
      <c r="F237" s="96">
        <v>73104000</v>
      </c>
      <c r="G237" s="97" t="s">
        <v>674</v>
      </c>
      <c r="H237" s="97">
        <v>412205</v>
      </c>
    </row>
    <row r="238" spans="1:8" ht="66" x14ac:dyDescent="0.3">
      <c r="A238" s="113">
        <v>237</v>
      </c>
      <c r="B238" s="98">
        <v>173201511764181</v>
      </c>
      <c r="C238" s="95" t="s">
        <v>1964</v>
      </c>
      <c r="D238" s="99">
        <v>10237500</v>
      </c>
      <c r="E238" s="99">
        <v>9213750</v>
      </c>
      <c r="F238" s="99">
        <v>8190000</v>
      </c>
      <c r="G238" s="97" t="s">
        <v>674</v>
      </c>
      <c r="H238" s="97">
        <v>411057</v>
      </c>
    </row>
    <row r="239" spans="1:8" ht="115.5" x14ac:dyDescent="0.3">
      <c r="A239" s="113">
        <v>238</v>
      </c>
      <c r="B239" s="98">
        <v>173301311253783</v>
      </c>
      <c r="C239" s="95" t="s">
        <v>1973</v>
      </c>
      <c r="D239" s="99">
        <v>85668000</v>
      </c>
      <c r="E239" s="99">
        <v>77101200</v>
      </c>
      <c r="F239" s="99">
        <v>68534400</v>
      </c>
      <c r="G239" s="97" t="s">
        <v>848</v>
      </c>
      <c r="H239" s="97">
        <v>500062</v>
      </c>
    </row>
    <row r="240" spans="1:8" ht="33" x14ac:dyDescent="0.3">
      <c r="A240" s="113">
        <v>239</v>
      </c>
      <c r="B240" s="94">
        <v>213920911005576</v>
      </c>
      <c r="C240" s="95" t="s">
        <v>2003</v>
      </c>
      <c r="D240" s="96">
        <v>2881000</v>
      </c>
      <c r="E240" s="96">
        <v>2592900</v>
      </c>
      <c r="F240" s="96">
        <v>2304800</v>
      </c>
      <c r="G240" s="97" t="s">
        <v>637</v>
      </c>
      <c r="H240" s="97">
        <v>342001</v>
      </c>
    </row>
    <row r="241" spans="1:8" ht="49.5" x14ac:dyDescent="0.3">
      <c r="A241" s="113">
        <v>240</v>
      </c>
      <c r="B241" s="98">
        <v>213820911738564</v>
      </c>
      <c r="C241" s="95" t="s">
        <v>2013</v>
      </c>
      <c r="D241" s="99">
        <v>6797360</v>
      </c>
      <c r="E241" s="99">
        <v>6117624</v>
      </c>
      <c r="F241" s="99">
        <v>5437888</v>
      </c>
      <c r="G241" s="97" t="s">
        <v>637</v>
      </c>
      <c r="H241" s="97">
        <v>302024</v>
      </c>
    </row>
    <row r="242" spans="1:8" ht="66" x14ac:dyDescent="0.3">
      <c r="A242" s="113">
        <v>241</v>
      </c>
      <c r="B242" s="94">
        <v>213820911737708</v>
      </c>
      <c r="C242" s="95" t="s">
        <v>2022</v>
      </c>
      <c r="D242" s="96">
        <v>7312500</v>
      </c>
      <c r="E242" s="96">
        <v>6581250</v>
      </c>
      <c r="F242" s="96">
        <v>5850000</v>
      </c>
      <c r="G242" s="97" t="s">
        <v>637</v>
      </c>
      <c r="H242" s="97">
        <v>303801</v>
      </c>
    </row>
    <row r="243" spans="1:8" ht="49.5" x14ac:dyDescent="0.3">
      <c r="A243" s="113">
        <v>242</v>
      </c>
      <c r="B243" s="94">
        <v>212520911737767</v>
      </c>
      <c r="C243" s="95" t="s">
        <v>2630</v>
      </c>
      <c r="D243" s="96">
        <v>2109000</v>
      </c>
      <c r="E243" s="96">
        <v>1898100</v>
      </c>
      <c r="F243" s="96">
        <v>1687200</v>
      </c>
      <c r="G243" s="97" t="s">
        <v>604</v>
      </c>
      <c r="H243" s="97">
        <v>394180</v>
      </c>
    </row>
    <row r="244" spans="1:8" ht="115.5" x14ac:dyDescent="0.3">
      <c r="A244" s="113">
        <v>243</v>
      </c>
      <c r="B244" s="94">
        <v>212520911684512</v>
      </c>
      <c r="C244" s="95" t="s">
        <v>2637</v>
      </c>
      <c r="D244" s="96">
        <v>28065500</v>
      </c>
      <c r="E244" s="96">
        <v>25258950</v>
      </c>
      <c r="F244" s="96">
        <v>22452400</v>
      </c>
      <c r="G244" s="97" t="s">
        <v>604</v>
      </c>
      <c r="H244" s="97">
        <v>395007</v>
      </c>
    </row>
    <row r="245" spans="1:8" ht="33" x14ac:dyDescent="0.3">
      <c r="A245" s="113">
        <v>244</v>
      </c>
      <c r="B245" s="94">
        <v>212520911684511</v>
      </c>
      <c r="C245" s="95" t="s">
        <v>2643</v>
      </c>
      <c r="D245" s="96">
        <v>2970000</v>
      </c>
      <c r="E245" s="96">
        <v>2673000</v>
      </c>
      <c r="F245" s="96">
        <v>2376000</v>
      </c>
      <c r="G245" s="97" t="s">
        <v>604</v>
      </c>
      <c r="H245" s="97">
        <v>394210</v>
      </c>
    </row>
    <row r="246" spans="1:8" ht="33" x14ac:dyDescent="0.3">
      <c r="A246" s="113">
        <v>245</v>
      </c>
      <c r="B246" s="106">
        <v>212520911684511</v>
      </c>
      <c r="C246" s="103" t="s">
        <v>2648</v>
      </c>
      <c r="D246" s="107">
        <v>4980000</v>
      </c>
      <c r="E246" s="107">
        <v>4482000</v>
      </c>
      <c r="F246" s="107">
        <v>3984000</v>
      </c>
      <c r="G246" s="105"/>
      <c r="H246" s="105"/>
    </row>
    <row r="247" spans="1:8" ht="99" x14ac:dyDescent="0.3">
      <c r="A247" s="113">
        <v>246</v>
      </c>
      <c r="B247" s="98">
        <v>212520911683537</v>
      </c>
      <c r="C247" s="95" t="s">
        <v>2651</v>
      </c>
      <c r="D247" s="99">
        <v>4800000</v>
      </c>
      <c r="E247" s="99">
        <v>4320000</v>
      </c>
      <c r="F247" s="99">
        <v>3840000</v>
      </c>
      <c r="G247" s="97" t="s">
        <v>604</v>
      </c>
      <c r="H247" s="97">
        <v>395008</v>
      </c>
    </row>
    <row r="248" spans="1:8" ht="66" x14ac:dyDescent="0.3">
      <c r="A248" s="113">
        <v>247</v>
      </c>
      <c r="B248" s="94">
        <v>212520911360414</v>
      </c>
      <c r="C248" s="95" t="s">
        <v>2657</v>
      </c>
      <c r="D248" s="96">
        <v>4260000</v>
      </c>
      <c r="E248" s="96">
        <v>3834000</v>
      </c>
      <c r="F248" s="96">
        <v>3408000</v>
      </c>
      <c r="G248" s="97" t="s">
        <v>604</v>
      </c>
      <c r="H248" s="97">
        <v>394210</v>
      </c>
    </row>
    <row r="249" spans="1:8" x14ac:dyDescent="0.3">
      <c r="A249" s="113">
        <v>248</v>
      </c>
      <c r="B249" s="98">
        <v>174501311614321</v>
      </c>
      <c r="C249" s="95" t="s">
        <v>2663</v>
      </c>
      <c r="D249" s="99">
        <v>18983250</v>
      </c>
      <c r="E249" s="99">
        <v>17084925</v>
      </c>
      <c r="F249" s="99">
        <v>15186600</v>
      </c>
      <c r="G249" s="97" t="s">
        <v>137</v>
      </c>
      <c r="H249" s="97">
        <v>208011</v>
      </c>
    </row>
    <row r="250" spans="1:8" ht="115.5" x14ac:dyDescent="0.3">
      <c r="A250" s="113">
        <v>249</v>
      </c>
      <c r="B250" s="94">
        <v>212420911672352</v>
      </c>
      <c r="C250" s="95" t="s">
        <v>2670</v>
      </c>
      <c r="D250" s="96">
        <v>2600521</v>
      </c>
      <c r="E250" s="96">
        <v>2340469</v>
      </c>
      <c r="F250" s="96">
        <v>2080417</v>
      </c>
      <c r="G250" s="97" t="s">
        <v>604</v>
      </c>
      <c r="H250" s="97">
        <v>360024</v>
      </c>
    </row>
    <row r="251" spans="1:8" ht="82.5" x14ac:dyDescent="0.3">
      <c r="A251" s="113">
        <v>250</v>
      </c>
      <c r="B251" s="94">
        <v>212320911757392</v>
      </c>
      <c r="C251" s="95" t="s">
        <v>2679</v>
      </c>
      <c r="D251" s="96">
        <v>2829600</v>
      </c>
      <c r="E251" s="96">
        <v>2546640</v>
      </c>
      <c r="F251" s="96">
        <v>2263680</v>
      </c>
      <c r="G251" s="97" t="s">
        <v>604</v>
      </c>
      <c r="H251" s="97">
        <v>380028</v>
      </c>
    </row>
    <row r="252" spans="1:8" ht="82.5" x14ac:dyDescent="0.3">
      <c r="A252" s="113">
        <v>251</v>
      </c>
      <c r="B252" s="98">
        <v>212320911262815</v>
      </c>
      <c r="C252" s="95" t="s">
        <v>2685</v>
      </c>
      <c r="D252" s="99">
        <v>2529000</v>
      </c>
      <c r="E252" s="99">
        <v>2276100</v>
      </c>
      <c r="F252" s="99">
        <v>2023200</v>
      </c>
      <c r="G252" s="97" t="s">
        <v>604</v>
      </c>
      <c r="H252" s="97">
        <v>382440</v>
      </c>
    </row>
    <row r="253" spans="1:8" ht="49.5" x14ac:dyDescent="0.3">
      <c r="A253" s="113">
        <v>252</v>
      </c>
      <c r="B253" s="98">
        <v>212320910993036</v>
      </c>
      <c r="C253" s="95" t="s">
        <v>2692</v>
      </c>
      <c r="D253" s="99">
        <v>5148000</v>
      </c>
      <c r="E253" s="99">
        <v>4633200</v>
      </c>
      <c r="F253" s="99">
        <v>4118400</v>
      </c>
      <c r="G253" s="97" t="s">
        <v>604</v>
      </c>
      <c r="H253" s="97">
        <v>380008</v>
      </c>
    </row>
    <row r="254" spans="1:8" ht="99" x14ac:dyDescent="0.3">
      <c r="A254" s="113">
        <v>253</v>
      </c>
      <c r="B254" s="94">
        <v>186301311737517</v>
      </c>
      <c r="C254" s="95" t="s">
        <v>2699</v>
      </c>
      <c r="D254" s="96">
        <v>25161750</v>
      </c>
      <c r="E254" s="96">
        <v>22645575</v>
      </c>
      <c r="F254" s="96">
        <v>20129400</v>
      </c>
      <c r="G254" s="97" t="s">
        <v>771</v>
      </c>
      <c r="H254" s="97">
        <v>700108</v>
      </c>
    </row>
    <row r="255" spans="1:8" ht="49.5" x14ac:dyDescent="0.3">
      <c r="A255" s="113">
        <v>254</v>
      </c>
      <c r="B255" s="98">
        <v>212221311206830</v>
      </c>
      <c r="C255" s="95" t="s">
        <v>2707</v>
      </c>
      <c r="D255" s="99">
        <v>3306250</v>
      </c>
      <c r="E255" s="99">
        <v>2975625</v>
      </c>
      <c r="F255" s="99">
        <v>2645000</v>
      </c>
      <c r="G255" s="97" t="s">
        <v>137</v>
      </c>
      <c r="H255" s="97">
        <v>203135</v>
      </c>
    </row>
    <row r="256" spans="1:8" ht="66" x14ac:dyDescent="0.3">
      <c r="A256" s="113">
        <v>255</v>
      </c>
      <c r="B256" s="94">
        <v>212221311074914</v>
      </c>
      <c r="C256" s="95" t="s">
        <v>2715</v>
      </c>
      <c r="D256" s="96">
        <v>13017516</v>
      </c>
      <c r="E256" s="96">
        <v>11715764</v>
      </c>
      <c r="F256" s="96">
        <v>10414013</v>
      </c>
      <c r="G256" s="97" t="s">
        <v>515</v>
      </c>
      <c r="H256" s="97">
        <v>121003</v>
      </c>
    </row>
    <row r="257" spans="1:8" ht="82.5" x14ac:dyDescent="0.3">
      <c r="A257" s="113">
        <v>256</v>
      </c>
      <c r="B257" s="94">
        <v>212221111738475</v>
      </c>
      <c r="C257" s="95" t="s">
        <v>2721</v>
      </c>
      <c r="D257" s="96">
        <v>3199968</v>
      </c>
      <c r="E257" s="96">
        <v>2879971</v>
      </c>
      <c r="F257" s="96">
        <v>2559974</v>
      </c>
      <c r="G257" s="97" t="s">
        <v>625</v>
      </c>
      <c r="H257" s="97">
        <v>110031</v>
      </c>
    </row>
    <row r="258" spans="1:8" ht="66" x14ac:dyDescent="0.3">
      <c r="A258" s="113">
        <v>257</v>
      </c>
      <c r="B258" s="98">
        <v>212220911787689</v>
      </c>
      <c r="C258" s="95" t="s">
        <v>2727</v>
      </c>
      <c r="D258" s="99">
        <v>4775125</v>
      </c>
      <c r="E258" s="99">
        <v>4297613</v>
      </c>
      <c r="F258" s="99">
        <v>3820100</v>
      </c>
      <c r="G258" s="97" t="s">
        <v>515</v>
      </c>
      <c r="H258" s="97">
        <v>121005</v>
      </c>
    </row>
    <row r="259" spans="1:8" ht="49.5" x14ac:dyDescent="0.3">
      <c r="A259" s="113">
        <v>258</v>
      </c>
      <c r="B259" s="98">
        <v>212220911767678</v>
      </c>
      <c r="C259" s="95" t="s">
        <v>2732</v>
      </c>
      <c r="D259" s="99">
        <v>5238000</v>
      </c>
      <c r="E259" s="99">
        <v>4714200</v>
      </c>
      <c r="F259" s="99">
        <v>4190400</v>
      </c>
      <c r="G259" s="97" t="s">
        <v>137</v>
      </c>
      <c r="H259" s="97">
        <v>203207</v>
      </c>
    </row>
    <row r="260" spans="1:8" ht="66" x14ac:dyDescent="0.3">
      <c r="A260" s="113">
        <v>259</v>
      </c>
      <c r="B260" s="98">
        <v>212220911766172</v>
      </c>
      <c r="C260" s="95" t="s">
        <v>2739</v>
      </c>
      <c r="D260" s="99">
        <v>8190000</v>
      </c>
      <c r="E260" s="99">
        <v>7371000</v>
      </c>
      <c r="F260" s="99">
        <v>6552000</v>
      </c>
      <c r="G260" s="97" t="s">
        <v>625</v>
      </c>
      <c r="H260" s="97">
        <v>110006</v>
      </c>
    </row>
    <row r="261" spans="1:8" ht="82.5" x14ac:dyDescent="0.3">
      <c r="A261" s="113">
        <v>260</v>
      </c>
      <c r="B261" s="98">
        <v>212220911765534</v>
      </c>
      <c r="C261" s="95" t="s">
        <v>2745</v>
      </c>
      <c r="D261" s="99">
        <v>5300125</v>
      </c>
      <c r="E261" s="99">
        <v>4770113</v>
      </c>
      <c r="F261" s="99">
        <v>4240100</v>
      </c>
      <c r="G261" s="97" t="s">
        <v>137</v>
      </c>
      <c r="H261" s="97">
        <v>245205</v>
      </c>
    </row>
    <row r="262" spans="1:8" ht="99" x14ac:dyDescent="0.3">
      <c r="A262" s="113">
        <v>261</v>
      </c>
      <c r="B262" s="98">
        <v>212220911763714</v>
      </c>
      <c r="C262" s="95" t="s">
        <v>2751</v>
      </c>
      <c r="D262" s="99">
        <v>7000800</v>
      </c>
      <c r="E262" s="99">
        <v>6300720</v>
      </c>
      <c r="F262" s="99">
        <v>5600640</v>
      </c>
      <c r="G262" s="97" t="s">
        <v>515</v>
      </c>
      <c r="H262" s="97">
        <v>121003</v>
      </c>
    </row>
    <row r="263" spans="1:8" ht="82.5" x14ac:dyDescent="0.3">
      <c r="A263" s="113">
        <v>262</v>
      </c>
      <c r="B263" s="98">
        <v>212220911760247</v>
      </c>
      <c r="C263" s="95" t="s">
        <v>2758</v>
      </c>
      <c r="D263" s="99">
        <v>2832600</v>
      </c>
      <c r="E263" s="99">
        <v>2549340</v>
      </c>
      <c r="F263" s="99">
        <v>2266080</v>
      </c>
      <c r="G263" s="97" t="s">
        <v>137</v>
      </c>
      <c r="H263" s="97">
        <v>201102</v>
      </c>
    </row>
    <row r="264" spans="1:8" ht="49.5" x14ac:dyDescent="0.3">
      <c r="A264" s="113">
        <v>263</v>
      </c>
      <c r="B264" s="98">
        <v>212220911737487</v>
      </c>
      <c r="C264" s="95" t="s">
        <v>2765</v>
      </c>
      <c r="D264" s="99">
        <v>2020100</v>
      </c>
      <c r="E264" s="99">
        <v>1818090</v>
      </c>
      <c r="F264" s="99">
        <v>1616080</v>
      </c>
      <c r="G264" s="97" t="s">
        <v>137</v>
      </c>
      <c r="H264" s="97">
        <v>203201</v>
      </c>
    </row>
    <row r="265" spans="1:8" ht="115.5" x14ac:dyDescent="0.3">
      <c r="A265" s="113">
        <v>264</v>
      </c>
      <c r="B265" s="98">
        <v>212220911736998</v>
      </c>
      <c r="C265" s="95" t="s">
        <v>2772</v>
      </c>
      <c r="D265" s="99">
        <v>2999700</v>
      </c>
      <c r="E265" s="99">
        <v>2699730</v>
      </c>
      <c r="F265" s="99">
        <v>2399760</v>
      </c>
      <c r="G265" s="97" t="s">
        <v>625</v>
      </c>
      <c r="H265" s="97">
        <v>110016</v>
      </c>
    </row>
    <row r="266" spans="1:8" ht="49.5" x14ac:dyDescent="0.3">
      <c r="A266" s="113">
        <v>265</v>
      </c>
      <c r="B266" s="98">
        <v>212220911729044</v>
      </c>
      <c r="C266" s="95" t="s">
        <v>2786</v>
      </c>
      <c r="D266" s="99">
        <v>2694800</v>
      </c>
      <c r="E266" s="99">
        <v>2425320</v>
      </c>
      <c r="F266" s="99">
        <v>2155840</v>
      </c>
      <c r="G266" s="97" t="s">
        <v>137</v>
      </c>
      <c r="H266" s="97">
        <v>250515</v>
      </c>
    </row>
    <row r="267" spans="1:8" ht="82.5" x14ac:dyDescent="0.3">
      <c r="A267" s="113">
        <v>266</v>
      </c>
      <c r="B267" s="98">
        <v>189201311777269</v>
      </c>
      <c r="C267" s="95" t="s">
        <v>2794</v>
      </c>
      <c r="D267" s="99">
        <v>29149600</v>
      </c>
      <c r="E267" s="99">
        <v>26234640</v>
      </c>
      <c r="F267" s="99">
        <v>23319680</v>
      </c>
      <c r="G267" s="97" t="s">
        <v>1357</v>
      </c>
      <c r="H267" s="97">
        <v>751002</v>
      </c>
    </row>
    <row r="268" spans="1:8" ht="66" x14ac:dyDescent="0.3">
      <c r="A268" s="113">
        <v>267</v>
      </c>
      <c r="B268" s="98">
        <v>212220911728253</v>
      </c>
      <c r="C268" s="95" t="s">
        <v>2802</v>
      </c>
      <c r="D268" s="99">
        <v>3636800</v>
      </c>
      <c r="E268" s="99">
        <v>3273120</v>
      </c>
      <c r="F268" s="99">
        <v>2909440</v>
      </c>
      <c r="G268" s="97" t="s">
        <v>137</v>
      </c>
      <c r="H268" s="97">
        <v>201310</v>
      </c>
    </row>
    <row r="269" spans="1:8" ht="49.5" x14ac:dyDescent="0.3">
      <c r="A269" s="113">
        <v>268</v>
      </c>
      <c r="B269" s="98">
        <v>212220911709380</v>
      </c>
      <c r="C269" s="95" t="s">
        <v>2808</v>
      </c>
      <c r="D269" s="99">
        <v>2970400</v>
      </c>
      <c r="E269" s="99">
        <v>2673360</v>
      </c>
      <c r="F269" s="99">
        <v>2376320</v>
      </c>
      <c r="G269" s="97" t="s">
        <v>137</v>
      </c>
      <c r="H269" s="97">
        <v>203207</v>
      </c>
    </row>
    <row r="270" spans="1:8" ht="66" x14ac:dyDescent="0.3">
      <c r="A270" s="113">
        <v>269</v>
      </c>
      <c r="B270" s="98">
        <v>212220911706166</v>
      </c>
      <c r="C270" s="95" t="s">
        <v>2813</v>
      </c>
      <c r="D270" s="99">
        <v>1654300</v>
      </c>
      <c r="E270" s="99">
        <v>1488870</v>
      </c>
      <c r="F270" s="99">
        <v>1323440</v>
      </c>
      <c r="G270" s="97" t="s">
        <v>137</v>
      </c>
      <c r="H270" s="97">
        <v>203207</v>
      </c>
    </row>
    <row r="271" spans="1:8" ht="82.5" x14ac:dyDescent="0.3">
      <c r="A271" s="113">
        <v>270</v>
      </c>
      <c r="B271" s="98">
        <v>189501311741595</v>
      </c>
      <c r="C271" s="95" t="s">
        <v>2820</v>
      </c>
      <c r="D271" s="99">
        <v>20127320</v>
      </c>
      <c r="E271" s="99">
        <v>18114588</v>
      </c>
      <c r="F271" s="99">
        <v>16101856</v>
      </c>
      <c r="G271" s="97" t="s">
        <v>771</v>
      </c>
      <c r="H271" s="97">
        <v>734434</v>
      </c>
    </row>
    <row r="272" spans="1:8" ht="115.5" x14ac:dyDescent="0.3">
      <c r="A272" s="113">
        <v>271</v>
      </c>
      <c r="B272" s="98">
        <v>212220911702264</v>
      </c>
      <c r="C272" s="95" t="s">
        <v>2826</v>
      </c>
      <c r="D272" s="99">
        <v>6508500</v>
      </c>
      <c r="E272" s="99">
        <v>5857650</v>
      </c>
      <c r="F272" s="99">
        <v>5206800</v>
      </c>
      <c r="G272" s="97" t="s">
        <v>137</v>
      </c>
      <c r="H272" s="97">
        <v>203207</v>
      </c>
    </row>
    <row r="273" spans="1:8" ht="49.5" x14ac:dyDescent="0.3">
      <c r="A273" s="113">
        <v>272</v>
      </c>
      <c r="B273" s="98">
        <v>212220911684466</v>
      </c>
      <c r="C273" s="95" t="s">
        <v>2832</v>
      </c>
      <c r="D273" s="99">
        <v>8508600</v>
      </c>
      <c r="E273" s="99">
        <v>7657740</v>
      </c>
      <c r="F273" s="99">
        <v>6806880</v>
      </c>
      <c r="G273" s="97" t="s">
        <v>515</v>
      </c>
      <c r="H273" s="97">
        <v>121005</v>
      </c>
    </row>
    <row r="274" spans="1:8" ht="49.5" x14ac:dyDescent="0.3">
      <c r="A274" s="113">
        <v>273</v>
      </c>
      <c r="B274" s="98">
        <v>212220911682874</v>
      </c>
      <c r="C274" s="95" t="s">
        <v>2838</v>
      </c>
      <c r="D274" s="99">
        <v>2516100</v>
      </c>
      <c r="E274" s="99">
        <v>2264490</v>
      </c>
      <c r="F274" s="99">
        <v>2012880</v>
      </c>
      <c r="G274" s="97" t="s">
        <v>137</v>
      </c>
      <c r="H274" s="97">
        <v>201009</v>
      </c>
    </row>
    <row r="275" spans="1:8" ht="66" x14ac:dyDescent="0.3">
      <c r="A275" s="113">
        <v>274</v>
      </c>
      <c r="B275" s="98">
        <v>212220911678105</v>
      </c>
      <c r="C275" s="95" t="s">
        <v>2843</v>
      </c>
      <c r="D275" s="99">
        <v>2245000</v>
      </c>
      <c r="E275" s="99">
        <v>2020500</v>
      </c>
      <c r="F275" s="99">
        <v>1796000</v>
      </c>
      <c r="G275" s="97" t="s">
        <v>137</v>
      </c>
      <c r="H275" s="97">
        <v>203202</v>
      </c>
    </row>
    <row r="276" spans="1:8" ht="66" x14ac:dyDescent="0.3">
      <c r="A276" s="113">
        <v>275</v>
      </c>
      <c r="B276" s="98">
        <v>212220911648815</v>
      </c>
      <c r="C276" s="95" t="s">
        <v>2849</v>
      </c>
      <c r="D276" s="99">
        <v>1700800</v>
      </c>
      <c r="E276" s="99">
        <v>1530720</v>
      </c>
      <c r="F276" s="99">
        <v>1360640</v>
      </c>
      <c r="G276" s="97" t="s">
        <v>137</v>
      </c>
      <c r="H276" s="97">
        <v>201008</v>
      </c>
    </row>
    <row r="277" spans="1:8" ht="82.5" x14ac:dyDescent="0.3">
      <c r="A277" s="113">
        <v>276</v>
      </c>
      <c r="B277" s="94">
        <v>212220911647181</v>
      </c>
      <c r="C277" s="95" t="s">
        <v>2854</v>
      </c>
      <c r="D277" s="96">
        <v>4524100</v>
      </c>
      <c r="E277" s="96">
        <v>4071690</v>
      </c>
      <c r="F277" s="96">
        <v>3619280</v>
      </c>
      <c r="G277" s="97" t="s">
        <v>137</v>
      </c>
      <c r="H277" s="97">
        <v>245101</v>
      </c>
    </row>
    <row r="278" spans="1:8" ht="66" x14ac:dyDescent="0.3">
      <c r="A278" s="113">
        <v>277</v>
      </c>
      <c r="B278" s="98">
        <v>212220911642619</v>
      </c>
      <c r="C278" s="95" t="s">
        <v>2863</v>
      </c>
      <c r="D278" s="99">
        <v>4127200</v>
      </c>
      <c r="E278" s="99">
        <v>3714480</v>
      </c>
      <c r="F278" s="99">
        <v>3301760</v>
      </c>
      <c r="G278" s="97" t="s">
        <v>137</v>
      </c>
      <c r="H278" s="97">
        <v>201102</v>
      </c>
    </row>
    <row r="279" spans="1:8" ht="49.5" x14ac:dyDescent="0.3">
      <c r="A279" s="113">
        <v>278</v>
      </c>
      <c r="B279" s="98">
        <v>191101311649147</v>
      </c>
      <c r="C279" s="95" t="s">
        <v>2877</v>
      </c>
      <c r="D279" s="99">
        <v>14552800</v>
      </c>
      <c r="E279" s="99">
        <v>13097520</v>
      </c>
      <c r="F279" s="99">
        <v>11642240</v>
      </c>
      <c r="G279" s="97" t="s">
        <v>137</v>
      </c>
      <c r="H279" s="97">
        <v>226001</v>
      </c>
    </row>
    <row r="280" spans="1:8" ht="66" x14ac:dyDescent="0.3">
      <c r="A280" s="113">
        <v>279</v>
      </c>
      <c r="B280" s="98">
        <v>191101311680764</v>
      </c>
      <c r="C280" s="95" t="s">
        <v>3152</v>
      </c>
      <c r="D280" s="99">
        <v>12180000</v>
      </c>
      <c r="E280" s="99">
        <v>10962000</v>
      </c>
      <c r="F280" s="99">
        <v>9744000</v>
      </c>
      <c r="G280" s="97" t="s">
        <v>137</v>
      </c>
      <c r="H280" s="97">
        <v>226020</v>
      </c>
    </row>
    <row r="281" spans="1:8" ht="66" x14ac:dyDescent="0.3">
      <c r="A281" s="113">
        <v>280</v>
      </c>
      <c r="B281" s="94">
        <v>191101311680764</v>
      </c>
      <c r="C281" s="95" t="s">
        <v>3153</v>
      </c>
      <c r="D281" s="100">
        <v>2240000</v>
      </c>
      <c r="E281" s="100">
        <v>2016000</v>
      </c>
      <c r="F281" s="100">
        <v>1792000</v>
      </c>
      <c r="G281" s="97" t="s">
        <v>137</v>
      </c>
      <c r="H281" s="97">
        <v>226020</v>
      </c>
    </row>
    <row r="282" spans="1:8" ht="66" x14ac:dyDescent="0.3">
      <c r="A282" s="113">
        <v>281</v>
      </c>
      <c r="B282" s="98">
        <v>191101311685745</v>
      </c>
      <c r="C282" s="95" t="s">
        <v>3155</v>
      </c>
      <c r="D282" s="99">
        <v>58927700.316399999</v>
      </c>
      <c r="E282" s="99">
        <v>53034930</v>
      </c>
      <c r="F282" s="99">
        <v>47142160</v>
      </c>
      <c r="G282" s="97" t="s">
        <v>137</v>
      </c>
      <c r="H282" s="97">
        <v>226010</v>
      </c>
    </row>
    <row r="283" spans="1:8" ht="49.5" x14ac:dyDescent="0.3">
      <c r="A283" s="113">
        <v>282</v>
      </c>
      <c r="B283" s="98">
        <v>191101311702462</v>
      </c>
      <c r="C283" s="95" t="s">
        <v>3158</v>
      </c>
      <c r="D283" s="99">
        <v>8520000</v>
      </c>
      <c r="E283" s="99">
        <v>7668000</v>
      </c>
      <c r="F283" s="99">
        <v>6816000</v>
      </c>
      <c r="G283" s="97" t="s">
        <v>137</v>
      </c>
      <c r="H283" s="97">
        <v>226001</v>
      </c>
    </row>
    <row r="284" spans="1:8" ht="66" x14ac:dyDescent="0.3">
      <c r="A284" s="113">
        <v>283</v>
      </c>
      <c r="B284" s="98">
        <v>191101311706598</v>
      </c>
      <c r="C284" s="95" t="s">
        <v>3159</v>
      </c>
      <c r="D284" s="99">
        <v>23523500</v>
      </c>
      <c r="E284" s="99">
        <v>21171150</v>
      </c>
      <c r="F284" s="99">
        <v>18818800</v>
      </c>
      <c r="G284" s="97" t="s">
        <v>137</v>
      </c>
      <c r="H284" s="97">
        <v>226010</v>
      </c>
    </row>
    <row r="285" spans="1:8" ht="49.5" x14ac:dyDescent="0.3">
      <c r="A285" s="113">
        <v>284</v>
      </c>
      <c r="B285" s="98">
        <v>212220911615725</v>
      </c>
      <c r="C285" s="95" t="s">
        <v>3163</v>
      </c>
      <c r="D285" s="99">
        <v>1990000</v>
      </c>
      <c r="E285" s="99">
        <v>1791000</v>
      </c>
      <c r="F285" s="99">
        <v>1592000</v>
      </c>
      <c r="G285" s="97" t="s">
        <v>137</v>
      </c>
      <c r="H285" s="97">
        <v>245101</v>
      </c>
    </row>
    <row r="286" spans="1:8" ht="49.5" x14ac:dyDescent="0.3">
      <c r="A286" s="113">
        <v>285</v>
      </c>
      <c r="B286" s="98">
        <v>212220911609919</v>
      </c>
      <c r="C286" s="95" t="s">
        <v>3167</v>
      </c>
      <c r="D286" s="99">
        <v>5600000</v>
      </c>
      <c r="E286" s="99">
        <v>5040000</v>
      </c>
      <c r="F286" s="99">
        <v>4480000</v>
      </c>
      <c r="G286" s="97" t="s">
        <v>137</v>
      </c>
      <c r="H286" s="97">
        <v>201306</v>
      </c>
    </row>
    <row r="287" spans="1:8" ht="49.5" x14ac:dyDescent="0.3">
      <c r="A287" s="113">
        <v>286</v>
      </c>
      <c r="B287" s="98">
        <v>212220911596743</v>
      </c>
      <c r="C287" s="95" t="s">
        <v>3169</v>
      </c>
      <c r="D287" s="99">
        <v>1998000</v>
      </c>
      <c r="E287" s="99">
        <v>1798200</v>
      </c>
      <c r="F287" s="99">
        <v>1598400</v>
      </c>
      <c r="G287" s="97" t="s">
        <v>137</v>
      </c>
      <c r="H287" s="97">
        <v>245205</v>
      </c>
    </row>
    <row r="288" spans="1:8" ht="49.5" x14ac:dyDescent="0.3">
      <c r="A288" s="113">
        <v>287</v>
      </c>
      <c r="B288" s="98">
        <v>212220911583132</v>
      </c>
      <c r="C288" s="95" t="s">
        <v>3172</v>
      </c>
      <c r="D288" s="99">
        <v>9032000</v>
      </c>
      <c r="E288" s="99">
        <v>8128800</v>
      </c>
      <c r="F288" s="99">
        <v>7225600</v>
      </c>
      <c r="G288" s="97" t="s">
        <v>137</v>
      </c>
      <c r="H288" s="97">
        <v>203203</v>
      </c>
    </row>
    <row r="289" spans="1:8" ht="49.5" x14ac:dyDescent="0.3">
      <c r="A289" s="113">
        <v>288</v>
      </c>
      <c r="B289" s="98">
        <v>212220911563175</v>
      </c>
      <c r="C289" s="95" t="s">
        <v>3173</v>
      </c>
      <c r="D289" s="99">
        <v>3921400</v>
      </c>
      <c r="E289" s="99">
        <v>3529260</v>
      </c>
      <c r="F289" s="99">
        <v>3137120</v>
      </c>
      <c r="G289" s="97" t="s">
        <v>137</v>
      </c>
      <c r="H289" s="97">
        <v>250609</v>
      </c>
    </row>
    <row r="290" spans="1:8" ht="33" x14ac:dyDescent="0.3">
      <c r="A290" s="113">
        <v>289</v>
      </c>
      <c r="B290" s="94">
        <v>191201311281309</v>
      </c>
      <c r="C290" s="95" t="s">
        <v>3174</v>
      </c>
      <c r="D290" s="96">
        <v>20026134</v>
      </c>
      <c r="E290" s="96">
        <v>18023521</v>
      </c>
      <c r="F290" s="96">
        <v>16020907</v>
      </c>
      <c r="G290" s="97" t="s">
        <v>2314</v>
      </c>
      <c r="H290" s="97">
        <v>160022</v>
      </c>
    </row>
    <row r="291" spans="1:8" ht="49.5" x14ac:dyDescent="0.3">
      <c r="A291" s="113">
        <v>290</v>
      </c>
      <c r="B291" s="98">
        <v>191201311292395</v>
      </c>
      <c r="C291" s="95" t="s">
        <v>3175</v>
      </c>
      <c r="D291" s="99">
        <v>18506580</v>
      </c>
      <c r="E291" s="99">
        <v>16655922</v>
      </c>
      <c r="F291" s="99">
        <v>14805264</v>
      </c>
      <c r="G291" s="97" t="s">
        <v>242</v>
      </c>
      <c r="H291" s="97">
        <v>140507</v>
      </c>
    </row>
    <row r="292" spans="1:8" ht="82.5" x14ac:dyDescent="0.3">
      <c r="A292" s="113">
        <v>291</v>
      </c>
      <c r="B292" s="98">
        <v>212220911513841</v>
      </c>
      <c r="C292" s="95" t="s">
        <v>3178</v>
      </c>
      <c r="D292" s="99">
        <v>2003050</v>
      </c>
      <c r="E292" s="99">
        <v>1802745</v>
      </c>
      <c r="F292" s="99">
        <v>1602440</v>
      </c>
      <c r="G292" s="97" t="s">
        <v>625</v>
      </c>
      <c r="H292" s="97">
        <v>110092</v>
      </c>
    </row>
    <row r="293" spans="1:8" ht="49.5" x14ac:dyDescent="0.3">
      <c r="A293" s="113">
        <v>292</v>
      </c>
      <c r="B293" s="98">
        <v>191201311684845</v>
      </c>
      <c r="C293" s="95" t="s">
        <v>3180</v>
      </c>
      <c r="D293" s="99">
        <v>40000000</v>
      </c>
      <c r="E293" s="99">
        <v>36000000</v>
      </c>
      <c r="F293" s="99">
        <v>32000000</v>
      </c>
      <c r="G293" s="97" t="s">
        <v>242</v>
      </c>
      <c r="H293" s="97">
        <v>140501</v>
      </c>
    </row>
    <row r="294" spans="1:8" ht="115.5" x14ac:dyDescent="0.3">
      <c r="A294" s="113">
        <v>293</v>
      </c>
      <c r="B294" s="94">
        <v>191201311685419</v>
      </c>
      <c r="C294" s="95" t="s">
        <v>3183</v>
      </c>
      <c r="D294" s="100">
        <v>7752000</v>
      </c>
      <c r="E294" s="100">
        <v>6976800</v>
      </c>
      <c r="F294" s="100">
        <v>6201600</v>
      </c>
      <c r="G294" s="97" t="s">
        <v>242</v>
      </c>
      <c r="H294" s="97">
        <v>160071</v>
      </c>
    </row>
    <row r="295" spans="1:8" ht="115.5" x14ac:dyDescent="0.3">
      <c r="A295" s="113">
        <v>294</v>
      </c>
      <c r="B295" s="98">
        <v>191201311685419</v>
      </c>
      <c r="C295" s="95" t="s">
        <v>3184</v>
      </c>
      <c r="D295" s="101">
        <v>22263750</v>
      </c>
      <c r="E295" s="101">
        <v>20037375</v>
      </c>
      <c r="F295" s="101">
        <v>17811000</v>
      </c>
      <c r="G295" s="97" t="s">
        <v>242</v>
      </c>
      <c r="H295" s="97">
        <v>160071</v>
      </c>
    </row>
    <row r="296" spans="1:8" ht="99" x14ac:dyDescent="0.3">
      <c r="A296" s="113">
        <v>295</v>
      </c>
      <c r="B296" s="94">
        <v>191201311685419</v>
      </c>
      <c r="C296" s="95" t="s">
        <v>3185</v>
      </c>
      <c r="D296" s="100">
        <v>8505000</v>
      </c>
      <c r="E296" s="100">
        <v>7654500</v>
      </c>
      <c r="F296" s="100">
        <v>6804000</v>
      </c>
      <c r="G296" s="97" t="s">
        <v>242</v>
      </c>
      <c r="H296" s="97">
        <v>160071</v>
      </c>
    </row>
    <row r="297" spans="1:8" ht="33" x14ac:dyDescent="0.3">
      <c r="A297" s="113">
        <v>296</v>
      </c>
      <c r="B297" s="102">
        <v>191201311685419</v>
      </c>
      <c r="C297" s="103" t="s">
        <v>3187</v>
      </c>
      <c r="D297" s="104">
        <v>22432500</v>
      </c>
      <c r="E297" s="104">
        <v>20189250</v>
      </c>
      <c r="F297" s="104">
        <v>17946000</v>
      </c>
      <c r="G297" s="105" t="s">
        <v>242</v>
      </c>
      <c r="H297" s="105">
        <v>160071</v>
      </c>
    </row>
    <row r="298" spans="1:8" ht="33" x14ac:dyDescent="0.3">
      <c r="A298" s="113">
        <v>297</v>
      </c>
      <c r="B298" s="102">
        <v>191201311685419</v>
      </c>
      <c r="C298" s="103" t="s">
        <v>3190</v>
      </c>
      <c r="D298" s="104">
        <v>9022500</v>
      </c>
      <c r="E298" s="104">
        <v>8120250</v>
      </c>
      <c r="F298" s="104">
        <v>7218000</v>
      </c>
      <c r="G298" s="105" t="s">
        <v>242</v>
      </c>
      <c r="H298" s="105">
        <v>160071</v>
      </c>
    </row>
    <row r="299" spans="1:8" ht="49.5" x14ac:dyDescent="0.3">
      <c r="A299" s="113">
        <v>298</v>
      </c>
      <c r="B299" s="98">
        <v>212220911319123</v>
      </c>
      <c r="C299" s="95" t="s">
        <v>3192</v>
      </c>
      <c r="D299" s="99">
        <v>1505600</v>
      </c>
      <c r="E299" s="99">
        <v>1355040</v>
      </c>
      <c r="F299" s="99">
        <v>1204480</v>
      </c>
      <c r="G299" s="97" t="s">
        <v>137</v>
      </c>
      <c r="H299" s="97">
        <v>203207</v>
      </c>
    </row>
    <row r="300" spans="1:8" ht="82.5" x14ac:dyDescent="0.3">
      <c r="A300" s="113">
        <v>299</v>
      </c>
      <c r="B300" s="98">
        <v>212220911289876</v>
      </c>
      <c r="C300" s="95" t="s">
        <v>3195</v>
      </c>
      <c r="D300" s="99">
        <v>3526400</v>
      </c>
      <c r="E300" s="99">
        <v>3173760</v>
      </c>
      <c r="F300" s="99">
        <v>2821120</v>
      </c>
      <c r="G300" s="97" t="s">
        <v>625</v>
      </c>
      <c r="H300" s="97">
        <v>110051</v>
      </c>
    </row>
    <row r="301" spans="1:8" ht="66" x14ac:dyDescent="0.3">
      <c r="A301" s="113">
        <v>300</v>
      </c>
      <c r="B301" s="98">
        <v>212220911289845</v>
      </c>
      <c r="C301" s="95" t="s">
        <v>3197</v>
      </c>
      <c r="D301" s="99">
        <v>8525600</v>
      </c>
      <c r="E301" s="99">
        <v>7673040</v>
      </c>
      <c r="F301" s="99">
        <v>6820480</v>
      </c>
      <c r="G301" s="97" t="s">
        <v>137</v>
      </c>
      <c r="H301" s="97">
        <v>201308</v>
      </c>
    </row>
    <row r="302" spans="1:8" ht="33" x14ac:dyDescent="0.3">
      <c r="A302" s="113">
        <v>301</v>
      </c>
      <c r="B302" s="98">
        <v>191301311371351</v>
      </c>
      <c r="C302" s="95" t="s">
        <v>3199</v>
      </c>
      <c r="D302" s="99">
        <v>12847000</v>
      </c>
      <c r="E302" s="99">
        <v>11562300</v>
      </c>
      <c r="F302" s="99">
        <v>10277600</v>
      </c>
      <c r="G302" s="97" t="s">
        <v>515</v>
      </c>
      <c r="H302" s="97">
        <v>132103</v>
      </c>
    </row>
    <row r="303" spans="1:8" ht="99" x14ac:dyDescent="0.3">
      <c r="A303" s="113">
        <v>302</v>
      </c>
      <c r="B303" s="98">
        <v>212120911725105</v>
      </c>
      <c r="C303" s="95" t="s">
        <v>3204</v>
      </c>
      <c r="D303" s="99">
        <v>9136200</v>
      </c>
      <c r="E303" s="99">
        <v>8222580</v>
      </c>
      <c r="F303" s="99">
        <v>7308960</v>
      </c>
      <c r="G303" s="97" t="s">
        <v>1012</v>
      </c>
      <c r="H303" s="97">
        <v>520001</v>
      </c>
    </row>
    <row r="304" spans="1:8" ht="82.5" x14ac:dyDescent="0.3">
      <c r="A304" s="113">
        <v>303</v>
      </c>
      <c r="B304" s="98">
        <v>191301511608588</v>
      </c>
      <c r="C304" s="95" t="s">
        <v>3206</v>
      </c>
      <c r="D304" s="99">
        <v>14008400</v>
      </c>
      <c r="E304" s="99">
        <v>12607560</v>
      </c>
      <c r="F304" s="99">
        <v>11206720</v>
      </c>
      <c r="G304" s="97" t="s">
        <v>515</v>
      </c>
      <c r="H304" s="97">
        <v>132103</v>
      </c>
    </row>
    <row r="305" spans="1:8" ht="66" x14ac:dyDescent="0.3">
      <c r="A305" s="113">
        <v>304</v>
      </c>
      <c r="B305" s="98">
        <v>211520911781284</v>
      </c>
      <c r="C305" s="95" t="s">
        <v>3209</v>
      </c>
      <c r="D305" s="99">
        <v>6900000</v>
      </c>
      <c r="E305" s="99">
        <v>6210000</v>
      </c>
      <c r="F305" s="99">
        <v>5520000</v>
      </c>
      <c r="G305" s="97" t="s">
        <v>326</v>
      </c>
      <c r="H305" s="97">
        <v>590016</v>
      </c>
    </row>
    <row r="306" spans="1:8" ht="82.5" x14ac:dyDescent="0.3">
      <c r="A306" s="113">
        <v>305</v>
      </c>
      <c r="B306" s="98">
        <v>211520911764520</v>
      </c>
      <c r="C306" s="95" t="s">
        <v>3213</v>
      </c>
      <c r="D306" s="99">
        <v>8036000</v>
      </c>
      <c r="E306" s="99">
        <v>7232400</v>
      </c>
      <c r="F306" s="99">
        <v>6428800</v>
      </c>
      <c r="G306" s="97" t="s">
        <v>326</v>
      </c>
      <c r="H306" s="97">
        <v>591128</v>
      </c>
    </row>
    <row r="307" spans="1:8" ht="49.5" x14ac:dyDescent="0.3">
      <c r="A307" s="113">
        <v>306</v>
      </c>
      <c r="B307" s="98">
        <v>211520911708583</v>
      </c>
      <c r="C307" s="95" t="s">
        <v>3216</v>
      </c>
      <c r="D307" s="99">
        <v>2868950</v>
      </c>
      <c r="E307" s="99">
        <v>2582055</v>
      </c>
      <c r="F307" s="99">
        <v>2295160</v>
      </c>
      <c r="G307" s="97" t="s">
        <v>326</v>
      </c>
      <c r="H307" s="97">
        <v>590001</v>
      </c>
    </row>
    <row r="308" spans="1:8" ht="49.5" x14ac:dyDescent="0.3">
      <c r="A308" s="113">
        <v>307</v>
      </c>
      <c r="B308" s="98">
        <v>211520911707073</v>
      </c>
      <c r="C308" s="95" t="s">
        <v>3218</v>
      </c>
      <c r="D308" s="99">
        <v>2079000</v>
      </c>
      <c r="E308" s="99">
        <v>1871100</v>
      </c>
      <c r="F308" s="99">
        <v>1663200</v>
      </c>
      <c r="G308" s="97" t="s">
        <v>326</v>
      </c>
      <c r="H308" s="97">
        <v>590016</v>
      </c>
    </row>
    <row r="309" spans="1:8" ht="82.5" x14ac:dyDescent="0.3">
      <c r="A309" s="113">
        <v>308</v>
      </c>
      <c r="B309" s="98">
        <v>211520911218128</v>
      </c>
      <c r="C309" s="95" t="s">
        <v>3220</v>
      </c>
      <c r="D309" s="99">
        <v>9874000</v>
      </c>
      <c r="E309" s="99">
        <v>8886600</v>
      </c>
      <c r="F309" s="99">
        <v>7899200</v>
      </c>
      <c r="G309" s="97" t="s">
        <v>326</v>
      </c>
      <c r="H309" s="97">
        <v>591102</v>
      </c>
    </row>
    <row r="310" spans="1:8" ht="66" x14ac:dyDescent="0.3">
      <c r="A310" s="113">
        <v>309</v>
      </c>
      <c r="B310" s="98">
        <v>191501311375561</v>
      </c>
      <c r="C310" s="95" t="s">
        <v>3224</v>
      </c>
      <c r="D310" s="99">
        <v>27000000</v>
      </c>
      <c r="E310" s="99">
        <v>24300000</v>
      </c>
      <c r="F310" s="99">
        <v>21600000</v>
      </c>
      <c r="G310" s="97" t="s">
        <v>637</v>
      </c>
      <c r="H310" s="97">
        <v>313001</v>
      </c>
    </row>
    <row r="311" spans="1:8" ht="82.5" x14ac:dyDescent="0.3">
      <c r="A311" s="113">
        <v>310</v>
      </c>
      <c r="B311" s="94">
        <v>191601311685700</v>
      </c>
      <c r="C311" s="95" t="s">
        <v>3230</v>
      </c>
      <c r="D311" s="96">
        <v>3468000</v>
      </c>
      <c r="E311" s="96">
        <v>3121200</v>
      </c>
      <c r="F311" s="96">
        <v>2774400</v>
      </c>
      <c r="G311" s="97" t="s">
        <v>976</v>
      </c>
      <c r="H311" s="97">
        <v>492001</v>
      </c>
    </row>
    <row r="312" spans="1:8" ht="66" x14ac:dyDescent="0.3">
      <c r="A312" s="113">
        <v>311</v>
      </c>
      <c r="B312" s="94">
        <v>191601311685700</v>
      </c>
      <c r="C312" s="95" t="s">
        <v>3231</v>
      </c>
      <c r="D312" s="96">
        <v>1463400</v>
      </c>
      <c r="E312" s="96">
        <v>1317060</v>
      </c>
      <c r="F312" s="96">
        <v>1170720</v>
      </c>
      <c r="G312" s="97" t="s">
        <v>976</v>
      </c>
      <c r="H312" s="97">
        <v>492001</v>
      </c>
    </row>
    <row r="313" spans="1:8" ht="49.5" x14ac:dyDescent="0.3">
      <c r="A313" s="113">
        <v>312</v>
      </c>
      <c r="B313" s="94">
        <v>191601311685700</v>
      </c>
      <c r="C313" s="95" t="s">
        <v>3232</v>
      </c>
      <c r="D313" s="96">
        <v>8000000</v>
      </c>
      <c r="E313" s="96">
        <v>7200000</v>
      </c>
      <c r="F313" s="96">
        <v>6400000</v>
      </c>
      <c r="G313" s="97" t="s">
        <v>976</v>
      </c>
      <c r="H313" s="97">
        <v>492001</v>
      </c>
    </row>
    <row r="314" spans="1:8" ht="99" x14ac:dyDescent="0.3">
      <c r="A314" s="113">
        <v>313</v>
      </c>
      <c r="B314" s="94">
        <v>191601311685700</v>
      </c>
      <c r="C314" s="95" t="s">
        <v>3233</v>
      </c>
      <c r="D314" s="96">
        <v>1465020</v>
      </c>
      <c r="E314" s="96">
        <v>1318518</v>
      </c>
      <c r="F314" s="96">
        <v>1172016</v>
      </c>
      <c r="G314" s="97" t="s">
        <v>976</v>
      </c>
      <c r="H314" s="97">
        <v>492001</v>
      </c>
    </row>
    <row r="315" spans="1:8" ht="82.5" x14ac:dyDescent="0.3">
      <c r="A315" s="113">
        <v>314</v>
      </c>
      <c r="B315" s="94">
        <v>191601311685700</v>
      </c>
      <c r="C315" s="95" t="s">
        <v>3234</v>
      </c>
      <c r="D315" s="96">
        <v>3476840</v>
      </c>
      <c r="E315" s="96">
        <v>3129156</v>
      </c>
      <c r="F315" s="96">
        <v>2781472</v>
      </c>
      <c r="G315" s="97" t="s">
        <v>976</v>
      </c>
      <c r="H315" s="97">
        <v>492001</v>
      </c>
    </row>
    <row r="316" spans="1:8" ht="66" x14ac:dyDescent="0.3">
      <c r="A316" s="113">
        <v>315</v>
      </c>
      <c r="B316" s="98">
        <v>191801311729610</v>
      </c>
      <c r="C316" s="95" t="s">
        <v>3235</v>
      </c>
      <c r="D316" s="99">
        <v>13012470</v>
      </c>
      <c r="E316" s="99">
        <v>11711223</v>
      </c>
      <c r="F316" s="99">
        <v>10409976</v>
      </c>
      <c r="G316" s="97" t="s">
        <v>674</v>
      </c>
      <c r="H316" s="97">
        <v>440014</v>
      </c>
    </row>
    <row r="317" spans="1:8" ht="49.5" x14ac:dyDescent="0.3">
      <c r="A317" s="113">
        <v>316</v>
      </c>
      <c r="B317" s="98">
        <v>191801311764653</v>
      </c>
      <c r="C317" s="95" t="s">
        <v>3237</v>
      </c>
      <c r="D317" s="99">
        <v>84141522</v>
      </c>
      <c r="E317" s="99">
        <v>75727370</v>
      </c>
      <c r="F317" s="99">
        <v>67313218</v>
      </c>
      <c r="G317" s="97" t="s">
        <v>674</v>
      </c>
      <c r="H317" s="97">
        <v>441001</v>
      </c>
    </row>
    <row r="318" spans="1:8" ht="66" x14ac:dyDescent="0.3">
      <c r="A318" s="113">
        <v>317</v>
      </c>
      <c r="B318" s="98">
        <v>211120911767128</v>
      </c>
      <c r="C318" s="95" t="s">
        <v>3239</v>
      </c>
      <c r="D318" s="99">
        <v>5734800</v>
      </c>
      <c r="E318" s="99">
        <v>5161320</v>
      </c>
      <c r="F318" s="99">
        <v>4587840</v>
      </c>
      <c r="G318" s="97" t="s">
        <v>1750</v>
      </c>
      <c r="H318" s="97">
        <v>247663</v>
      </c>
    </row>
    <row r="319" spans="1:8" ht="82.5" x14ac:dyDescent="0.3">
      <c r="A319" s="113">
        <v>318</v>
      </c>
      <c r="B319" s="94">
        <v>211120911737292</v>
      </c>
      <c r="C319" s="95" t="s">
        <v>3244</v>
      </c>
      <c r="D319" s="96">
        <v>8353800</v>
      </c>
      <c r="E319" s="96">
        <v>7518420</v>
      </c>
      <c r="F319" s="96">
        <v>6683040</v>
      </c>
      <c r="G319" s="97" t="s">
        <v>1750</v>
      </c>
      <c r="H319" s="97">
        <v>247667</v>
      </c>
    </row>
    <row r="320" spans="1:8" ht="99" x14ac:dyDescent="0.3">
      <c r="A320" s="113">
        <v>319</v>
      </c>
      <c r="B320" s="94">
        <v>211120911727425</v>
      </c>
      <c r="C320" s="95" t="s">
        <v>3245</v>
      </c>
      <c r="D320" s="96">
        <v>8730000</v>
      </c>
      <c r="E320" s="96">
        <v>7857000</v>
      </c>
      <c r="F320" s="96">
        <v>6984000</v>
      </c>
      <c r="G320" s="97" t="s">
        <v>1750</v>
      </c>
      <c r="H320" s="97">
        <v>247663</v>
      </c>
    </row>
    <row r="321" spans="1:8" ht="82.5" x14ac:dyDescent="0.3">
      <c r="A321" s="113">
        <v>320</v>
      </c>
      <c r="B321" s="94">
        <v>211120911683116</v>
      </c>
      <c r="C321" s="95" t="s">
        <v>3247</v>
      </c>
      <c r="D321" s="96">
        <v>2040000</v>
      </c>
      <c r="E321" s="96">
        <v>1836000</v>
      </c>
      <c r="F321" s="96">
        <v>1632000</v>
      </c>
      <c r="G321" s="97" t="s">
        <v>1750</v>
      </c>
      <c r="H321" s="97">
        <v>249402</v>
      </c>
    </row>
    <row r="322" spans="1:8" ht="115.5" x14ac:dyDescent="0.3">
      <c r="A322" s="113">
        <v>321</v>
      </c>
      <c r="B322" s="94">
        <v>211120911680710</v>
      </c>
      <c r="C322" s="95" t="s">
        <v>3250</v>
      </c>
      <c r="D322" s="96">
        <v>4826350</v>
      </c>
      <c r="E322" s="96">
        <v>4343715</v>
      </c>
      <c r="F322" s="96">
        <v>3861080</v>
      </c>
      <c r="G322" s="97" t="s">
        <v>1750</v>
      </c>
      <c r="H322" s="97">
        <v>249401</v>
      </c>
    </row>
    <row r="323" spans="1:8" ht="66" x14ac:dyDescent="0.3">
      <c r="A323" s="113">
        <v>322</v>
      </c>
      <c r="B323" s="94">
        <v>211120911678355</v>
      </c>
      <c r="C323" s="95" t="s">
        <v>3252</v>
      </c>
      <c r="D323" s="96">
        <v>2106800</v>
      </c>
      <c r="E323" s="96">
        <v>1896120</v>
      </c>
      <c r="F323" s="96">
        <v>1685440</v>
      </c>
      <c r="G323" s="97" t="s">
        <v>1750</v>
      </c>
      <c r="H323" s="97">
        <v>249407</v>
      </c>
    </row>
    <row r="324" spans="1:8" ht="66" x14ac:dyDescent="0.3">
      <c r="A324" s="113">
        <v>323</v>
      </c>
      <c r="B324" s="94">
        <v>211120911503709</v>
      </c>
      <c r="C324" s="95" t="s">
        <v>3254</v>
      </c>
      <c r="D324" s="96">
        <v>1848000</v>
      </c>
      <c r="E324" s="96">
        <v>1663200</v>
      </c>
      <c r="F324" s="96">
        <v>1478400</v>
      </c>
      <c r="G324" s="97" t="s">
        <v>1750</v>
      </c>
      <c r="H324" s="97">
        <v>249404</v>
      </c>
    </row>
    <row r="325" spans="1:8" ht="66" x14ac:dyDescent="0.3">
      <c r="A325" s="113">
        <v>324</v>
      </c>
      <c r="B325" s="94">
        <v>211120911094848</v>
      </c>
      <c r="C325" s="95" t="s">
        <v>3256</v>
      </c>
      <c r="D325" s="96">
        <v>1341960</v>
      </c>
      <c r="E325" s="96">
        <v>1207764</v>
      </c>
      <c r="F325" s="96">
        <v>1073568</v>
      </c>
      <c r="G325" s="97" t="s">
        <v>1750</v>
      </c>
      <c r="H325" s="97">
        <v>249401</v>
      </c>
    </row>
    <row r="326" spans="1:8" ht="66" x14ac:dyDescent="0.3">
      <c r="A326" s="113">
        <v>325</v>
      </c>
      <c r="B326" s="94">
        <v>211101311710028</v>
      </c>
      <c r="C326" s="95" t="s">
        <v>3257</v>
      </c>
      <c r="D326" s="96">
        <v>16100000</v>
      </c>
      <c r="E326" s="96">
        <v>14490000</v>
      </c>
      <c r="F326" s="96">
        <v>12880000</v>
      </c>
      <c r="G326" s="97" t="s">
        <v>1750</v>
      </c>
      <c r="H326" s="97">
        <v>248001</v>
      </c>
    </row>
    <row r="327" spans="1:8" ht="49.5" x14ac:dyDescent="0.3">
      <c r="A327" s="113">
        <v>326</v>
      </c>
      <c r="B327" s="98">
        <v>211020911738683</v>
      </c>
      <c r="C327" s="95" t="s">
        <v>3259</v>
      </c>
      <c r="D327" s="99">
        <v>6371604</v>
      </c>
      <c r="E327" s="99">
        <v>5734444</v>
      </c>
      <c r="F327" s="99">
        <v>5097283</v>
      </c>
      <c r="G327" s="97" t="s">
        <v>515</v>
      </c>
      <c r="H327" s="97">
        <v>130001</v>
      </c>
    </row>
    <row r="328" spans="1:8" ht="82.5" x14ac:dyDescent="0.3">
      <c r="A328" s="113">
        <v>327</v>
      </c>
      <c r="B328" s="98">
        <v>211020911679576</v>
      </c>
      <c r="C328" s="95" t="s">
        <v>3260</v>
      </c>
      <c r="D328" s="99">
        <v>3134900</v>
      </c>
      <c r="E328" s="99">
        <v>2821410</v>
      </c>
      <c r="F328" s="99">
        <v>2507920</v>
      </c>
      <c r="G328" s="97" t="s">
        <v>515</v>
      </c>
      <c r="H328" s="97">
        <v>132101</v>
      </c>
    </row>
    <row r="329" spans="1:8" ht="99" x14ac:dyDescent="0.3">
      <c r="A329" s="113">
        <v>328</v>
      </c>
      <c r="B329" s="98">
        <v>211020911648680</v>
      </c>
      <c r="C329" s="95" t="s">
        <v>3261</v>
      </c>
      <c r="D329" s="99">
        <v>5901050</v>
      </c>
      <c r="E329" s="99">
        <v>5310945</v>
      </c>
      <c r="F329" s="99">
        <v>4720840</v>
      </c>
      <c r="G329" s="97" t="s">
        <v>515</v>
      </c>
      <c r="H329" s="97">
        <v>131024</v>
      </c>
    </row>
    <row r="330" spans="1:8" ht="82.5" x14ac:dyDescent="0.3">
      <c r="A330" s="113">
        <v>329</v>
      </c>
      <c r="B330" s="98">
        <v>210920911763039</v>
      </c>
      <c r="C330" s="95" t="s">
        <v>3264</v>
      </c>
      <c r="D330" s="99">
        <v>5051250</v>
      </c>
      <c r="E330" s="99">
        <v>4546125</v>
      </c>
      <c r="F330" s="99">
        <v>4041000</v>
      </c>
      <c r="G330" s="97" t="s">
        <v>515</v>
      </c>
      <c r="H330" s="97">
        <v>133001</v>
      </c>
    </row>
    <row r="331" spans="1:8" ht="33" x14ac:dyDescent="0.3">
      <c r="A331" s="113">
        <v>330</v>
      </c>
      <c r="B331" s="102">
        <v>210920911763039</v>
      </c>
      <c r="C331" s="103" t="s">
        <v>3266</v>
      </c>
      <c r="D331" s="104">
        <v>6528000</v>
      </c>
      <c r="E331" s="104">
        <v>5875200</v>
      </c>
      <c r="F331" s="104">
        <v>5222400</v>
      </c>
      <c r="G331" s="105" t="s">
        <v>515</v>
      </c>
      <c r="H331" s="105">
        <v>133001</v>
      </c>
    </row>
    <row r="332" spans="1:8" ht="99" x14ac:dyDescent="0.3">
      <c r="A332" s="113">
        <v>331</v>
      </c>
      <c r="B332" s="94">
        <v>210920911762281</v>
      </c>
      <c r="C332" s="95" t="s">
        <v>3267</v>
      </c>
      <c r="D332" s="96">
        <v>3201000</v>
      </c>
      <c r="E332" s="96">
        <v>2880900</v>
      </c>
      <c r="F332" s="96">
        <v>2560800</v>
      </c>
      <c r="G332" s="97" t="s">
        <v>515</v>
      </c>
      <c r="H332" s="97">
        <v>134201</v>
      </c>
    </row>
    <row r="333" spans="1:8" ht="82.5" x14ac:dyDescent="0.3">
      <c r="A333" s="113">
        <v>332</v>
      </c>
      <c r="B333" s="98">
        <v>210920911749704</v>
      </c>
      <c r="C333" s="95" t="s">
        <v>3268</v>
      </c>
      <c r="D333" s="99">
        <v>5051250</v>
      </c>
      <c r="E333" s="99">
        <v>4546125</v>
      </c>
      <c r="F333" s="99">
        <v>4041000</v>
      </c>
      <c r="G333" s="97" t="s">
        <v>515</v>
      </c>
      <c r="H333" s="97">
        <v>133001</v>
      </c>
    </row>
    <row r="334" spans="1:8" ht="49.5" x14ac:dyDescent="0.3">
      <c r="A334" s="113">
        <v>333</v>
      </c>
      <c r="B334" s="98">
        <v>210920911646953</v>
      </c>
      <c r="C334" s="95" t="s">
        <v>3269</v>
      </c>
      <c r="D334" s="99">
        <v>6796600</v>
      </c>
      <c r="E334" s="99">
        <v>6116940</v>
      </c>
      <c r="F334" s="99">
        <v>5437280</v>
      </c>
      <c r="G334" s="97" t="s">
        <v>515</v>
      </c>
      <c r="H334" s="97">
        <v>133001</v>
      </c>
    </row>
    <row r="335" spans="1:8" ht="66" x14ac:dyDescent="0.3">
      <c r="A335" s="113">
        <v>334</v>
      </c>
      <c r="B335" s="98">
        <v>210920911276580</v>
      </c>
      <c r="C335" s="95" t="s">
        <v>3273</v>
      </c>
      <c r="D335" s="99">
        <v>8509700.3583000004</v>
      </c>
      <c r="E335" s="99">
        <v>7658730</v>
      </c>
      <c r="F335" s="99">
        <v>6807760</v>
      </c>
      <c r="G335" s="97" t="s">
        <v>515</v>
      </c>
      <c r="H335" s="97">
        <v>133205</v>
      </c>
    </row>
    <row r="336" spans="1:8" ht="115.5" x14ac:dyDescent="0.3">
      <c r="A336" s="113">
        <v>335</v>
      </c>
      <c r="B336" s="98">
        <v>197601511730128</v>
      </c>
      <c r="C336" s="95" t="s">
        <v>3275</v>
      </c>
      <c r="D336" s="99">
        <v>35357650</v>
      </c>
      <c r="E336" s="99">
        <v>31821885</v>
      </c>
      <c r="F336" s="99">
        <v>28286120</v>
      </c>
      <c r="G336" s="97" t="s">
        <v>242</v>
      </c>
      <c r="H336" s="97">
        <v>141008</v>
      </c>
    </row>
    <row r="337" spans="1:8" ht="148.5" x14ac:dyDescent="0.3">
      <c r="A337" s="113">
        <v>336</v>
      </c>
      <c r="B337" s="94">
        <v>197601511708090</v>
      </c>
      <c r="C337" s="95" t="s">
        <v>3277</v>
      </c>
      <c r="D337" s="96">
        <v>33001500</v>
      </c>
      <c r="E337" s="96">
        <v>29701350</v>
      </c>
      <c r="F337" s="96">
        <v>26401200</v>
      </c>
      <c r="G337" s="97" t="s">
        <v>242</v>
      </c>
      <c r="H337" s="97">
        <v>141008</v>
      </c>
    </row>
    <row r="338" spans="1:8" ht="66" x14ac:dyDescent="0.3">
      <c r="A338" s="113">
        <v>337</v>
      </c>
      <c r="B338" s="102">
        <v>197601311716871</v>
      </c>
      <c r="C338" s="110" t="s">
        <v>3283</v>
      </c>
      <c r="D338" s="104">
        <v>16998640</v>
      </c>
      <c r="E338" s="104">
        <v>15298776</v>
      </c>
      <c r="F338" s="104">
        <v>13598912</v>
      </c>
      <c r="G338" s="105" t="s">
        <v>242</v>
      </c>
      <c r="H338" s="105">
        <v>144040</v>
      </c>
    </row>
    <row r="339" spans="1:8" ht="49.5" x14ac:dyDescent="0.3">
      <c r="A339" s="113">
        <v>338</v>
      </c>
      <c r="B339" s="102">
        <v>197601311716871</v>
      </c>
      <c r="C339" s="110" t="s">
        <v>3285</v>
      </c>
      <c r="D339" s="104">
        <v>20002340</v>
      </c>
      <c r="E339" s="104">
        <v>18002106</v>
      </c>
      <c r="F339" s="104">
        <v>16001872</v>
      </c>
      <c r="G339" s="105" t="s">
        <v>242</v>
      </c>
      <c r="H339" s="105">
        <v>144040</v>
      </c>
    </row>
    <row r="340" spans="1:8" ht="82.5" x14ac:dyDescent="0.3">
      <c r="A340" s="113">
        <v>339</v>
      </c>
      <c r="B340" s="98">
        <v>197601311648513</v>
      </c>
      <c r="C340" s="95" t="s">
        <v>3286</v>
      </c>
      <c r="D340" s="99">
        <v>12866700</v>
      </c>
      <c r="E340" s="99">
        <v>11580030</v>
      </c>
      <c r="F340" s="99">
        <v>10293360</v>
      </c>
      <c r="G340" s="97" t="s">
        <v>242</v>
      </c>
      <c r="H340" s="97">
        <v>141007</v>
      </c>
    </row>
    <row r="341" spans="1:8" ht="99" x14ac:dyDescent="0.3">
      <c r="A341" s="113">
        <v>340</v>
      </c>
      <c r="B341" s="98">
        <v>197601311419482</v>
      </c>
      <c r="C341" s="95" t="s">
        <v>3293</v>
      </c>
      <c r="D341" s="99">
        <v>19741620</v>
      </c>
      <c r="E341" s="99">
        <v>17767458</v>
      </c>
      <c r="F341" s="99">
        <v>15793296</v>
      </c>
      <c r="G341" s="97" t="s">
        <v>242</v>
      </c>
      <c r="H341" s="97">
        <v>141007</v>
      </c>
    </row>
    <row r="342" spans="1:8" ht="82.5" x14ac:dyDescent="0.3">
      <c r="A342" s="113">
        <v>341</v>
      </c>
      <c r="B342" s="98">
        <v>197601311406403</v>
      </c>
      <c r="C342" s="95" t="s">
        <v>3297</v>
      </c>
      <c r="D342" s="99">
        <v>15884200</v>
      </c>
      <c r="E342" s="99">
        <v>14295780</v>
      </c>
      <c r="F342" s="99">
        <v>12707360</v>
      </c>
      <c r="G342" s="97" t="s">
        <v>242</v>
      </c>
      <c r="H342" s="97">
        <v>148022</v>
      </c>
    </row>
    <row r="343" spans="1:8" ht="148.5" x14ac:dyDescent="0.3">
      <c r="A343" s="113">
        <v>342</v>
      </c>
      <c r="B343" s="98">
        <v>196701311764451</v>
      </c>
      <c r="C343" s="95" t="s">
        <v>3300</v>
      </c>
      <c r="D343" s="99">
        <v>19538800</v>
      </c>
      <c r="E343" s="99">
        <v>17584920</v>
      </c>
      <c r="F343" s="99">
        <v>15631040</v>
      </c>
      <c r="G343" s="97" t="s">
        <v>1750</v>
      </c>
      <c r="H343" s="97">
        <v>248001</v>
      </c>
    </row>
    <row r="344" spans="1:8" ht="99" x14ac:dyDescent="0.3">
      <c r="A344" s="113">
        <v>343</v>
      </c>
      <c r="B344" s="98">
        <v>192621111152694</v>
      </c>
      <c r="C344" s="95" t="s">
        <v>3302</v>
      </c>
      <c r="D344" s="99">
        <v>2700000</v>
      </c>
      <c r="E344" s="99">
        <v>2430000</v>
      </c>
      <c r="F344" s="99">
        <v>2160000</v>
      </c>
      <c r="G344" s="97" t="s">
        <v>326</v>
      </c>
      <c r="H344" s="97">
        <v>580024</v>
      </c>
    </row>
    <row r="345" spans="1:8" ht="99" x14ac:dyDescent="0.3">
      <c r="A345" s="113">
        <v>344</v>
      </c>
      <c r="B345" s="98">
        <v>192620911736521</v>
      </c>
      <c r="C345" s="95" t="s">
        <v>3305</v>
      </c>
      <c r="D345" s="99">
        <v>4820800</v>
      </c>
      <c r="E345" s="99">
        <v>4338720</v>
      </c>
      <c r="F345" s="99">
        <v>3856640</v>
      </c>
      <c r="G345" s="97" t="s">
        <v>326</v>
      </c>
      <c r="H345" s="97">
        <v>580024</v>
      </c>
    </row>
    <row r="346" spans="1:8" ht="99" x14ac:dyDescent="0.3">
      <c r="A346" s="113">
        <v>345</v>
      </c>
      <c r="B346" s="98">
        <v>192520911765701</v>
      </c>
      <c r="C346" s="95" t="s">
        <v>3308</v>
      </c>
      <c r="D346" s="99">
        <v>2437280</v>
      </c>
      <c r="E346" s="99">
        <v>2193552</v>
      </c>
      <c r="F346" s="99">
        <v>1949824</v>
      </c>
      <c r="G346" s="97" t="s">
        <v>1012</v>
      </c>
      <c r="H346" s="97">
        <v>522020</v>
      </c>
    </row>
    <row r="347" spans="1:8" ht="66" x14ac:dyDescent="0.3">
      <c r="A347" s="113">
        <v>346</v>
      </c>
      <c r="B347" s="94">
        <v>192620911649400</v>
      </c>
      <c r="C347" s="95" t="s">
        <v>3310</v>
      </c>
      <c r="D347" s="96">
        <v>3813850.72</v>
      </c>
      <c r="E347" s="96">
        <v>3432466</v>
      </c>
      <c r="F347" s="96">
        <v>3051081</v>
      </c>
      <c r="G347" s="97" t="s">
        <v>326</v>
      </c>
      <c r="H347" s="97">
        <v>581118</v>
      </c>
    </row>
    <row r="348" spans="1:8" ht="33" x14ac:dyDescent="0.3">
      <c r="A348" s="113">
        <v>347</v>
      </c>
      <c r="B348" s="94">
        <v>213820911709550</v>
      </c>
      <c r="C348" s="95" t="s">
        <v>3313</v>
      </c>
      <c r="D348" s="109">
        <v>5600962.5</v>
      </c>
      <c r="E348" s="109">
        <v>5040866</v>
      </c>
      <c r="F348" s="109">
        <v>4480770</v>
      </c>
      <c r="G348" s="97" t="s">
        <v>637</v>
      </c>
      <c r="H348" s="97">
        <v>302026</v>
      </c>
    </row>
    <row r="349" spans="1:8" ht="49.5" x14ac:dyDescent="0.3">
      <c r="A349" s="113">
        <v>348</v>
      </c>
      <c r="B349" s="94">
        <v>213820911709039</v>
      </c>
      <c r="C349" s="95" t="s">
        <v>3316</v>
      </c>
      <c r="D349" s="109">
        <v>20898100</v>
      </c>
      <c r="E349" s="109">
        <v>18808290</v>
      </c>
      <c r="F349" s="109">
        <v>16718480</v>
      </c>
      <c r="G349" s="97" t="s">
        <v>637</v>
      </c>
      <c r="H349" s="97">
        <v>302020</v>
      </c>
    </row>
    <row r="350" spans="1:8" ht="49.5" x14ac:dyDescent="0.3">
      <c r="A350" s="113">
        <v>349</v>
      </c>
      <c r="B350" s="98">
        <v>213820911708653</v>
      </c>
      <c r="C350" s="95" t="s">
        <v>3320</v>
      </c>
      <c r="D350" s="108">
        <v>4703175</v>
      </c>
      <c r="E350" s="108">
        <v>4232858</v>
      </c>
      <c r="F350" s="108">
        <v>3762540</v>
      </c>
      <c r="G350" s="97" t="s">
        <v>637</v>
      </c>
      <c r="H350" s="97">
        <v>303007</v>
      </c>
    </row>
    <row r="351" spans="1:8" ht="49.5" x14ac:dyDescent="0.3">
      <c r="A351" s="113">
        <v>350</v>
      </c>
      <c r="B351" s="94">
        <v>213820911685750</v>
      </c>
      <c r="C351" s="95" t="s">
        <v>3324</v>
      </c>
      <c r="D351" s="109">
        <v>1931925</v>
      </c>
      <c r="E351" s="109">
        <v>1738733</v>
      </c>
      <c r="F351" s="109">
        <v>1545540</v>
      </c>
      <c r="G351" s="97" t="s">
        <v>637</v>
      </c>
      <c r="H351" s="97">
        <v>302027</v>
      </c>
    </row>
    <row r="352" spans="1:8" ht="33" x14ac:dyDescent="0.3">
      <c r="A352" s="113">
        <v>351</v>
      </c>
      <c r="B352" s="98">
        <v>213820911683093</v>
      </c>
      <c r="C352" s="95" t="s">
        <v>3328</v>
      </c>
      <c r="D352" s="108">
        <v>1609800</v>
      </c>
      <c r="E352" s="108">
        <v>1448820</v>
      </c>
      <c r="F352" s="108">
        <v>1287840</v>
      </c>
      <c r="G352" s="97" t="s">
        <v>637</v>
      </c>
      <c r="H352" s="97">
        <v>302029</v>
      </c>
    </row>
    <row r="353" spans="1:8" ht="33" x14ac:dyDescent="0.3">
      <c r="A353" s="113">
        <v>352</v>
      </c>
      <c r="B353" s="98">
        <v>213820911680973</v>
      </c>
      <c r="C353" s="95" t="s">
        <v>3332</v>
      </c>
      <c r="D353" s="108">
        <v>7906500</v>
      </c>
      <c r="E353" s="108">
        <v>7115850</v>
      </c>
      <c r="F353" s="108">
        <v>6325200</v>
      </c>
      <c r="G353" s="97" t="s">
        <v>637</v>
      </c>
      <c r="H353" s="97">
        <v>302012</v>
      </c>
    </row>
    <row r="354" spans="1:8" ht="33" x14ac:dyDescent="0.3">
      <c r="A354" s="113">
        <v>353</v>
      </c>
      <c r="B354" s="98">
        <v>213820911674056</v>
      </c>
      <c r="C354" s="95" t="s">
        <v>3335</v>
      </c>
      <c r="D354" s="108">
        <v>4000500</v>
      </c>
      <c r="E354" s="108">
        <v>3600450</v>
      </c>
      <c r="F354" s="108">
        <v>3200400</v>
      </c>
      <c r="G354" s="97" t="s">
        <v>637</v>
      </c>
      <c r="H354" s="97">
        <v>302024</v>
      </c>
    </row>
    <row r="355" spans="1:8" ht="33" x14ac:dyDescent="0.3">
      <c r="A355" s="113">
        <v>354</v>
      </c>
      <c r="B355" s="98">
        <v>213820911631376</v>
      </c>
      <c r="C355" s="95" t="s">
        <v>3340</v>
      </c>
      <c r="D355" s="108">
        <v>18071650</v>
      </c>
      <c r="E355" s="108">
        <v>16264485</v>
      </c>
      <c r="F355" s="108">
        <v>14457320</v>
      </c>
      <c r="G355" s="97" t="s">
        <v>637</v>
      </c>
      <c r="H355" s="97">
        <v>302020</v>
      </c>
    </row>
    <row r="356" spans="1:8" ht="33" x14ac:dyDescent="0.3">
      <c r="A356" s="113">
        <v>355</v>
      </c>
      <c r="B356" s="98">
        <v>213820911615795</v>
      </c>
      <c r="C356" s="95" t="s">
        <v>3344</v>
      </c>
      <c r="D356" s="108">
        <v>4230000</v>
      </c>
      <c r="E356" s="108">
        <v>3807000</v>
      </c>
      <c r="F356" s="108">
        <v>3384000</v>
      </c>
      <c r="G356" s="97" t="s">
        <v>637</v>
      </c>
      <c r="H356" s="97">
        <v>302012</v>
      </c>
    </row>
    <row r="357" spans="1:8" ht="33" x14ac:dyDescent="0.3">
      <c r="A357" s="113">
        <v>356</v>
      </c>
      <c r="B357" s="98">
        <v>213820911597145</v>
      </c>
      <c r="C357" s="95" t="s">
        <v>3347</v>
      </c>
      <c r="D357" s="108">
        <v>5971900</v>
      </c>
      <c r="E357" s="108">
        <v>5374710</v>
      </c>
      <c r="F357" s="108">
        <v>4777520</v>
      </c>
      <c r="G357" s="97" t="s">
        <v>637</v>
      </c>
      <c r="H357" s="97">
        <v>302011</v>
      </c>
    </row>
    <row r="358" spans="1:8" ht="49.5" x14ac:dyDescent="0.3">
      <c r="A358" s="113">
        <v>357</v>
      </c>
      <c r="B358" s="94">
        <v>213820911589854</v>
      </c>
      <c r="C358" s="95" t="s">
        <v>3351</v>
      </c>
      <c r="D358" s="109">
        <v>4200000</v>
      </c>
      <c r="E358" s="109">
        <v>3780000</v>
      </c>
      <c r="F358" s="109">
        <v>3360000</v>
      </c>
      <c r="G358" s="97" t="s">
        <v>637</v>
      </c>
      <c r="H358" s="97">
        <v>302013</v>
      </c>
    </row>
    <row r="359" spans="1:8" ht="33" x14ac:dyDescent="0.3">
      <c r="A359" s="113">
        <v>358</v>
      </c>
      <c r="B359" s="98">
        <v>213820911516286</v>
      </c>
      <c r="C359" s="95" t="s">
        <v>3354</v>
      </c>
      <c r="D359" s="108">
        <v>7277010</v>
      </c>
      <c r="E359" s="108">
        <v>6549309</v>
      </c>
      <c r="F359" s="108">
        <v>5821608</v>
      </c>
      <c r="G359" s="97" t="s">
        <v>637</v>
      </c>
      <c r="H359" s="97">
        <v>302027</v>
      </c>
    </row>
    <row r="360" spans="1:8" ht="49.5" x14ac:dyDescent="0.3">
      <c r="A360" s="113">
        <v>359</v>
      </c>
      <c r="B360" s="98">
        <v>213820911458715</v>
      </c>
      <c r="C360" s="95" t="s">
        <v>3357</v>
      </c>
      <c r="D360" s="108">
        <v>6000000</v>
      </c>
      <c r="E360" s="108">
        <v>5400000</v>
      </c>
      <c r="F360" s="108">
        <v>4800000</v>
      </c>
      <c r="G360" s="97" t="s">
        <v>637</v>
      </c>
      <c r="H360" s="97">
        <v>303802</v>
      </c>
    </row>
    <row r="361" spans="1:8" ht="33" x14ac:dyDescent="0.3">
      <c r="A361" s="113">
        <v>360</v>
      </c>
      <c r="B361" s="98">
        <v>213820911458662</v>
      </c>
      <c r="C361" s="95" t="s">
        <v>3361</v>
      </c>
      <c r="D361" s="108">
        <v>13599600</v>
      </c>
      <c r="E361" s="108">
        <v>12239640</v>
      </c>
      <c r="F361" s="108">
        <v>10879680</v>
      </c>
      <c r="G361" s="97" t="s">
        <v>637</v>
      </c>
      <c r="H361" s="97">
        <v>302001</v>
      </c>
    </row>
    <row r="362" spans="1:8" ht="33" x14ac:dyDescent="0.3">
      <c r="A362" s="113">
        <v>361</v>
      </c>
      <c r="B362" s="98">
        <v>213820911457553</v>
      </c>
      <c r="C362" s="95" t="s">
        <v>3365</v>
      </c>
      <c r="D362" s="108">
        <v>2669860</v>
      </c>
      <c r="E362" s="108">
        <v>2402874</v>
      </c>
      <c r="F362" s="108">
        <v>2135888</v>
      </c>
      <c r="G362" s="97" t="s">
        <v>637</v>
      </c>
      <c r="H362" s="97">
        <v>302013</v>
      </c>
    </row>
    <row r="363" spans="1:8" ht="33" x14ac:dyDescent="0.3">
      <c r="A363" s="113">
        <v>362</v>
      </c>
      <c r="B363" s="94">
        <v>213820911427224</v>
      </c>
      <c r="C363" s="95" t="s">
        <v>3369</v>
      </c>
      <c r="D363" s="109">
        <v>3174195</v>
      </c>
      <c r="E363" s="109">
        <v>2856776</v>
      </c>
      <c r="F363" s="109">
        <v>2539356</v>
      </c>
      <c r="G363" s="97" t="s">
        <v>637</v>
      </c>
      <c r="H363" s="97">
        <v>303103</v>
      </c>
    </row>
    <row r="364" spans="1:8" ht="33" x14ac:dyDescent="0.3">
      <c r="A364" s="113">
        <v>363</v>
      </c>
      <c r="B364" s="94">
        <v>213820911418869</v>
      </c>
      <c r="C364" s="95" t="s">
        <v>3373</v>
      </c>
      <c r="D364" s="109">
        <v>80000000</v>
      </c>
      <c r="E364" s="109">
        <v>72000000</v>
      </c>
      <c r="F364" s="109">
        <v>64000000</v>
      </c>
      <c r="G364" s="97" t="s">
        <v>637</v>
      </c>
      <c r="H364" s="97">
        <v>302021</v>
      </c>
    </row>
    <row r="365" spans="1:8" ht="49.5" x14ac:dyDescent="0.3">
      <c r="A365" s="113">
        <v>364</v>
      </c>
      <c r="B365" s="94">
        <v>213820911417019</v>
      </c>
      <c r="C365" s="95" t="s">
        <v>3376</v>
      </c>
      <c r="D365" s="109">
        <v>6385680</v>
      </c>
      <c r="E365" s="109">
        <v>5747112</v>
      </c>
      <c r="F365" s="109">
        <v>5108544</v>
      </c>
      <c r="G365" s="97" t="s">
        <v>637</v>
      </c>
      <c r="H365" s="97">
        <v>302002</v>
      </c>
    </row>
    <row r="366" spans="1:8" ht="49.5" x14ac:dyDescent="0.3">
      <c r="A366" s="113">
        <v>365</v>
      </c>
      <c r="B366" s="98">
        <v>213820911408570</v>
      </c>
      <c r="C366" s="95" t="s">
        <v>3379</v>
      </c>
      <c r="D366" s="108">
        <v>15081900</v>
      </c>
      <c r="E366" s="108">
        <v>13573710</v>
      </c>
      <c r="F366" s="108">
        <v>12065520</v>
      </c>
      <c r="G366" s="97" t="s">
        <v>637</v>
      </c>
      <c r="H366" s="97">
        <v>302001</v>
      </c>
    </row>
    <row r="367" spans="1:8" ht="33" x14ac:dyDescent="0.3">
      <c r="A367" s="113">
        <v>366</v>
      </c>
      <c r="B367" s="98">
        <v>213820911394428</v>
      </c>
      <c r="C367" s="95" t="s">
        <v>3382</v>
      </c>
      <c r="D367" s="108">
        <v>4698250</v>
      </c>
      <c r="E367" s="108">
        <v>4228425</v>
      </c>
      <c r="F367" s="108">
        <v>3758600</v>
      </c>
      <c r="G367" s="97" t="s">
        <v>637</v>
      </c>
      <c r="H367" s="97">
        <v>302026</v>
      </c>
    </row>
    <row r="368" spans="1:8" ht="49.5" x14ac:dyDescent="0.3">
      <c r="A368" s="113">
        <v>367</v>
      </c>
      <c r="B368" s="98">
        <v>213820911374734</v>
      </c>
      <c r="C368" s="95" t="s">
        <v>3385</v>
      </c>
      <c r="D368" s="108">
        <v>1377330</v>
      </c>
      <c r="E368" s="108">
        <v>1239597</v>
      </c>
      <c r="F368" s="108">
        <v>1101864</v>
      </c>
      <c r="G368" s="97" t="s">
        <v>637</v>
      </c>
      <c r="H368" s="97">
        <v>302029</v>
      </c>
    </row>
    <row r="369" spans="1:8" ht="49.5" x14ac:dyDescent="0.3">
      <c r="A369" s="113">
        <v>368</v>
      </c>
      <c r="B369" s="98">
        <v>213820911352709</v>
      </c>
      <c r="C369" s="95" t="s">
        <v>3388</v>
      </c>
      <c r="D369" s="108">
        <v>1669265</v>
      </c>
      <c r="E369" s="108">
        <v>1502339</v>
      </c>
      <c r="F369" s="108">
        <v>1335412</v>
      </c>
      <c r="G369" s="97" t="s">
        <v>637</v>
      </c>
      <c r="H369" s="97">
        <v>303802</v>
      </c>
    </row>
    <row r="370" spans="1:8" ht="33" x14ac:dyDescent="0.3">
      <c r="A370" s="113">
        <v>369</v>
      </c>
      <c r="B370" s="98">
        <v>213820911351701</v>
      </c>
      <c r="C370" s="95" t="s">
        <v>3391</v>
      </c>
      <c r="D370" s="108">
        <v>3148574</v>
      </c>
      <c r="E370" s="108">
        <v>2833717</v>
      </c>
      <c r="F370" s="108">
        <v>2518859</v>
      </c>
      <c r="G370" s="97" t="s">
        <v>637</v>
      </c>
      <c r="H370" s="97">
        <v>302020</v>
      </c>
    </row>
    <row r="371" spans="1:8" ht="33" x14ac:dyDescent="0.3">
      <c r="A371" s="113">
        <v>370</v>
      </c>
      <c r="B371" s="98">
        <v>213820911095685</v>
      </c>
      <c r="C371" s="95" t="s">
        <v>3395</v>
      </c>
      <c r="D371" s="108">
        <v>4120540</v>
      </c>
      <c r="E371" s="108">
        <v>3708486</v>
      </c>
      <c r="F371" s="108">
        <v>3296432</v>
      </c>
      <c r="G371" s="97" t="s">
        <v>637</v>
      </c>
      <c r="H371" s="97">
        <v>302029</v>
      </c>
    </row>
    <row r="372" spans="1:8" ht="33" x14ac:dyDescent="0.3">
      <c r="A372" s="113">
        <v>371</v>
      </c>
      <c r="B372" s="98">
        <v>213820911083413</v>
      </c>
      <c r="C372" s="95" t="s">
        <v>3398</v>
      </c>
      <c r="D372" s="108">
        <v>2887500</v>
      </c>
      <c r="E372" s="108">
        <v>2598750</v>
      </c>
      <c r="F372" s="108">
        <v>2310000</v>
      </c>
      <c r="G372" s="97" t="s">
        <v>637</v>
      </c>
      <c r="H372" s="97">
        <v>302021</v>
      </c>
    </row>
    <row r="373" spans="1:8" ht="49.5" x14ac:dyDescent="0.3">
      <c r="A373" s="113">
        <v>372</v>
      </c>
      <c r="B373" s="98">
        <v>213820911075301</v>
      </c>
      <c r="C373" s="95" t="s">
        <v>3402</v>
      </c>
      <c r="D373" s="108">
        <v>2263187.5</v>
      </c>
      <c r="E373" s="108">
        <v>2036869</v>
      </c>
      <c r="F373" s="108">
        <v>1810550</v>
      </c>
      <c r="G373" s="97" t="s">
        <v>637</v>
      </c>
      <c r="H373" s="97">
        <v>303704</v>
      </c>
    </row>
    <row r="374" spans="1:8" ht="49.5" x14ac:dyDescent="0.3">
      <c r="A374" s="113">
        <v>373</v>
      </c>
      <c r="B374" s="106">
        <v>213820911075301</v>
      </c>
      <c r="C374" s="103" t="s">
        <v>3405</v>
      </c>
      <c r="D374" s="111">
        <v>2263187.5</v>
      </c>
      <c r="E374" s="111">
        <v>2036869</v>
      </c>
      <c r="F374" s="111">
        <v>1810550</v>
      </c>
      <c r="G374" s="105"/>
      <c r="H374" s="105"/>
    </row>
    <row r="375" spans="1:8" ht="49.5" x14ac:dyDescent="0.3">
      <c r="A375" s="113">
        <v>374</v>
      </c>
      <c r="B375" s="98">
        <v>213820911009419</v>
      </c>
      <c r="C375" s="95" t="s">
        <v>3408</v>
      </c>
      <c r="D375" s="108">
        <v>3150100</v>
      </c>
      <c r="E375" s="108">
        <v>2835090</v>
      </c>
      <c r="F375" s="108">
        <v>2520080</v>
      </c>
      <c r="G375" s="97" t="s">
        <v>637</v>
      </c>
      <c r="H375" s="97">
        <v>302019</v>
      </c>
    </row>
    <row r="376" spans="1:8" ht="99" x14ac:dyDescent="0.3">
      <c r="A376" s="113">
        <v>375</v>
      </c>
      <c r="B376" s="94">
        <v>213721111645166</v>
      </c>
      <c r="C376" s="95" t="s">
        <v>3411</v>
      </c>
      <c r="D376" s="109">
        <v>8504350</v>
      </c>
      <c r="E376" s="109">
        <v>7653915</v>
      </c>
      <c r="F376" s="109">
        <v>6803480</v>
      </c>
      <c r="G376" s="97" t="s">
        <v>242</v>
      </c>
      <c r="H376" s="97">
        <v>141001</v>
      </c>
    </row>
    <row r="377" spans="1:8" ht="66" x14ac:dyDescent="0.3">
      <c r="A377" s="113">
        <v>376</v>
      </c>
      <c r="B377" s="94">
        <v>213721111419188</v>
      </c>
      <c r="C377" s="95" t="s">
        <v>3413</v>
      </c>
      <c r="D377" s="109">
        <v>4680800</v>
      </c>
      <c r="E377" s="109">
        <v>4212720</v>
      </c>
      <c r="F377" s="109">
        <v>3744640</v>
      </c>
      <c r="G377" s="97" t="s">
        <v>242</v>
      </c>
      <c r="H377" s="97">
        <v>141007</v>
      </c>
    </row>
    <row r="378" spans="1:8" ht="82.5" x14ac:dyDescent="0.3">
      <c r="A378" s="113">
        <v>377</v>
      </c>
      <c r="B378" s="98">
        <v>213721111373669</v>
      </c>
      <c r="C378" s="95" t="s">
        <v>3416</v>
      </c>
      <c r="D378" s="108">
        <v>4119850</v>
      </c>
      <c r="E378" s="108">
        <v>3707865</v>
      </c>
      <c r="F378" s="108">
        <v>3295880</v>
      </c>
      <c r="G378" s="97" t="s">
        <v>242</v>
      </c>
      <c r="H378" s="97">
        <v>140801</v>
      </c>
    </row>
    <row r="379" spans="1:8" ht="82.5" x14ac:dyDescent="0.3">
      <c r="A379" s="113">
        <v>378</v>
      </c>
      <c r="B379" s="94">
        <v>213721111286556</v>
      </c>
      <c r="C379" s="95" t="s">
        <v>3419</v>
      </c>
      <c r="D379" s="109">
        <v>2664500</v>
      </c>
      <c r="E379" s="109">
        <v>2398050</v>
      </c>
      <c r="F379" s="109">
        <v>2131600</v>
      </c>
      <c r="G379" s="97" t="s">
        <v>242</v>
      </c>
      <c r="H379" s="97">
        <v>141010</v>
      </c>
    </row>
    <row r="380" spans="1:8" ht="99" x14ac:dyDescent="0.3">
      <c r="A380" s="113">
        <v>379</v>
      </c>
      <c r="B380" s="98">
        <v>213720911791250</v>
      </c>
      <c r="C380" s="95" t="s">
        <v>3421</v>
      </c>
      <c r="D380" s="108">
        <v>3388500</v>
      </c>
      <c r="E380" s="108">
        <v>3049650</v>
      </c>
      <c r="F380" s="108">
        <v>2710800</v>
      </c>
      <c r="G380" s="97" t="s">
        <v>242</v>
      </c>
      <c r="H380" s="97">
        <v>141016</v>
      </c>
    </row>
    <row r="381" spans="1:8" ht="99" x14ac:dyDescent="0.3">
      <c r="A381" s="113">
        <v>380</v>
      </c>
      <c r="B381" s="98">
        <v>213720911788731</v>
      </c>
      <c r="C381" s="95" t="s">
        <v>3424</v>
      </c>
      <c r="D381" s="108">
        <v>4137500</v>
      </c>
      <c r="E381" s="108">
        <v>3723750</v>
      </c>
      <c r="F381" s="108">
        <v>3310000</v>
      </c>
      <c r="G381" s="97" t="s">
        <v>242</v>
      </c>
      <c r="H381" s="97">
        <v>141001</v>
      </c>
    </row>
    <row r="382" spans="1:8" ht="49.5" x14ac:dyDescent="0.3">
      <c r="A382" s="113">
        <v>381</v>
      </c>
      <c r="B382" s="94">
        <v>213720911764566</v>
      </c>
      <c r="C382" s="95" t="s">
        <v>3428</v>
      </c>
      <c r="D382" s="109">
        <v>3381900</v>
      </c>
      <c r="E382" s="109">
        <v>3043710</v>
      </c>
      <c r="F382" s="109">
        <v>2705520</v>
      </c>
      <c r="G382" s="97" t="s">
        <v>242</v>
      </c>
      <c r="H382" s="97">
        <v>141012</v>
      </c>
    </row>
    <row r="383" spans="1:8" ht="115.5" x14ac:dyDescent="0.3">
      <c r="A383" s="113">
        <v>382</v>
      </c>
      <c r="B383" s="98">
        <v>213720911763828</v>
      </c>
      <c r="C383" s="95" t="s">
        <v>3430</v>
      </c>
      <c r="D383" s="108">
        <v>6182400</v>
      </c>
      <c r="E383" s="108">
        <v>5564160</v>
      </c>
      <c r="F383" s="108">
        <v>4945920</v>
      </c>
      <c r="G383" s="97" t="s">
        <v>242</v>
      </c>
      <c r="H383" s="97">
        <v>141112</v>
      </c>
    </row>
    <row r="384" spans="1:8" ht="82.5" x14ac:dyDescent="0.3">
      <c r="A384" s="113">
        <v>383</v>
      </c>
      <c r="B384" s="98">
        <v>213720911756787</v>
      </c>
      <c r="C384" s="95" t="s">
        <v>3433</v>
      </c>
      <c r="D384" s="108">
        <v>3302700</v>
      </c>
      <c r="E384" s="108">
        <v>2972430</v>
      </c>
      <c r="F384" s="108">
        <v>2642160</v>
      </c>
      <c r="G384" s="97" t="s">
        <v>242</v>
      </c>
      <c r="H384" s="97">
        <v>141012</v>
      </c>
    </row>
    <row r="385" spans="1:8" ht="82.5" x14ac:dyDescent="0.3">
      <c r="A385" s="113">
        <v>384</v>
      </c>
      <c r="B385" s="98">
        <v>213720911738862</v>
      </c>
      <c r="C385" s="95" t="s">
        <v>3435</v>
      </c>
      <c r="D385" s="108">
        <v>2208800</v>
      </c>
      <c r="E385" s="108">
        <v>1987920</v>
      </c>
      <c r="F385" s="108">
        <v>1767040</v>
      </c>
      <c r="G385" s="97" t="s">
        <v>242</v>
      </c>
      <c r="H385" s="97">
        <v>141016</v>
      </c>
    </row>
    <row r="386" spans="1:8" ht="115.5" x14ac:dyDescent="0.3">
      <c r="A386" s="113">
        <v>385</v>
      </c>
      <c r="B386" s="98">
        <v>213720911734080</v>
      </c>
      <c r="C386" s="95" t="s">
        <v>3437</v>
      </c>
      <c r="D386" s="108">
        <v>3343000</v>
      </c>
      <c r="E386" s="108">
        <v>3008700</v>
      </c>
      <c r="F386" s="108">
        <v>2674400</v>
      </c>
      <c r="G386" s="97" t="s">
        <v>242</v>
      </c>
      <c r="H386" s="97">
        <v>141015</v>
      </c>
    </row>
    <row r="387" spans="1:8" ht="82.5" x14ac:dyDescent="0.3">
      <c r="A387" s="113">
        <v>386</v>
      </c>
      <c r="B387" s="98">
        <v>213720911728003</v>
      </c>
      <c r="C387" s="95" t="s">
        <v>3439</v>
      </c>
      <c r="D387" s="108">
        <v>2600185</v>
      </c>
      <c r="E387" s="108">
        <v>2340167</v>
      </c>
      <c r="F387" s="108">
        <v>2080148</v>
      </c>
      <c r="G387" s="97" t="s">
        <v>242</v>
      </c>
      <c r="H387" s="97">
        <v>141001</v>
      </c>
    </row>
    <row r="388" spans="1:8" ht="66" x14ac:dyDescent="0.3">
      <c r="A388" s="113">
        <v>387</v>
      </c>
      <c r="B388" s="98">
        <v>213720911723797</v>
      </c>
      <c r="C388" s="95" t="s">
        <v>3443</v>
      </c>
      <c r="D388" s="108">
        <v>5188000</v>
      </c>
      <c r="E388" s="108">
        <v>4669200</v>
      </c>
      <c r="F388" s="108">
        <v>4150400</v>
      </c>
      <c r="G388" s="97" t="s">
        <v>242</v>
      </c>
      <c r="H388" s="97">
        <v>141007</v>
      </c>
    </row>
    <row r="389" spans="1:8" ht="82.5" x14ac:dyDescent="0.3">
      <c r="A389" s="113">
        <v>388</v>
      </c>
      <c r="B389" s="98">
        <v>213720911683240</v>
      </c>
      <c r="C389" s="95" t="s">
        <v>3447</v>
      </c>
      <c r="D389" s="108">
        <v>11895000</v>
      </c>
      <c r="E389" s="108">
        <v>10705500</v>
      </c>
      <c r="F389" s="108">
        <v>9516000</v>
      </c>
      <c r="G389" s="97" t="s">
        <v>242</v>
      </c>
      <c r="H389" s="97">
        <v>141421</v>
      </c>
    </row>
    <row r="390" spans="1:8" ht="33" x14ac:dyDescent="0.3">
      <c r="A390" s="113">
        <v>389</v>
      </c>
      <c r="B390" s="94">
        <v>213720911681109</v>
      </c>
      <c r="C390" s="95" t="s">
        <v>3450</v>
      </c>
      <c r="D390" s="109">
        <v>5011200</v>
      </c>
      <c r="E390" s="109">
        <v>4510080</v>
      </c>
      <c r="F390" s="109">
        <v>4008960</v>
      </c>
      <c r="G390" s="97" t="s">
        <v>242</v>
      </c>
      <c r="H390" s="97">
        <v>141008</v>
      </c>
    </row>
    <row r="391" spans="1:8" ht="82.5" x14ac:dyDescent="0.3">
      <c r="A391" s="113">
        <v>390</v>
      </c>
      <c r="B391" s="98">
        <v>213720911676283</v>
      </c>
      <c r="C391" s="95" t="s">
        <v>3452</v>
      </c>
      <c r="D391" s="108">
        <v>3475000</v>
      </c>
      <c r="E391" s="108">
        <v>3127500</v>
      </c>
      <c r="F391" s="108">
        <v>2780000</v>
      </c>
      <c r="G391" s="97" t="s">
        <v>242</v>
      </c>
      <c r="H391" s="97">
        <v>141003</v>
      </c>
    </row>
    <row r="392" spans="1:8" ht="33" x14ac:dyDescent="0.3">
      <c r="A392" s="113">
        <v>391</v>
      </c>
      <c r="B392" s="98">
        <v>213720911673479</v>
      </c>
      <c r="C392" s="95" t="s">
        <v>3454</v>
      </c>
      <c r="D392" s="108">
        <v>3719520</v>
      </c>
      <c r="E392" s="108">
        <v>3347568</v>
      </c>
      <c r="F392" s="108">
        <v>2975616</v>
      </c>
      <c r="G392" s="97" t="s">
        <v>242</v>
      </c>
      <c r="H392" s="97">
        <v>142026</v>
      </c>
    </row>
    <row r="393" spans="1:8" ht="99" x14ac:dyDescent="0.3">
      <c r="A393" s="113">
        <v>392</v>
      </c>
      <c r="B393" s="98">
        <v>213720911671751</v>
      </c>
      <c r="C393" s="95" t="s">
        <v>3456</v>
      </c>
      <c r="D393" s="108">
        <v>3015750</v>
      </c>
      <c r="E393" s="108">
        <v>2714175</v>
      </c>
      <c r="F393" s="108">
        <v>2412600</v>
      </c>
      <c r="G393" s="97" t="s">
        <v>242</v>
      </c>
      <c r="H393" s="97">
        <v>141007</v>
      </c>
    </row>
    <row r="394" spans="1:8" ht="82.5" x14ac:dyDescent="0.3">
      <c r="A394" s="113">
        <v>393</v>
      </c>
      <c r="B394" s="98">
        <v>213720911659374</v>
      </c>
      <c r="C394" s="95" t="s">
        <v>3459</v>
      </c>
      <c r="D394" s="108">
        <v>5746450</v>
      </c>
      <c r="E394" s="108">
        <v>5171805</v>
      </c>
      <c r="F394" s="108">
        <v>4597160</v>
      </c>
      <c r="G394" s="97" t="s">
        <v>242</v>
      </c>
      <c r="H394" s="97">
        <v>142053</v>
      </c>
    </row>
    <row r="395" spans="1:8" ht="66" x14ac:dyDescent="0.3">
      <c r="A395" s="113">
        <v>394</v>
      </c>
      <c r="B395" s="98">
        <v>213720911612244</v>
      </c>
      <c r="C395" s="95" t="s">
        <v>3461</v>
      </c>
      <c r="D395" s="108">
        <v>2695600</v>
      </c>
      <c r="E395" s="108">
        <v>2426040</v>
      </c>
      <c r="F395" s="108">
        <v>2156480</v>
      </c>
      <c r="G395" s="97" t="s">
        <v>242</v>
      </c>
      <c r="H395" s="97">
        <v>141001</v>
      </c>
    </row>
    <row r="396" spans="1:8" ht="49.5" x14ac:dyDescent="0.3">
      <c r="A396" s="113">
        <v>395</v>
      </c>
      <c r="B396" s="98">
        <v>213720911608511</v>
      </c>
      <c r="C396" s="95" t="s">
        <v>3463</v>
      </c>
      <c r="D396" s="108">
        <v>2071875</v>
      </c>
      <c r="E396" s="108">
        <v>1864688</v>
      </c>
      <c r="F396" s="108">
        <v>1657500</v>
      </c>
      <c r="G396" s="97" t="s">
        <v>242</v>
      </c>
      <c r="H396" s="97">
        <v>141013</v>
      </c>
    </row>
    <row r="397" spans="1:8" ht="82.5" x14ac:dyDescent="0.3">
      <c r="A397" s="113">
        <v>396</v>
      </c>
      <c r="B397" s="98">
        <v>213720911590639</v>
      </c>
      <c r="C397" s="95" t="s">
        <v>3465</v>
      </c>
      <c r="D397" s="108">
        <v>12482580</v>
      </c>
      <c r="E397" s="108">
        <v>11234322</v>
      </c>
      <c r="F397" s="108">
        <v>9986064</v>
      </c>
      <c r="G397" s="97" t="s">
        <v>242</v>
      </c>
      <c r="H397" s="97">
        <v>148023</v>
      </c>
    </row>
    <row r="398" spans="1:8" ht="82.5" x14ac:dyDescent="0.3">
      <c r="A398" s="113">
        <v>397</v>
      </c>
      <c r="B398" s="98">
        <v>213720911577195</v>
      </c>
      <c r="C398" s="95" t="s">
        <v>3468</v>
      </c>
      <c r="D398" s="108">
        <v>2129580</v>
      </c>
      <c r="E398" s="108">
        <v>1916622</v>
      </c>
      <c r="F398" s="108">
        <v>1703664</v>
      </c>
      <c r="G398" s="97" t="s">
        <v>242</v>
      </c>
      <c r="H398" s="97">
        <v>141003</v>
      </c>
    </row>
    <row r="399" spans="1:8" ht="82.5" x14ac:dyDescent="0.3">
      <c r="A399" s="113">
        <v>398</v>
      </c>
      <c r="B399" s="94">
        <v>213720911512479</v>
      </c>
      <c r="C399" s="95" t="s">
        <v>3470</v>
      </c>
      <c r="D399" s="109">
        <v>8813799.7863999996</v>
      </c>
      <c r="E399" s="109">
        <v>7932420</v>
      </c>
      <c r="F399" s="109">
        <v>7051040</v>
      </c>
      <c r="G399" s="97" t="s">
        <v>242</v>
      </c>
      <c r="H399" s="97">
        <v>141003</v>
      </c>
    </row>
    <row r="400" spans="1:8" ht="66" x14ac:dyDescent="0.3">
      <c r="A400" s="113">
        <v>399</v>
      </c>
      <c r="B400" s="98">
        <v>213720911392192</v>
      </c>
      <c r="C400" s="95" t="s">
        <v>3472</v>
      </c>
      <c r="D400" s="108">
        <v>4571266.2499679998</v>
      </c>
      <c r="E400" s="108">
        <v>4114140</v>
      </c>
      <c r="F400" s="108">
        <v>3657013</v>
      </c>
      <c r="G400" s="97" t="s">
        <v>242</v>
      </c>
      <c r="H400" s="97">
        <v>141014</v>
      </c>
    </row>
    <row r="401" spans="1:8" ht="99" x14ac:dyDescent="0.3">
      <c r="A401" s="113">
        <v>400</v>
      </c>
      <c r="B401" s="98">
        <v>213720911354294</v>
      </c>
      <c r="C401" s="95" t="s">
        <v>3475</v>
      </c>
      <c r="D401" s="108">
        <v>5789500</v>
      </c>
      <c r="E401" s="108">
        <v>5210550</v>
      </c>
      <c r="F401" s="108">
        <v>4631600</v>
      </c>
      <c r="G401" s="97" t="s">
        <v>242</v>
      </c>
      <c r="H401" s="97">
        <v>141006</v>
      </c>
    </row>
    <row r="402" spans="1:8" ht="66" x14ac:dyDescent="0.3">
      <c r="A402" s="113">
        <v>401</v>
      </c>
      <c r="B402" s="98">
        <v>213720911353684</v>
      </c>
      <c r="C402" s="95" t="s">
        <v>3478</v>
      </c>
      <c r="D402" s="108">
        <v>1950750</v>
      </c>
      <c r="E402" s="108">
        <v>1755675</v>
      </c>
      <c r="F402" s="108">
        <v>1560600</v>
      </c>
      <c r="G402" s="97" t="s">
        <v>242</v>
      </c>
      <c r="H402" s="97">
        <v>142003</v>
      </c>
    </row>
    <row r="403" spans="1:8" ht="66" x14ac:dyDescent="0.3">
      <c r="A403" s="113">
        <v>402</v>
      </c>
      <c r="B403" s="94">
        <v>213720911345870</v>
      </c>
      <c r="C403" s="95" t="s">
        <v>3481</v>
      </c>
      <c r="D403" s="109">
        <v>1793500</v>
      </c>
      <c r="E403" s="109">
        <v>1614150</v>
      </c>
      <c r="F403" s="109">
        <v>1434800</v>
      </c>
      <c r="G403" s="97" t="s">
        <v>242</v>
      </c>
      <c r="H403" s="97">
        <v>141001</v>
      </c>
    </row>
    <row r="404" spans="1:8" ht="82.5" x14ac:dyDescent="0.3">
      <c r="A404" s="113">
        <v>403</v>
      </c>
      <c r="B404" s="98">
        <v>213720911323320</v>
      </c>
      <c r="C404" s="95" t="s">
        <v>3484</v>
      </c>
      <c r="D404" s="108">
        <v>3948000</v>
      </c>
      <c r="E404" s="108">
        <v>3553200</v>
      </c>
      <c r="F404" s="108">
        <v>3158400</v>
      </c>
      <c r="G404" s="97" t="s">
        <v>242</v>
      </c>
      <c r="H404" s="97">
        <v>141001</v>
      </c>
    </row>
    <row r="405" spans="1:8" ht="66" x14ac:dyDescent="0.3">
      <c r="A405" s="113">
        <v>404</v>
      </c>
      <c r="B405" s="102">
        <v>213720911323320</v>
      </c>
      <c r="C405" s="103" t="s">
        <v>3487</v>
      </c>
      <c r="D405" s="112">
        <v>1443750</v>
      </c>
      <c r="E405" s="112">
        <v>1299375</v>
      </c>
      <c r="F405" s="112">
        <v>1155000</v>
      </c>
      <c r="G405" s="105"/>
      <c r="H405" s="105"/>
    </row>
    <row r="406" spans="1:8" ht="99" x14ac:dyDescent="0.3">
      <c r="A406" s="113">
        <v>405</v>
      </c>
      <c r="B406" s="98">
        <v>213720911292300</v>
      </c>
      <c r="C406" s="95" t="s">
        <v>3491</v>
      </c>
      <c r="D406" s="108">
        <v>4833800</v>
      </c>
      <c r="E406" s="108">
        <v>4350420</v>
      </c>
      <c r="F406" s="108">
        <v>3867040</v>
      </c>
      <c r="G406" s="97" t="s">
        <v>242</v>
      </c>
      <c r="H406" s="97">
        <v>142021</v>
      </c>
    </row>
    <row r="407" spans="1:8" ht="99" x14ac:dyDescent="0.3">
      <c r="A407" s="113">
        <v>406</v>
      </c>
      <c r="B407" s="98">
        <v>213720911283726</v>
      </c>
      <c r="C407" s="95" t="s">
        <v>3495</v>
      </c>
      <c r="D407" s="108">
        <v>3539000</v>
      </c>
      <c r="E407" s="108">
        <v>3185100</v>
      </c>
      <c r="F407" s="108">
        <v>2831200</v>
      </c>
      <c r="G407" s="97" t="s">
        <v>242</v>
      </c>
      <c r="H407" s="97">
        <v>141007</v>
      </c>
    </row>
    <row r="408" spans="1:8" ht="66" x14ac:dyDescent="0.3">
      <c r="A408" s="113">
        <v>407</v>
      </c>
      <c r="B408" s="98">
        <v>173401311737593</v>
      </c>
      <c r="C408" s="95" t="s">
        <v>3499</v>
      </c>
      <c r="D408" s="108">
        <v>23863412</v>
      </c>
      <c r="E408" s="108">
        <v>21477071</v>
      </c>
      <c r="F408" s="108">
        <v>19090730</v>
      </c>
      <c r="G408" s="97" t="s">
        <v>326</v>
      </c>
      <c r="H408" s="97">
        <v>560100</v>
      </c>
    </row>
    <row r="409" spans="1:8" ht="49.5" x14ac:dyDescent="0.3">
      <c r="A409" s="113">
        <v>408</v>
      </c>
      <c r="B409" s="98">
        <v>213720911166063</v>
      </c>
      <c r="C409" s="95" t="s">
        <v>3502</v>
      </c>
      <c r="D409" s="108">
        <v>3180000</v>
      </c>
      <c r="E409" s="108">
        <v>2862000</v>
      </c>
      <c r="F409" s="108">
        <v>2544000</v>
      </c>
      <c r="G409" s="97" t="s">
        <v>242</v>
      </c>
      <c r="H409" s="97">
        <v>141010</v>
      </c>
    </row>
    <row r="410" spans="1:8" ht="49.5" x14ac:dyDescent="0.3">
      <c r="A410" s="113">
        <v>409</v>
      </c>
      <c r="B410" s="98">
        <v>213620911765372</v>
      </c>
      <c r="C410" s="95" t="s">
        <v>3505</v>
      </c>
      <c r="D410" s="108">
        <v>1402600</v>
      </c>
      <c r="E410" s="108">
        <v>1262340</v>
      </c>
      <c r="F410" s="108">
        <v>1122080</v>
      </c>
      <c r="G410" s="97" t="s">
        <v>242</v>
      </c>
      <c r="H410" s="97">
        <v>144008</v>
      </c>
    </row>
    <row r="411" spans="1:8" ht="33" x14ac:dyDescent="0.3">
      <c r="A411" s="113">
        <v>410</v>
      </c>
      <c r="B411" s="98">
        <v>213620911763538</v>
      </c>
      <c r="C411" s="95" t="s">
        <v>3508</v>
      </c>
      <c r="D411" s="108">
        <v>3109720</v>
      </c>
      <c r="E411" s="108">
        <v>2798748</v>
      </c>
      <c r="F411" s="108">
        <v>2487776</v>
      </c>
      <c r="G411" s="97" t="s">
        <v>242</v>
      </c>
      <c r="H411" s="97">
        <v>144205</v>
      </c>
    </row>
    <row r="412" spans="1:8" ht="33" x14ac:dyDescent="0.3">
      <c r="A412" s="113">
        <v>411</v>
      </c>
      <c r="B412" s="98">
        <v>213620911760665</v>
      </c>
      <c r="C412" s="95" t="s">
        <v>3511</v>
      </c>
      <c r="D412" s="108">
        <v>3263000</v>
      </c>
      <c r="E412" s="108">
        <v>2936700</v>
      </c>
      <c r="F412" s="108">
        <v>2610400</v>
      </c>
      <c r="G412" s="97" t="s">
        <v>242</v>
      </c>
      <c r="H412" s="97">
        <v>144021</v>
      </c>
    </row>
    <row r="413" spans="1:8" ht="49.5" x14ac:dyDescent="0.3">
      <c r="A413" s="113">
        <v>412</v>
      </c>
      <c r="B413" s="98">
        <v>213620911605682</v>
      </c>
      <c r="C413" s="95" t="s">
        <v>3514</v>
      </c>
      <c r="D413" s="108">
        <v>2363167.86</v>
      </c>
      <c r="E413" s="108">
        <v>2126851</v>
      </c>
      <c r="F413" s="108">
        <v>1890534</v>
      </c>
      <c r="G413" s="97" t="s">
        <v>242</v>
      </c>
      <c r="H413" s="97">
        <v>144601</v>
      </c>
    </row>
    <row r="414" spans="1:8" ht="49.5" x14ac:dyDescent="0.3">
      <c r="A414" s="113">
        <v>413</v>
      </c>
      <c r="B414" s="98">
        <v>213620911320450</v>
      </c>
      <c r="C414" s="95" t="s">
        <v>3516</v>
      </c>
      <c r="D414" s="108">
        <v>2555840</v>
      </c>
      <c r="E414" s="108">
        <v>2300256</v>
      </c>
      <c r="F414" s="108">
        <v>2044672</v>
      </c>
      <c r="G414" s="97" t="s">
        <v>242</v>
      </c>
      <c r="H414" s="97">
        <v>144622</v>
      </c>
    </row>
    <row r="415" spans="1:8" ht="66" x14ac:dyDescent="0.3">
      <c r="A415" s="113">
        <v>414</v>
      </c>
      <c r="B415" s="98">
        <v>213620911282743</v>
      </c>
      <c r="C415" s="95" t="s">
        <v>3520</v>
      </c>
      <c r="D415" s="108">
        <v>3800096</v>
      </c>
      <c r="E415" s="108">
        <v>3420086</v>
      </c>
      <c r="F415" s="108">
        <v>3040077</v>
      </c>
      <c r="G415" s="97" t="s">
        <v>242</v>
      </c>
      <c r="H415" s="97">
        <v>144023</v>
      </c>
    </row>
    <row r="416" spans="1:8" ht="66" x14ac:dyDescent="0.3">
      <c r="A416" s="113">
        <v>415</v>
      </c>
      <c r="B416" s="98">
        <v>213521111643352</v>
      </c>
      <c r="C416" s="95" t="s">
        <v>3525</v>
      </c>
      <c r="D416" s="108">
        <v>4452000</v>
      </c>
      <c r="E416" s="108">
        <v>4006800</v>
      </c>
      <c r="F416" s="108">
        <v>3561600</v>
      </c>
      <c r="G416" s="97" t="s">
        <v>242</v>
      </c>
      <c r="H416" s="97">
        <v>140103</v>
      </c>
    </row>
    <row r="417" spans="1:8" ht="49.5" x14ac:dyDescent="0.3">
      <c r="A417" s="113">
        <v>416</v>
      </c>
      <c r="B417" s="98">
        <v>213521110993551</v>
      </c>
      <c r="C417" s="95" t="s">
        <v>3529</v>
      </c>
      <c r="D417" s="108">
        <v>2740500</v>
      </c>
      <c r="E417" s="108">
        <v>2466450</v>
      </c>
      <c r="F417" s="108">
        <v>2192400</v>
      </c>
      <c r="G417" s="97" t="s">
        <v>242</v>
      </c>
      <c r="H417" s="97">
        <v>140103</v>
      </c>
    </row>
    <row r="418" spans="1:8" ht="99" x14ac:dyDescent="0.3">
      <c r="A418" s="113">
        <v>417</v>
      </c>
      <c r="B418" s="98">
        <v>213520911766275</v>
      </c>
      <c r="C418" s="95" t="s">
        <v>3533</v>
      </c>
      <c r="D418" s="108">
        <v>5000940</v>
      </c>
      <c r="E418" s="108">
        <v>4500846</v>
      </c>
      <c r="F418" s="108">
        <v>4000752</v>
      </c>
      <c r="G418" s="97" t="s">
        <v>242</v>
      </c>
      <c r="H418" s="97">
        <v>140603</v>
      </c>
    </row>
    <row r="419" spans="1:8" ht="99" x14ac:dyDescent="0.3">
      <c r="A419" s="113">
        <v>418</v>
      </c>
      <c r="B419" s="98">
        <v>213520911763424</v>
      </c>
      <c r="C419" s="95" t="s">
        <v>3535</v>
      </c>
      <c r="D419" s="108">
        <v>8807760</v>
      </c>
      <c r="E419" s="108">
        <v>7926984</v>
      </c>
      <c r="F419" s="108">
        <v>7046208</v>
      </c>
      <c r="G419" s="97" t="s">
        <v>242</v>
      </c>
      <c r="H419" s="97">
        <v>140507</v>
      </c>
    </row>
    <row r="420" spans="1:8" ht="132" x14ac:dyDescent="0.3">
      <c r="A420" s="113">
        <v>419</v>
      </c>
      <c r="B420" s="98">
        <v>213520911724517</v>
      </c>
      <c r="C420" s="95" t="s">
        <v>3538</v>
      </c>
      <c r="D420" s="108">
        <v>6000724</v>
      </c>
      <c r="E420" s="108">
        <v>5400652</v>
      </c>
      <c r="F420" s="108">
        <v>4800579</v>
      </c>
      <c r="G420" s="97" t="s">
        <v>242</v>
      </c>
      <c r="H420" s="97">
        <v>140301</v>
      </c>
    </row>
    <row r="421" spans="1:8" ht="33" x14ac:dyDescent="0.3">
      <c r="A421" s="113">
        <v>420</v>
      </c>
      <c r="B421" s="98">
        <v>213520911710339</v>
      </c>
      <c r="C421" s="95" t="s">
        <v>3542</v>
      </c>
      <c r="D421" s="108">
        <v>2800600</v>
      </c>
      <c r="E421" s="108">
        <v>2520540</v>
      </c>
      <c r="F421" s="108">
        <v>2240480</v>
      </c>
      <c r="G421" s="97" t="s">
        <v>515</v>
      </c>
      <c r="H421" s="97">
        <v>134109</v>
      </c>
    </row>
    <row r="422" spans="1:8" ht="148.5" x14ac:dyDescent="0.3">
      <c r="A422" s="113">
        <v>421</v>
      </c>
      <c r="B422" s="98">
        <v>213520911709962</v>
      </c>
      <c r="C422" s="95" t="s">
        <v>3545</v>
      </c>
      <c r="D422" s="108">
        <v>8429593</v>
      </c>
      <c r="E422" s="108">
        <v>7586634</v>
      </c>
      <c r="F422" s="108">
        <v>6743674</v>
      </c>
      <c r="G422" s="97" t="s">
        <v>242</v>
      </c>
      <c r="H422" s="97">
        <v>140001</v>
      </c>
    </row>
    <row r="423" spans="1:8" ht="82.5" x14ac:dyDescent="0.3">
      <c r="A423" s="113">
        <v>422</v>
      </c>
      <c r="B423" s="98">
        <v>213520911685560</v>
      </c>
      <c r="C423" s="95" t="s">
        <v>3547</v>
      </c>
      <c r="D423" s="108">
        <v>21696000</v>
      </c>
      <c r="E423" s="108">
        <v>19526400</v>
      </c>
      <c r="F423" s="108">
        <v>17356800</v>
      </c>
      <c r="G423" s="97" t="s">
        <v>242</v>
      </c>
      <c r="H423" s="97">
        <v>140103</v>
      </c>
    </row>
    <row r="424" spans="1:8" ht="33" x14ac:dyDescent="0.3">
      <c r="A424" s="113">
        <v>423</v>
      </c>
      <c r="B424" s="98">
        <v>213520911615063</v>
      </c>
      <c r="C424" s="95" t="s">
        <v>3549</v>
      </c>
      <c r="D424" s="108">
        <v>8105300</v>
      </c>
      <c r="E424" s="108">
        <v>7294770</v>
      </c>
      <c r="F424" s="108">
        <v>6484240</v>
      </c>
      <c r="G424" s="97" t="s">
        <v>2314</v>
      </c>
      <c r="H424" s="97">
        <v>160012</v>
      </c>
    </row>
    <row r="425" spans="1:8" ht="82.5" x14ac:dyDescent="0.3">
      <c r="A425" s="113">
        <v>424</v>
      </c>
      <c r="B425" s="98">
        <v>213520911614517</v>
      </c>
      <c r="C425" s="95" t="s">
        <v>3552</v>
      </c>
      <c r="D425" s="108">
        <v>3512400</v>
      </c>
      <c r="E425" s="108">
        <v>3161160</v>
      </c>
      <c r="F425" s="108">
        <v>2809920</v>
      </c>
      <c r="G425" s="97" t="s">
        <v>242</v>
      </c>
      <c r="H425" s="97">
        <v>160103</v>
      </c>
    </row>
    <row r="426" spans="1:8" ht="231" x14ac:dyDescent="0.3">
      <c r="A426" s="113">
        <v>425</v>
      </c>
      <c r="B426" s="98">
        <v>213520911608070</v>
      </c>
      <c r="C426" s="95" t="s">
        <v>3557</v>
      </c>
      <c r="D426" s="108">
        <v>3914400</v>
      </c>
      <c r="E426" s="108">
        <v>3522960</v>
      </c>
      <c r="F426" s="108">
        <v>3131520</v>
      </c>
      <c r="G426" s="97" t="s">
        <v>242</v>
      </c>
      <c r="H426" s="97">
        <v>140604</v>
      </c>
    </row>
    <row r="427" spans="1:8" ht="82.5" x14ac:dyDescent="0.3">
      <c r="A427" s="113">
        <v>426</v>
      </c>
      <c r="B427" s="94">
        <v>213520911513751</v>
      </c>
      <c r="C427" s="95" t="s">
        <v>3560</v>
      </c>
      <c r="D427" s="109">
        <v>6400975</v>
      </c>
      <c r="E427" s="109">
        <v>5760878</v>
      </c>
      <c r="F427" s="109">
        <v>5120780</v>
      </c>
      <c r="G427" s="97" t="s">
        <v>242</v>
      </c>
      <c r="H427" s="97">
        <v>141411</v>
      </c>
    </row>
    <row r="428" spans="1:8" ht="66" x14ac:dyDescent="0.3">
      <c r="A428" s="113">
        <v>427</v>
      </c>
      <c r="B428" s="98">
        <v>213520911434662</v>
      </c>
      <c r="C428" s="95" t="s">
        <v>3561</v>
      </c>
      <c r="D428" s="108">
        <v>6432000</v>
      </c>
      <c r="E428" s="108">
        <v>5788800</v>
      </c>
      <c r="F428" s="108">
        <v>5145600</v>
      </c>
      <c r="G428" s="97" t="s">
        <v>242</v>
      </c>
      <c r="H428" s="97">
        <v>140301</v>
      </c>
    </row>
    <row r="429" spans="1:8" ht="132" x14ac:dyDescent="0.3">
      <c r="A429" s="113">
        <v>428</v>
      </c>
      <c r="B429" s="98">
        <v>213520911346944</v>
      </c>
      <c r="C429" s="95" t="s">
        <v>3566</v>
      </c>
      <c r="D429" s="108">
        <v>2618000</v>
      </c>
      <c r="E429" s="108">
        <v>2356200</v>
      </c>
      <c r="F429" s="108">
        <v>2094400</v>
      </c>
      <c r="G429" s="97" t="s">
        <v>242</v>
      </c>
      <c r="H429" s="97">
        <v>140603</v>
      </c>
    </row>
    <row r="430" spans="1:8" ht="49.5" x14ac:dyDescent="0.3">
      <c r="A430" s="113">
        <v>429</v>
      </c>
      <c r="B430" s="98">
        <v>213520911324812</v>
      </c>
      <c r="C430" s="95" t="s">
        <v>3570</v>
      </c>
      <c r="D430" s="108">
        <v>1839200</v>
      </c>
      <c r="E430" s="108">
        <v>1655280</v>
      </c>
      <c r="F430" s="108">
        <v>1471360</v>
      </c>
      <c r="G430" s="97" t="s">
        <v>242</v>
      </c>
      <c r="H430" s="97">
        <v>140603</v>
      </c>
    </row>
    <row r="431" spans="1:8" ht="82.5" x14ac:dyDescent="0.3">
      <c r="A431" s="113">
        <v>430</v>
      </c>
      <c r="B431" s="98">
        <v>213520911290405</v>
      </c>
      <c r="C431" s="95" t="s">
        <v>3573</v>
      </c>
      <c r="D431" s="108">
        <v>3712000</v>
      </c>
      <c r="E431" s="108">
        <v>3340800</v>
      </c>
      <c r="F431" s="108">
        <v>2969600</v>
      </c>
      <c r="G431" s="97" t="s">
        <v>242</v>
      </c>
      <c r="H431" s="97">
        <v>140603</v>
      </c>
    </row>
    <row r="432" spans="1:8" ht="33" x14ac:dyDescent="0.3">
      <c r="A432" s="113">
        <v>431</v>
      </c>
      <c r="B432" s="98">
        <v>213520911289516</v>
      </c>
      <c r="C432" s="95" t="s">
        <v>3576</v>
      </c>
      <c r="D432" s="108">
        <v>5371200</v>
      </c>
      <c r="E432" s="108">
        <v>4834080</v>
      </c>
      <c r="F432" s="108">
        <v>4296960</v>
      </c>
      <c r="G432" s="97" t="s">
        <v>242</v>
      </c>
      <c r="H432" s="97">
        <v>140401</v>
      </c>
    </row>
    <row r="433" spans="1:8" ht="66" x14ac:dyDescent="0.3">
      <c r="A433" s="113">
        <v>432</v>
      </c>
      <c r="B433" s="98">
        <v>213520911261060</v>
      </c>
      <c r="C433" s="95" t="s">
        <v>3580</v>
      </c>
      <c r="D433" s="108">
        <v>4502245</v>
      </c>
      <c r="E433" s="108">
        <v>4052021</v>
      </c>
      <c r="F433" s="108">
        <v>3601796</v>
      </c>
      <c r="G433" s="97" t="s">
        <v>242</v>
      </c>
      <c r="H433" s="97">
        <v>140603</v>
      </c>
    </row>
    <row r="434" spans="1:8" ht="82.5" x14ac:dyDescent="0.3">
      <c r="A434" s="113">
        <v>433</v>
      </c>
      <c r="B434" s="98">
        <v>213221511767777</v>
      </c>
      <c r="C434" s="95" t="s">
        <v>3584</v>
      </c>
      <c r="D434" s="108">
        <v>12051000</v>
      </c>
      <c r="E434" s="108">
        <v>10845900</v>
      </c>
      <c r="F434" s="108">
        <v>9640800</v>
      </c>
      <c r="G434" s="97" t="s">
        <v>674</v>
      </c>
      <c r="H434" s="97">
        <v>400074</v>
      </c>
    </row>
    <row r="435" spans="1:8" ht="82.5" x14ac:dyDescent="0.3">
      <c r="A435" s="113">
        <v>434</v>
      </c>
      <c r="B435" s="98">
        <v>213221311657197</v>
      </c>
      <c r="C435" s="95" t="s">
        <v>3587</v>
      </c>
      <c r="D435" s="108">
        <v>3840000</v>
      </c>
      <c r="E435" s="108">
        <v>3456000</v>
      </c>
      <c r="F435" s="108">
        <v>3072000</v>
      </c>
      <c r="G435" s="97" t="s">
        <v>674</v>
      </c>
      <c r="H435" s="97">
        <v>421302</v>
      </c>
    </row>
    <row r="436" spans="1:8" ht="99" x14ac:dyDescent="0.3">
      <c r="A436" s="113">
        <v>435</v>
      </c>
      <c r="B436" s="98">
        <v>213220911753352</v>
      </c>
      <c r="C436" s="95" t="s">
        <v>3590</v>
      </c>
      <c r="D436" s="108">
        <v>3780000</v>
      </c>
      <c r="E436" s="108">
        <v>3402000</v>
      </c>
      <c r="F436" s="108">
        <v>3024000</v>
      </c>
      <c r="G436" s="97" t="s">
        <v>674</v>
      </c>
      <c r="H436" s="97">
        <v>400104</v>
      </c>
    </row>
    <row r="437" spans="1:8" ht="82.5" x14ac:dyDescent="0.3">
      <c r="A437" s="113">
        <v>436</v>
      </c>
      <c r="B437" s="98">
        <v>213220911736023</v>
      </c>
      <c r="C437" s="95" t="s">
        <v>3593</v>
      </c>
      <c r="D437" s="108">
        <v>5002000</v>
      </c>
      <c r="E437" s="108">
        <v>4501800</v>
      </c>
      <c r="F437" s="108">
        <v>4001600</v>
      </c>
      <c r="G437" s="97" t="s">
        <v>674</v>
      </c>
      <c r="H437" s="97">
        <v>401107</v>
      </c>
    </row>
    <row r="438" spans="1:8" ht="49.5" x14ac:dyDescent="0.3">
      <c r="A438" s="113">
        <v>437</v>
      </c>
      <c r="B438" s="98">
        <v>173501311708957</v>
      </c>
      <c r="C438" s="95" t="s">
        <v>3596</v>
      </c>
      <c r="D438" s="108">
        <v>11532405.000000002</v>
      </c>
      <c r="E438" s="108">
        <v>10379165</v>
      </c>
      <c r="F438" s="108">
        <v>9225924</v>
      </c>
      <c r="G438" s="97" t="s">
        <v>637</v>
      </c>
      <c r="H438" s="97">
        <v>302021</v>
      </c>
    </row>
    <row r="439" spans="1:8" ht="82.5" x14ac:dyDescent="0.3">
      <c r="A439" s="113">
        <v>438</v>
      </c>
      <c r="B439" s="98">
        <v>213220911126886</v>
      </c>
      <c r="C439" s="95" t="s">
        <v>3600</v>
      </c>
      <c r="D439" s="108">
        <v>5700000</v>
      </c>
      <c r="E439" s="108">
        <v>5130000</v>
      </c>
      <c r="F439" s="108">
        <v>4560000</v>
      </c>
      <c r="G439" s="97" t="s">
        <v>674</v>
      </c>
      <c r="H439" s="97">
        <v>421302</v>
      </c>
    </row>
    <row r="440" spans="1:8" ht="33" x14ac:dyDescent="0.3">
      <c r="A440" s="113">
        <v>439</v>
      </c>
      <c r="B440" s="98">
        <v>213121311764807</v>
      </c>
      <c r="C440" s="95" t="s">
        <v>3604</v>
      </c>
      <c r="D440" s="108">
        <v>15960000</v>
      </c>
      <c r="E440" s="108">
        <v>14364000</v>
      </c>
      <c r="F440" s="108">
        <v>12768000</v>
      </c>
      <c r="G440" s="97" t="s">
        <v>252</v>
      </c>
      <c r="H440" s="97">
        <v>452001</v>
      </c>
    </row>
    <row r="441" spans="1:8" ht="49.5" x14ac:dyDescent="0.3">
      <c r="A441" s="113">
        <v>440</v>
      </c>
      <c r="B441" s="98">
        <v>213121311685567</v>
      </c>
      <c r="C441" s="95" t="s">
        <v>3608</v>
      </c>
      <c r="D441" s="108">
        <v>11825000</v>
      </c>
      <c r="E441" s="108">
        <v>10642500</v>
      </c>
      <c r="F441" s="108">
        <v>9460000</v>
      </c>
      <c r="G441" s="97" t="s">
        <v>252</v>
      </c>
      <c r="H441" s="97">
        <v>452001</v>
      </c>
    </row>
    <row r="442" spans="1:8" ht="33" x14ac:dyDescent="0.3">
      <c r="A442" s="113">
        <v>441</v>
      </c>
      <c r="B442" s="98">
        <v>213121111684601</v>
      </c>
      <c r="C442" s="95" t="s">
        <v>3617</v>
      </c>
      <c r="D442" s="108">
        <v>6090000</v>
      </c>
      <c r="E442" s="108">
        <v>5481000</v>
      </c>
      <c r="F442" s="108">
        <v>4872000</v>
      </c>
      <c r="G442" s="97" t="s">
        <v>252</v>
      </c>
      <c r="H442" s="97">
        <v>455001</v>
      </c>
    </row>
    <row r="443" spans="1:8" ht="49.5" x14ac:dyDescent="0.3">
      <c r="A443" s="113">
        <v>442</v>
      </c>
      <c r="B443" s="98">
        <v>213120911766013</v>
      </c>
      <c r="C443" s="95" t="s">
        <v>3621</v>
      </c>
      <c r="D443" s="108">
        <v>13425000</v>
      </c>
      <c r="E443" s="108">
        <v>12082500</v>
      </c>
      <c r="F443" s="108">
        <v>10740000</v>
      </c>
      <c r="G443" s="97" t="s">
        <v>252</v>
      </c>
      <c r="H443" s="97">
        <v>452010</v>
      </c>
    </row>
    <row r="444" spans="1:8" ht="49.5" x14ac:dyDescent="0.3">
      <c r="A444" s="113">
        <v>443</v>
      </c>
      <c r="B444" s="98">
        <v>213120911401934</v>
      </c>
      <c r="C444" s="95" t="s">
        <v>3626</v>
      </c>
      <c r="D444" s="108">
        <v>4812000</v>
      </c>
      <c r="E444" s="108">
        <v>4330800</v>
      </c>
      <c r="F444" s="108">
        <v>3849600</v>
      </c>
      <c r="G444" s="97" t="s">
        <v>252</v>
      </c>
      <c r="H444" s="97">
        <v>453551</v>
      </c>
    </row>
    <row r="445" spans="1:8" ht="49.5" x14ac:dyDescent="0.3">
      <c r="A445" s="113">
        <v>444</v>
      </c>
      <c r="B445" s="98">
        <v>213120911397860</v>
      </c>
      <c r="C445" s="95" t="s">
        <v>3630</v>
      </c>
      <c r="D445" s="108">
        <v>12912000</v>
      </c>
      <c r="E445" s="108">
        <v>11620800</v>
      </c>
      <c r="F445" s="108">
        <v>10329600</v>
      </c>
      <c r="G445" s="97" t="s">
        <v>252</v>
      </c>
      <c r="H445" s="97">
        <v>453551</v>
      </c>
    </row>
    <row r="446" spans="1:8" ht="66" x14ac:dyDescent="0.3">
      <c r="A446" s="113">
        <v>445</v>
      </c>
      <c r="B446" s="98">
        <v>213120911316202</v>
      </c>
      <c r="C446" s="95" t="s">
        <v>3634</v>
      </c>
      <c r="D446" s="108">
        <v>2970000</v>
      </c>
      <c r="E446" s="108">
        <v>2673000</v>
      </c>
      <c r="F446" s="108">
        <v>2376000</v>
      </c>
      <c r="G446" s="97" t="s">
        <v>252</v>
      </c>
      <c r="H446" s="97">
        <v>454774</v>
      </c>
    </row>
    <row r="447" spans="1:8" ht="49.5" x14ac:dyDescent="0.3">
      <c r="A447" s="113">
        <v>446</v>
      </c>
      <c r="B447" s="102">
        <v>213120911316202</v>
      </c>
      <c r="C447" s="103" t="s">
        <v>3638</v>
      </c>
      <c r="D447" s="112">
        <v>5508000</v>
      </c>
      <c r="E447" s="112">
        <v>4957200</v>
      </c>
      <c r="F447" s="112">
        <v>4406400</v>
      </c>
      <c r="G447" s="105"/>
      <c r="H447" s="105"/>
    </row>
    <row r="448" spans="1:8" ht="49.5" x14ac:dyDescent="0.3">
      <c r="A448" s="113">
        <v>447</v>
      </c>
      <c r="B448" s="98">
        <v>213120910918143</v>
      </c>
      <c r="C448" s="95" t="s">
        <v>3642</v>
      </c>
      <c r="D448" s="108">
        <v>2312500</v>
      </c>
      <c r="E448" s="108">
        <v>2081250</v>
      </c>
      <c r="F448" s="108">
        <v>1850000</v>
      </c>
      <c r="G448" s="97" t="s">
        <v>252</v>
      </c>
      <c r="H448" s="97">
        <v>452001</v>
      </c>
    </row>
    <row r="449" spans="1:8" ht="49.5" x14ac:dyDescent="0.3">
      <c r="A449" s="113">
        <v>448</v>
      </c>
      <c r="B449" s="98">
        <v>213021111611354</v>
      </c>
      <c r="C449" s="95" t="s">
        <v>3647</v>
      </c>
      <c r="D449" s="108">
        <v>16848000.0108</v>
      </c>
      <c r="E449" s="108">
        <v>15163200</v>
      </c>
      <c r="F449" s="108">
        <v>13478400</v>
      </c>
      <c r="G449" s="97" t="s">
        <v>252</v>
      </c>
      <c r="H449" s="97">
        <v>462001</v>
      </c>
    </row>
    <row r="450" spans="1:8" ht="49.5" x14ac:dyDescent="0.3">
      <c r="A450" s="113">
        <v>449</v>
      </c>
      <c r="B450" s="98">
        <v>213020911744350</v>
      </c>
      <c r="C450" s="95" t="s">
        <v>3651</v>
      </c>
      <c r="D450" s="108">
        <v>8517000</v>
      </c>
      <c r="E450" s="108">
        <v>7665300</v>
      </c>
      <c r="F450" s="108">
        <v>6813600</v>
      </c>
      <c r="G450" s="97" t="s">
        <v>252</v>
      </c>
      <c r="H450" s="97">
        <v>462001</v>
      </c>
    </row>
    <row r="451" spans="1:8" ht="66" x14ac:dyDescent="0.3">
      <c r="A451" s="113">
        <v>450</v>
      </c>
      <c r="B451" s="98">
        <v>213020911652018</v>
      </c>
      <c r="C451" s="95" t="s">
        <v>3655</v>
      </c>
      <c r="D451" s="108">
        <v>2257500</v>
      </c>
      <c r="E451" s="108">
        <v>2031750</v>
      </c>
      <c r="F451" s="108">
        <v>1806000</v>
      </c>
      <c r="G451" s="97" t="s">
        <v>252</v>
      </c>
      <c r="H451" s="97">
        <v>462001</v>
      </c>
    </row>
    <row r="452" spans="1:8" ht="66" x14ac:dyDescent="0.3">
      <c r="A452" s="113">
        <v>451</v>
      </c>
      <c r="B452" s="102">
        <v>213020911652018</v>
      </c>
      <c r="C452" s="103" t="s">
        <v>3658</v>
      </c>
      <c r="D452" s="112">
        <v>2257500</v>
      </c>
      <c r="E452" s="112">
        <v>2031750</v>
      </c>
      <c r="F452" s="112">
        <v>1806000</v>
      </c>
      <c r="G452" s="105"/>
      <c r="H452" s="105"/>
    </row>
    <row r="453" spans="1:8" ht="66" x14ac:dyDescent="0.3">
      <c r="A453" s="113">
        <v>452</v>
      </c>
      <c r="B453" s="102">
        <v>213020911652018</v>
      </c>
      <c r="C453" s="103" t="s">
        <v>3659</v>
      </c>
      <c r="D453" s="112">
        <v>2257500</v>
      </c>
      <c r="E453" s="112">
        <v>2031750</v>
      </c>
      <c r="F453" s="112">
        <v>1806000</v>
      </c>
      <c r="G453" s="105"/>
      <c r="H453" s="105"/>
    </row>
    <row r="454" spans="1:8" ht="49.5" x14ac:dyDescent="0.3">
      <c r="A454" s="113">
        <v>453</v>
      </c>
      <c r="B454" s="98">
        <v>213020911648472</v>
      </c>
      <c r="C454" s="95" t="s">
        <v>3660</v>
      </c>
      <c r="D454" s="108">
        <v>2430000</v>
      </c>
      <c r="E454" s="108">
        <v>2187000</v>
      </c>
      <c r="F454" s="108">
        <v>1944000</v>
      </c>
      <c r="G454" s="97" t="s">
        <v>252</v>
      </c>
      <c r="H454" s="97">
        <v>462038</v>
      </c>
    </row>
    <row r="455" spans="1:8" ht="33" x14ac:dyDescent="0.3">
      <c r="A455" s="113">
        <v>454</v>
      </c>
      <c r="B455" s="98">
        <v>173701311291426</v>
      </c>
      <c r="C455" s="95" t="s">
        <v>3665</v>
      </c>
      <c r="D455" s="108">
        <v>19063000</v>
      </c>
      <c r="E455" s="108">
        <v>17156700</v>
      </c>
      <c r="F455" s="108">
        <v>15250400</v>
      </c>
      <c r="G455" s="97" t="s">
        <v>252</v>
      </c>
      <c r="H455" s="97">
        <v>452020</v>
      </c>
    </row>
    <row r="456" spans="1:8" ht="33" x14ac:dyDescent="0.3">
      <c r="A456" s="113">
        <v>455</v>
      </c>
      <c r="B456" s="98">
        <v>173701311354008</v>
      </c>
      <c r="C456" s="95" t="s">
        <v>3669</v>
      </c>
      <c r="D456" s="108">
        <v>38320000</v>
      </c>
      <c r="E456" s="108">
        <v>34488000</v>
      </c>
      <c r="F456" s="108">
        <v>30656000</v>
      </c>
      <c r="G456" s="97" t="s">
        <v>252</v>
      </c>
      <c r="H456" s="97">
        <v>452001</v>
      </c>
    </row>
    <row r="457" spans="1:8" ht="49.5" x14ac:dyDescent="0.3">
      <c r="A457" s="113">
        <v>456</v>
      </c>
      <c r="B457" s="98">
        <v>173701311646690</v>
      </c>
      <c r="C457" s="95" t="s">
        <v>3672</v>
      </c>
      <c r="D457" s="108">
        <v>18850000</v>
      </c>
      <c r="E457" s="108">
        <v>16965000</v>
      </c>
      <c r="F457" s="108">
        <v>15080000</v>
      </c>
      <c r="G457" s="97" t="s">
        <v>252</v>
      </c>
      <c r="H457" s="97">
        <v>452007</v>
      </c>
    </row>
    <row r="458" spans="1:8" ht="33" x14ac:dyDescent="0.3">
      <c r="A458" s="113">
        <v>457</v>
      </c>
      <c r="B458" s="98">
        <v>173701311699903</v>
      </c>
      <c r="C458" s="95" t="s">
        <v>3673</v>
      </c>
      <c r="D458" s="108">
        <v>20300000</v>
      </c>
      <c r="E458" s="108">
        <v>18270000</v>
      </c>
      <c r="F458" s="108">
        <v>16240000</v>
      </c>
      <c r="G458" s="97" t="s">
        <v>252</v>
      </c>
      <c r="H458" s="97">
        <v>452007</v>
      </c>
    </row>
    <row r="459" spans="1:8" ht="49.5" x14ac:dyDescent="0.3">
      <c r="A459" s="113">
        <v>458</v>
      </c>
      <c r="B459" s="98">
        <v>212920911776549</v>
      </c>
      <c r="C459" s="95" t="s">
        <v>3678</v>
      </c>
      <c r="D459" s="108">
        <v>4185000</v>
      </c>
      <c r="E459" s="108">
        <v>3766500</v>
      </c>
      <c r="F459" s="108">
        <v>3348000</v>
      </c>
      <c r="G459" s="97" t="s">
        <v>326</v>
      </c>
      <c r="H459" s="97">
        <v>560110</v>
      </c>
    </row>
    <row r="460" spans="1:8" ht="82.5" x14ac:dyDescent="0.3">
      <c r="A460" s="113">
        <v>459</v>
      </c>
      <c r="B460" s="94">
        <v>212920911765295</v>
      </c>
      <c r="C460" s="95" t="s">
        <v>3681</v>
      </c>
      <c r="D460" s="109">
        <v>2160000</v>
      </c>
      <c r="E460" s="109">
        <v>1944000</v>
      </c>
      <c r="F460" s="109">
        <v>1728000</v>
      </c>
      <c r="G460" s="97" t="s">
        <v>326</v>
      </c>
      <c r="H460" s="97">
        <v>562123</v>
      </c>
    </row>
    <row r="461" spans="1:8" ht="82.5" x14ac:dyDescent="0.3">
      <c r="A461" s="113">
        <v>460</v>
      </c>
      <c r="B461" s="94">
        <v>212920911765295</v>
      </c>
      <c r="C461" s="95" t="s">
        <v>3683</v>
      </c>
      <c r="D461" s="109">
        <v>2160000</v>
      </c>
      <c r="E461" s="109">
        <v>1944000</v>
      </c>
      <c r="F461" s="109">
        <v>1728000</v>
      </c>
      <c r="G461" s="97"/>
      <c r="H461" s="97"/>
    </row>
    <row r="462" spans="1:8" ht="49.5" x14ac:dyDescent="0.3">
      <c r="A462" s="113">
        <v>461</v>
      </c>
      <c r="B462" s="98">
        <v>212920911669464</v>
      </c>
      <c r="C462" s="95" t="s">
        <v>3684</v>
      </c>
      <c r="D462" s="108">
        <v>38445450</v>
      </c>
      <c r="E462" s="108">
        <v>34600905</v>
      </c>
      <c r="F462" s="108">
        <v>30756360</v>
      </c>
      <c r="G462" s="97" t="s">
        <v>326</v>
      </c>
      <c r="H462" s="97">
        <v>560047</v>
      </c>
    </row>
    <row r="463" spans="1:8" ht="66" x14ac:dyDescent="0.3">
      <c r="A463" s="113">
        <v>462</v>
      </c>
      <c r="B463" s="98">
        <v>212920911648834</v>
      </c>
      <c r="C463" s="95" t="s">
        <v>3691</v>
      </c>
      <c r="D463" s="108">
        <v>5053850</v>
      </c>
      <c r="E463" s="108">
        <v>4548465</v>
      </c>
      <c r="F463" s="108">
        <v>4043080</v>
      </c>
      <c r="G463" s="97" t="s">
        <v>326</v>
      </c>
      <c r="H463" s="97">
        <v>562102</v>
      </c>
    </row>
    <row r="464" spans="1:8" ht="82.5" x14ac:dyDescent="0.3">
      <c r="A464" s="113">
        <v>463</v>
      </c>
      <c r="B464" s="98">
        <v>212920911614532</v>
      </c>
      <c r="C464" s="95" t="s">
        <v>3693</v>
      </c>
      <c r="D464" s="108">
        <v>2392300</v>
      </c>
      <c r="E464" s="108">
        <v>2153070</v>
      </c>
      <c r="F464" s="108">
        <v>1913840</v>
      </c>
      <c r="G464" s="97" t="s">
        <v>326</v>
      </c>
      <c r="H464" s="97">
        <v>560098</v>
      </c>
    </row>
    <row r="465" spans="1:8" ht="115.5" x14ac:dyDescent="0.3">
      <c r="A465" s="113">
        <v>464</v>
      </c>
      <c r="B465" s="94">
        <v>212920911565608</v>
      </c>
      <c r="C465" s="95" t="s">
        <v>3697</v>
      </c>
      <c r="D465" s="109">
        <v>10343000</v>
      </c>
      <c r="E465" s="109">
        <v>9308700</v>
      </c>
      <c r="F465" s="109">
        <v>8274400</v>
      </c>
      <c r="G465" s="97" t="s">
        <v>326</v>
      </c>
      <c r="H465" s="97">
        <v>562126</v>
      </c>
    </row>
    <row r="466" spans="1:8" ht="66" x14ac:dyDescent="0.3">
      <c r="A466" s="113">
        <v>465</v>
      </c>
      <c r="B466" s="98">
        <v>173701511677633</v>
      </c>
      <c r="C466" s="95" t="s">
        <v>3699</v>
      </c>
      <c r="D466" s="108">
        <v>24150000</v>
      </c>
      <c r="E466" s="108">
        <v>21735000</v>
      </c>
      <c r="F466" s="108">
        <v>19320000</v>
      </c>
      <c r="G466" s="97" t="s">
        <v>252</v>
      </c>
      <c r="H466" s="97">
        <v>452001</v>
      </c>
    </row>
    <row r="467" spans="1:8" ht="49.5" x14ac:dyDescent="0.3">
      <c r="A467" s="113">
        <v>466</v>
      </c>
      <c r="B467" s="98">
        <v>173701511729895</v>
      </c>
      <c r="C467" s="95" t="s">
        <v>3703</v>
      </c>
      <c r="D467" s="108">
        <v>17397450</v>
      </c>
      <c r="E467" s="108">
        <v>15657705</v>
      </c>
      <c r="F467" s="108">
        <v>13917960</v>
      </c>
      <c r="G467" s="97" t="s">
        <v>252</v>
      </c>
      <c r="H467" s="97">
        <v>452004</v>
      </c>
    </row>
    <row r="468" spans="1:8" ht="99" x14ac:dyDescent="0.3">
      <c r="A468" s="113">
        <v>467</v>
      </c>
      <c r="B468" s="98">
        <v>212920911397722</v>
      </c>
      <c r="C468" s="95" t="s">
        <v>3707</v>
      </c>
      <c r="D468" s="108">
        <v>5336500</v>
      </c>
      <c r="E468" s="108">
        <v>4802850</v>
      </c>
      <c r="F468" s="108">
        <v>4269200</v>
      </c>
      <c r="G468" s="97" t="s">
        <v>326</v>
      </c>
      <c r="H468" s="97">
        <v>562125</v>
      </c>
    </row>
    <row r="469" spans="1:8" ht="49.5" x14ac:dyDescent="0.3">
      <c r="A469" s="113">
        <v>468</v>
      </c>
      <c r="B469" s="98">
        <v>212920911258767</v>
      </c>
      <c r="C469" s="95" t="s">
        <v>3710</v>
      </c>
      <c r="D469" s="108">
        <v>18541500</v>
      </c>
      <c r="E469" s="108">
        <v>16687350</v>
      </c>
      <c r="F469" s="108">
        <v>14833200</v>
      </c>
      <c r="G469" s="97" t="s">
        <v>326</v>
      </c>
      <c r="H469" s="97">
        <v>530054</v>
      </c>
    </row>
    <row r="470" spans="1:8" ht="99" x14ac:dyDescent="0.3">
      <c r="A470" s="113">
        <v>469</v>
      </c>
      <c r="B470" s="98">
        <v>212820911787251</v>
      </c>
      <c r="C470" s="95" t="s">
        <v>3713</v>
      </c>
      <c r="D470" s="108">
        <v>8235000</v>
      </c>
      <c r="E470" s="108">
        <v>7411500</v>
      </c>
      <c r="F470" s="108">
        <v>6588000</v>
      </c>
      <c r="G470" s="97" t="s">
        <v>515</v>
      </c>
      <c r="H470" s="97">
        <v>132103</v>
      </c>
    </row>
    <row r="471" spans="1:8" ht="66" x14ac:dyDescent="0.3">
      <c r="A471" s="113">
        <v>470</v>
      </c>
      <c r="B471" s="98">
        <v>212820911785333</v>
      </c>
      <c r="C471" s="95" t="s">
        <v>3717</v>
      </c>
      <c r="D471" s="108">
        <v>12348000</v>
      </c>
      <c r="E471" s="108">
        <v>11113200</v>
      </c>
      <c r="F471" s="108">
        <v>9878400</v>
      </c>
      <c r="G471" s="97" t="s">
        <v>515</v>
      </c>
      <c r="H471" s="97">
        <v>132101</v>
      </c>
    </row>
    <row r="472" spans="1:8" ht="49.5" x14ac:dyDescent="0.3">
      <c r="A472" s="113">
        <v>471</v>
      </c>
      <c r="B472" s="98">
        <v>212820911765387</v>
      </c>
      <c r="C472" s="95" t="s">
        <v>3721</v>
      </c>
      <c r="D472" s="108">
        <v>7592840</v>
      </c>
      <c r="E472" s="108">
        <v>6833556</v>
      </c>
      <c r="F472" s="108">
        <v>6074272</v>
      </c>
      <c r="G472" s="97" t="s">
        <v>515</v>
      </c>
      <c r="H472" s="97">
        <v>131039</v>
      </c>
    </row>
    <row r="473" spans="1:8" ht="148.5" x14ac:dyDescent="0.3">
      <c r="A473" s="113">
        <v>472</v>
      </c>
      <c r="B473" s="98">
        <v>212820911757232</v>
      </c>
      <c r="C473" s="95" t="s">
        <v>3724</v>
      </c>
      <c r="D473" s="108">
        <v>6192000</v>
      </c>
      <c r="E473" s="108">
        <v>5572800</v>
      </c>
      <c r="F473" s="108">
        <v>4953600</v>
      </c>
      <c r="G473" s="97" t="s">
        <v>515</v>
      </c>
      <c r="H473" s="97">
        <v>132103</v>
      </c>
    </row>
    <row r="474" spans="1:8" ht="49.5" x14ac:dyDescent="0.3">
      <c r="A474" s="113">
        <v>473</v>
      </c>
      <c r="B474" s="98">
        <v>212820911751154</v>
      </c>
      <c r="C474" s="95" t="s">
        <v>3727</v>
      </c>
      <c r="D474" s="108">
        <v>2677000</v>
      </c>
      <c r="E474" s="108">
        <v>2409300</v>
      </c>
      <c r="F474" s="108">
        <v>2141600</v>
      </c>
      <c r="G474" s="97" t="s">
        <v>515</v>
      </c>
      <c r="H474" s="97">
        <v>132103</v>
      </c>
    </row>
    <row r="475" spans="1:8" ht="82.5" x14ac:dyDescent="0.3">
      <c r="A475" s="113">
        <v>474</v>
      </c>
      <c r="B475" s="98">
        <v>212820911737488</v>
      </c>
      <c r="C475" s="95" t="s">
        <v>3730</v>
      </c>
      <c r="D475" s="108">
        <v>1619250</v>
      </c>
      <c r="E475" s="108">
        <v>1457325</v>
      </c>
      <c r="F475" s="108">
        <v>1295400</v>
      </c>
      <c r="G475" s="97" t="s">
        <v>515</v>
      </c>
      <c r="H475" s="97">
        <v>132103</v>
      </c>
    </row>
    <row r="476" spans="1:8" ht="66" x14ac:dyDescent="0.3">
      <c r="A476" s="113">
        <v>475</v>
      </c>
      <c r="B476" s="98">
        <v>212820911708867</v>
      </c>
      <c r="C476" s="95" t="s">
        <v>3733</v>
      </c>
      <c r="D476" s="108">
        <v>7066800</v>
      </c>
      <c r="E476" s="108">
        <v>6360120</v>
      </c>
      <c r="F476" s="108">
        <v>5653440</v>
      </c>
      <c r="G476" s="97" t="s">
        <v>515</v>
      </c>
      <c r="H476" s="97">
        <v>132103</v>
      </c>
    </row>
    <row r="477" spans="1:8" ht="49.5" x14ac:dyDescent="0.3">
      <c r="A477" s="113">
        <v>476</v>
      </c>
      <c r="B477" s="98">
        <v>212820911615943</v>
      </c>
      <c r="C477" s="95" t="s">
        <v>3735</v>
      </c>
      <c r="D477" s="108">
        <v>3998000</v>
      </c>
      <c r="E477" s="108">
        <v>3598200</v>
      </c>
      <c r="F477" s="108">
        <v>3198400</v>
      </c>
      <c r="G477" s="97" t="s">
        <v>515</v>
      </c>
      <c r="H477" s="97">
        <v>132101</v>
      </c>
    </row>
    <row r="478" spans="1:8" ht="66" x14ac:dyDescent="0.3">
      <c r="A478" s="113">
        <v>477</v>
      </c>
      <c r="B478" s="98">
        <v>212820911519403</v>
      </c>
      <c r="C478" s="95" t="s">
        <v>3738</v>
      </c>
      <c r="D478" s="108">
        <v>6533550</v>
      </c>
      <c r="E478" s="108">
        <v>5880195</v>
      </c>
      <c r="F478" s="108">
        <v>5226840</v>
      </c>
      <c r="G478" s="97" t="s">
        <v>515</v>
      </c>
      <c r="H478" s="97">
        <v>132108</v>
      </c>
    </row>
    <row r="479" spans="1:8" ht="49.5" x14ac:dyDescent="0.3">
      <c r="A479" s="113">
        <v>478</v>
      </c>
      <c r="B479" s="98">
        <v>212820911512407</v>
      </c>
      <c r="C479" s="95" t="s">
        <v>3742</v>
      </c>
      <c r="D479" s="108">
        <v>1790200</v>
      </c>
      <c r="E479" s="108">
        <v>1611180</v>
      </c>
      <c r="F479" s="108">
        <v>1432160</v>
      </c>
      <c r="G479" s="97" t="s">
        <v>515</v>
      </c>
      <c r="H479" s="97">
        <v>132103</v>
      </c>
    </row>
    <row r="480" spans="1:8" ht="66" x14ac:dyDescent="0.3">
      <c r="A480" s="113">
        <v>479</v>
      </c>
      <c r="B480" s="98">
        <v>212820911351151</v>
      </c>
      <c r="C480" s="95" t="s">
        <v>3745</v>
      </c>
      <c r="D480" s="108">
        <v>4083750</v>
      </c>
      <c r="E480" s="108">
        <v>3675375</v>
      </c>
      <c r="F480" s="108">
        <v>3267000</v>
      </c>
      <c r="G480" s="97" t="s">
        <v>515</v>
      </c>
      <c r="H480" s="97">
        <v>132103</v>
      </c>
    </row>
    <row r="481" spans="1:8" ht="33" x14ac:dyDescent="0.3">
      <c r="A481" s="113">
        <v>480</v>
      </c>
      <c r="B481" s="98">
        <v>212820911050592</v>
      </c>
      <c r="C481" s="95" t="s">
        <v>3749</v>
      </c>
      <c r="D481" s="108">
        <v>3526450</v>
      </c>
      <c r="E481" s="108">
        <v>3173805</v>
      </c>
      <c r="F481" s="108">
        <v>2821160</v>
      </c>
      <c r="G481" s="97" t="s">
        <v>515</v>
      </c>
      <c r="H481" s="97">
        <v>132103</v>
      </c>
    </row>
    <row r="482" spans="1:8" ht="49.5" x14ac:dyDescent="0.3">
      <c r="A482" s="113">
        <v>481</v>
      </c>
      <c r="B482" s="98">
        <v>212720911322515</v>
      </c>
      <c r="C482" s="95" t="s">
        <v>3754</v>
      </c>
      <c r="D482" s="108">
        <v>3910592.4000000004</v>
      </c>
      <c r="E482" s="108">
        <v>3519533</v>
      </c>
      <c r="F482" s="108">
        <v>3128474</v>
      </c>
      <c r="G482" s="97" t="s">
        <v>515</v>
      </c>
      <c r="H482" s="97">
        <v>132001</v>
      </c>
    </row>
    <row r="483" spans="1:8" ht="33" x14ac:dyDescent="0.3">
      <c r="A483" s="113">
        <v>482</v>
      </c>
      <c r="B483" s="98">
        <v>212720911262063</v>
      </c>
      <c r="C483" s="95" t="s">
        <v>3757</v>
      </c>
      <c r="D483" s="108">
        <v>1734501.8</v>
      </c>
      <c r="E483" s="108">
        <v>1561052</v>
      </c>
      <c r="F483" s="108">
        <v>1387601</v>
      </c>
      <c r="G483" s="97" t="s">
        <v>515</v>
      </c>
      <c r="H483" s="97">
        <v>132001</v>
      </c>
    </row>
    <row r="484" spans="1:8" ht="49.5" x14ac:dyDescent="0.3">
      <c r="A484" s="113">
        <v>483</v>
      </c>
      <c r="B484" s="98">
        <v>212720911261998</v>
      </c>
      <c r="C484" s="95" t="s">
        <v>3760</v>
      </c>
      <c r="D484" s="108">
        <v>2087000</v>
      </c>
      <c r="E484" s="108">
        <v>1878300</v>
      </c>
      <c r="F484" s="108">
        <v>1669600</v>
      </c>
      <c r="G484" s="97" t="s">
        <v>515</v>
      </c>
      <c r="H484" s="97">
        <v>131301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Sheet1</vt:lpstr>
      <vt:lpstr>Sheet3</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dc:creator>
  <cp:lastModifiedBy>Desk</cp:lastModifiedBy>
  <dcterms:created xsi:type="dcterms:W3CDTF">2025-03-17T06:44:52Z</dcterms:created>
  <dcterms:modified xsi:type="dcterms:W3CDTF">2025-03-17T12:43:29Z</dcterms:modified>
</cp:coreProperties>
</file>