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R13" i="14" l="1"/>
  <c r="N9" i="13"/>
  <c r="W34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4" i="4" l="1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Q24" i="4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<sst xmlns="http://schemas.openxmlformats.org/spreadsheetml/2006/main" count="49" uniqueCount="43">
  <si>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</si>
  <si>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</si>
  <si>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</si>
  <si>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</si>
  <si>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</si>
  <si>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</si>
  <si>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</si>
  <si>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</si>
  <si>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</si>
  <si>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</si>
  <si>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</si>
  <si>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</si>
  <si>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</si>
  <si>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</si>
  <si>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</si>
  <si>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</si>
  <si>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</si>
  <si>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</si>
  <si>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</si>
  <si>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</si>
  <si>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</si>
  <si>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</si>
  <si>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</si>
  <si>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</si>
  <si>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</si>
  <si>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</si>
  <si>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</si>
  <si>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</si>
  <si>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</si>
  <si>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</si>
  <si>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</si>
  <si>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</si>
  <si>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</si>
  <si>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</si>
  <si>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</si>
  <si>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</si>
  <si>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</si>
  <si>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</si>
  <si>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</si>
  <si>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</si>
  <si>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part OC</t>
  </si>
  <si>
    <t>SVC CO-OPERATIVE BANK LTD ( Ghatkopar (W) Branch )  - Mr. Nandkumar Ananda Babar And Mrs. Suman Nandkumar Babar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</si>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</sst>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10</xdr:col>
      <xdr:colOff>400616</xdr:colOff>
      <xdr:row>28</xdr:row>
      <xdr:rowOff>115022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276225"/>
          <a:ext cx="4058216" cy="51727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5</xdr:row>
      <xdr:rowOff>0</xdr:rowOff>
    </xdr:from>
    <xdr:to>
      <xdr:col>11</xdr:col>
      <xdr:colOff>362511</xdr:colOff>
      <xdr:row>32</xdr:row>
      <xdr:rowOff>134087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952500"/>
          <a:ext cx="4020111" cy="527758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7</xdr:col>
      <xdr:colOff>438722</xdr:colOff>
      <xdr:row>27</xdr:row>
      <xdr:rowOff>143586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4096322" cy="50965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601690</xdr:colOff>
      <xdr:row>32</xdr:row>
      <xdr:rowOff>29357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574490" cy="560148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11</xdr:col>
      <xdr:colOff>305693</xdr:colOff>
      <xdr:row>36</xdr:row>
      <xdr:rowOff>181771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6401693" cy="57062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20</xdr:col>
      <xdr:colOff>277114</xdr:colOff>
      <xdr:row>31</xdr:row>
      <xdr:rowOff>67482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6373114" cy="57824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15</xdr:col>
      <xdr:colOff>286641</xdr:colOff>
      <xdr:row>32</xdr:row>
      <xdr:rowOff>115114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381000"/>
          <a:ext cx="6382641" cy="58301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13</xdr:col>
      <xdr:colOff>296167</xdr:colOff>
      <xdr:row>31</xdr:row>
      <xdr:rowOff>29377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190500"/>
          <a:ext cx="6392167" cy="57443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I29" zoomScaleNormal="100" workbookViewId="0">
      <selection activeCell="T37" sqref="T3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225</v>
      </c>
      <c r="C3" s="4">
        <f>B3*1.2</f>
        <v>270</v>
      </c>
      <c r="D3" s="4">
        <f t="shared" ref="D3:D9" si="2">C3*1.2</f>
        <v>324</v>
      </c>
      <c r="E3" s="5">
        <f t="shared" ref="E3:E9" si="3">R3</f>
        <v>4800000</v>
      </c>
      <c r="F3" s="9">
        <f t="shared" ref="F3:F9" si="4">ROUND((E3/B3),0)</f>
        <v>21333</v>
      </c>
      <c r="G3" s="9">
        <f t="shared" ref="G3:G9" si="5">ROUND((E3/C3),0)</f>
        <v>17778</v>
      </c>
      <c r="H3" s="9">
        <f t="shared" ref="H3:H9" si="6">ROUND((E3/D3),0)</f>
        <v>14815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225</v>
      </c>
      <c r="R3" s="2">
        <v>4800000</v>
      </c>
    </row>
    <row r="4" spans="1:20" s="46" customFormat="1" x14ac:dyDescent="0.25">
      <c r="A4" s="44">
        <f t="shared" si="0"/>
        <v>0</v>
      </c>
      <c r="B4" s="44">
        <f t="shared" si="1"/>
        <v>225</v>
      </c>
      <c r="C4" s="44">
        <f t="shared" ref="C4:C9" si="9">B4*1.2</f>
        <v>270</v>
      </c>
      <c r="D4" s="44">
        <f t="shared" si="2"/>
        <v>324</v>
      </c>
      <c r="E4" s="45">
        <f t="shared" si="3"/>
        <v>4750000</v>
      </c>
      <c r="F4" s="44">
        <f t="shared" si="4"/>
        <v>21111</v>
      </c>
      <c r="G4" s="44">
        <f t="shared" si="5"/>
        <v>17593</v>
      </c>
      <c r="H4" s="44">
        <f t="shared" si="6"/>
        <v>14660</v>
      </c>
      <c r="I4" s="44" t="e">
        <f>#REF!</f>
        <v>#REF!</v>
      </c>
      <c r="J4" s="44">
        <f t="shared" si="7"/>
        <v>0</v>
      </c>
      <c r="O4" s="46">
        <v>0</v>
      </c>
      <c r="P4" s="46">
        <v>270</v>
      </c>
      <c r="Q4" s="46">
        <f t="shared" ref="Q3:Q9" si="10">P4/1.2</f>
        <v>225</v>
      </c>
      <c r="R4" s="47">
        <v>4750000</v>
      </c>
    </row>
    <row r="5" spans="1:20" s="46" customFormat="1" x14ac:dyDescent="0.25">
      <c r="A5" s="44">
        <f t="shared" si="0"/>
        <v>0</v>
      </c>
      <c r="B5" s="44">
        <f t="shared" si="1"/>
        <v>225</v>
      </c>
      <c r="C5" s="44">
        <f t="shared" si="9"/>
        <v>270</v>
      </c>
      <c r="D5" s="44">
        <f t="shared" si="2"/>
        <v>324</v>
      </c>
      <c r="E5" s="45">
        <f t="shared" si="3"/>
        <v>4900000</v>
      </c>
      <c r="F5" s="44">
        <f t="shared" si="4"/>
        <v>21778</v>
      </c>
      <c r="G5" s="44">
        <f t="shared" si="5"/>
        <v>18148</v>
      </c>
      <c r="H5" s="44">
        <f t="shared" si="6"/>
        <v>15123</v>
      </c>
      <c r="I5" s="44" t="e">
        <f>#REF!</f>
        <v>#REF!</v>
      </c>
      <c r="J5" s="44">
        <f t="shared" si="7"/>
        <v>0</v>
      </c>
      <c r="O5" s="46">
        <v>0</v>
      </c>
      <c r="P5" s="46">
        <f t="shared" si="8"/>
        <v>0</v>
      </c>
      <c r="Q5" s="46">
        <v>225</v>
      </c>
      <c r="R5" s="47">
        <v>4900000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9" t="e">
        <f t="shared" si="4"/>
        <v>#DIV/0!</v>
      </c>
      <c r="G6" s="9" t="e">
        <f t="shared" si="5"/>
        <v>#DIV/0!</v>
      </c>
      <c r="H6" s="9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10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6" customFormat="1" x14ac:dyDescent="0.25">
      <c r="A16" s="44">
        <f t="shared" ref="A16:A25" si="32">N16</f>
        <v>0</v>
      </c>
      <c r="B16" s="44">
        <f t="shared" ref="B16:B25" si="33">Q16</f>
        <v>560</v>
      </c>
      <c r="C16" s="44">
        <f t="shared" ref="C16:C25" si="34">B16*1.2</f>
        <v>672</v>
      </c>
      <c r="D16" s="44">
        <f t="shared" ref="D16:D25" si="35">C16*1.2</f>
        <v>806.4</v>
      </c>
      <c r="E16" s="45">
        <f t="shared" ref="E16:E25" si="36">R16</f>
        <v>14500000</v>
      </c>
      <c r="F16" s="44">
        <f t="shared" ref="F16:F25" si="37">ROUND((E16/B16),0)</f>
        <v>25893</v>
      </c>
      <c r="G16" s="44">
        <f t="shared" ref="G16:G25" si="38">ROUND((E16/C16),0)</f>
        <v>21577</v>
      </c>
      <c r="H16" s="44">
        <f t="shared" ref="H16:H25" si="39">ROUND((E16/D16),0)</f>
        <v>17981</v>
      </c>
      <c r="I16" s="44" t="e">
        <f>#REF!</f>
        <v>#REF!</v>
      </c>
      <c r="J16" s="44">
        <f t="shared" ref="J16:J25" si="40">S16</f>
        <v>0</v>
      </c>
      <c r="O16" s="46">
        <v>0</v>
      </c>
      <c r="P16" s="46">
        <f t="shared" ref="P16:Q25" si="41">O16/1.2</f>
        <v>0</v>
      </c>
      <c r="Q16" s="46">
        <v>560</v>
      </c>
      <c r="R16" s="47">
        <v>14500000</v>
      </c>
    </row>
    <row r="17" spans="1:25" x14ac:dyDescent="0.25">
      <c r="A17" s="4">
        <f t="shared" si="32"/>
        <v>0</v>
      </c>
      <c r="B17" s="4">
        <f t="shared" si="33"/>
        <v>410</v>
      </c>
      <c r="C17" s="4">
        <f t="shared" si="34"/>
        <v>492</v>
      </c>
      <c r="D17" s="4">
        <f t="shared" si="35"/>
        <v>590.4</v>
      </c>
      <c r="E17" s="5">
        <f t="shared" si="36"/>
        <v>8400000</v>
      </c>
      <c r="F17" s="9">
        <f t="shared" si="37"/>
        <v>20488</v>
      </c>
      <c r="G17" s="9">
        <f t="shared" si="38"/>
        <v>17073</v>
      </c>
      <c r="H17" s="9">
        <f t="shared" si="39"/>
        <v>14228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410</v>
      </c>
      <c r="R17" s="2">
        <v>8400000</v>
      </c>
    </row>
    <row r="18" spans="1:25" x14ac:dyDescent="0.25">
      <c r="A18" s="4">
        <f t="shared" si="32"/>
        <v>0</v>
      </c>
      <c r="B18" s="4">
        <f t="shared" si="33"/>
        <v>380</v>
      </c>
      <c r="C18" s="4">
        <f t="shared" si="34"/>
        <v>456</v>
      </c>
      <c r="D18" s="4">
        <f t="shared" si="35"/>
        <v>547.19999999999993</v>
      </c>
      <c r="E18" s="5">
        <f t="shared" si="36"/>
        <v>8200000</v>
      </c>
      <c r="F18" s="9">
        <f t="shared" si="37"/>
        <v>21579</v>
      </c>
      <c r="G18" s="9">
        <f t="shared" si="38"/>
        <v>17982</v>
      </c>
      <c r="H18" s="9">
        <f t="shared" si="39"/>
        <v>14985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v>380</v>
      </c>
      <c r="R18" s="2">
        <v>8200000</v>
      </c>
    </row>
    <row r="19" spans="1:25" x14ac:dyDescent="0.25">
      <c r="A19" s="4">
        <f t="shared" ref="A19:A22" si="42">N19</f>
        <v>0</v>
      </c>
      <c r="B19" s="4">
        <f t="shared" ref="B19:B22" si="43">Q19</f>
        <v>267.36111111111114</v>
      </c>
      <c r="C19" s="4">
        <f t="shared" ref="C19:C22" si="44">B19*1.2</f>
        <v>320.83333333333337</v>
      </c>
      <c r="D19" s="4">
        <f t="shared" ref="D19:D22" si="45">C19*1.2</f>
        <v>385.00000000000006</v>
      </c>
      <c r="E19" s="5">
        <f t="shared" ref="E19:E22" si="46">R19</f>
        <v>9500000</v>
      </c>
      <c r="F19" s="9">
        <f t="shared" ref="F19:F22" si="47">ROUND((E19/B19),0)</f>
        <v>35532</v>
      </c>
      <c r="G19" s="9">
        <f t="shared" ref="G19:G22" si="48">ROUND((E19/C19),0)</f>
        <v>29610</v>
      </c>
      <c r="H19" s="9">
        <f t="shared" ref="H19:H22" si="49">ROUND((E19/D19),0)</f>
        <v>24675</v>
      </c>
      <c r="I19" s="4" t="e">
        <f>#REF!</f>
        <v>#REF!</v>
      </c>
      <c r="J19" s="4">
        <f t="shared" ref="J19:J22" si="50">S19</f>
        <v>0</v>
      </c>
      <c r="O19">
        <v>385</v>
      </c>
      <c r="P19">
        <f t="shared" ref="P19:P22" si="51">O19/1.2</f>
        <v>320.83333333333337</v>
      </c>
      <c r="Q19">
        <f t="shared" ref="Q19:Q22" si="52">P19/1.2</f>
        <v>267.36111111111114</v>
      </c>
      <c r="R19" s="2">
        <v>9500000</v>
      </c>
    </row>
    <row r="20" spans="1:25" x14ac:dyDescent="0.25">
      <c r="A20" s="4">
        <f t="shared" si="42"/>
        <v>0</v>
      </c>
      <c r="B20" s="4">
        <f t="shared" si="43"/>
        <v>243.05555555555557</v>
      </c>
      <c r="C20" s="4">
        <f t="shared" si="44"/>
        <v>291.66666666666669</v>
      </c>
      <c r="D20" s="4">
        <f t="shared" si="45"/>
        <v>350</v>
      </c>
      <c r="E20" s="5">
        <f t="shared" si="46"/>
        <v>8000000</v>
      </c>
      <c r="F20" s="9">
        <f t="shared" si="47"/>
        <v>32914</v>
      </c>
      <c r="G20" s="9">
        <f t="shared" si="48"/>
        <v>27429</v>
      </c>
      <c r="H20" s="9">
        <f t="shared" si="49"/>
        <v>22857</v>
      </c>
      <c r="I20" s="4" t="e">
        <f>#REF!</f>
        <v>#REF!</v>
      </c>
      <c r="J20" s="4">
        <f t="shared" si="50"/>
        <v>0</v>
      </c>
      <c r="O20">
        <v>350</v>
      </c>
      <c r="P20">
        <f t="shared" si="51"/>
        <v>291.66666666666669</v>
      </c>
      <c r="Q20">
        <f t="shared" si="52"/>
        <v>243.05555555555557</v>
      </c>
      <c r="R20" s="2">
        <v>8000000</v>
      </c>
    </row>
    <row r="21" spans="1:25" x14ac:dyDescent="0.25">
      <c r="A21" s="4">
        <f t="shared" si="42"/>
        <v>0</v>
      </c>
      <c r="B21" s="4">
        <f t="shared" si="43"/>
        <v>478</v>
      </c>
      <c r="C21" s="4">
        <f t="shared" si="44"/>
        <v>573.6</v>
      </c>
      <c r="D21" s="4">
        <f t="shared" si="45"/>
        <v>688.32</v>
      </c>
      <c r="E21" s="5">
        <f t="shared" si="46"/>
        <v>9600000</v>
      </c>
      <c r="F21" s="9">
        <f t="shared" si="47"/>
        <v>20084</v>
      </c>
      <c r="G21" s="9">
        <f t="shared" si="48"/>
        <v>16736</v>
      </c>
      <c r="H21" s="9">
        <f t="shared" si="49"/>
        <v>13947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v>478</v>
      </c>
      <c r="R21" s="2">
        <v>9600000</v>
      </c>
    </row>
    <row r="22" spans="1:25" x14ac:dyDescent="0.25">
      <c r="A22" s="4">
        <f t="shared" si="42"/>
        <v>0</v>
      </c>
      <c r="B22" s="4">
        <f t="shared" si="43"/>
        <v>828</v>
      </c>
      <c r="C22" s="4">
        <f t="shared" si="44"/>
        <v>993.59999999999991</v>
      </c>
      <c r="D22" s="4">
        <f t="shared" si="45"/>
        <v>1192.32</v>
      </c>
      <c r="E22" s="5">
        <f t="shared" si="46"/>
        <v>22200000</v>
      </c>
      <c r="F22" s="9">
        <f t="shared" si="47"/>
        <v>26812</v>
      </c>
      <c r="G22" s="9">
        <f t="shared" si="48"/>
        <v>22343</v>
      </c>
      <c r="H22" s="9">
        <f t="shared" si="49"/>
        <v>18619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v>828</v>
      </c>
      <c r="R22" s="2">
        <v>22200000</v>
      </c>
    </row>
    <row r="23" spans="1:25" s="46" customFormat="1" x14ac:dyDescent="0.25">
      <c r="A23" s="44">
        <f t="shared" ref="A23" si="53">N23</f>
        <v>0</v>
      </c>
      <c r="B23" s="44">
        <f t="shared" ref="B23" si="54">Q23</f>
        <v>525.69444444444446</v>
      </c>
      <c r="C23" s="44">
        <f t="shared" ref="C23" si="55">B23*1.2</f>
        <v>630.83333333333337</v>
      </c>
      <c r="D23" s="44">
        <f t="shared" ref="D23" si="56">C23*1.2</f>
        <v>757</v>
      </c>
      <c r="E23" s="45">
        <f t="shared" ref="E23" si="57">R23</f>
        <v>13000000</v>
      </c>
      <c r="F23" s="44">
        <f t="shared" ref="F23" si="58">ROUND((E23/B23),0)</f>
        <v>24729</v>
      </c>
      <c r="G23" s="44">
        <f t="shared" ref="G23" si="59">ROUND((E23/C23),0)</f>
        <v>20608</v>
      </c>
      <c r="H23" s="44">
        <f t="shared" ref="H23" si="60">ROUND((E23/D23),0)</f>
        <v>17173</v>
      </c>
      <c r="I23" s="44" t="e">
        <f>#REF!</f>
        <v>#REF!</v>
      </c>
      <c r="J23" s="44">
        <f t="shared" ref="J23" si="61">S23</f>
        <v>0</v>
      </c>
      <c r="O23" s="46">
        <v>757</v>
      </c>
      <c r="P23" s="46">
        <f t="shared" ref="P23" si="62">O23/1.2</f>
        <v>630.83333333333337</v>
      </c>
      <c r="Q23" s="46">
        <f t="shared" ref="Q23" si="63">P23/1.2</f>
        <v>525.69444444444446</v>
      </c>
      <c r="R23" s="47">
        <v>13000000</v>
      </c>
    </row>
    <row r="24" spans="1:25" x14ac:dyDescent="0.25">
      <c r="A24" s="4">
        <f t="shared" si="32"/>
        <v>0</v>
      </c>
      <c r="B24" s="4">
        <f t="shared" si="33"/>
        <v>686.66666666666674</v>
      </c>
      <c r="C24" s="4">
        <f t="shared" si="34"/>
        <v>824.00000000000011</v>
      </c>
      <c r="D24" s="4">
        <f t="shared" si="35"/>
        <v>988.80000000000007</v>
      </c>
      <c r="E24" s="5">
        <f t="shared" si="36"/>
        <v>15500000</v>
      </c>
      <c r="F24" s="9">
        <f t="shared" si="37"/>
        <v>22573</v>
      </c>
      <c r="G24" s="9">
        <f t="shared" si="38"/>
        <v>18811</v>
      </c>
      <c r="H24" s="9">
        <f t="shared" si="39"/>
        <v>15676</v>
      </c>
      <c r="I24" s="4" t="e">
        <f>#REF!</f>
        <v>#REF!</v>
      </c>
      <c r="J24" s="4">
        <f t="shared" si="40"/>
        <v>0</v>
      </c>
      <c r="O24">
        <v>0</v>
      </c>
      <c r="P24">
        <v>824</v>
      </c>
      <c r="Q24">
        <f t="shared" si="41"/>
        <v>686.66666666666674</v>
      </c>
      <c r="R24" s="2">
        <v>15500000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23000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20500</v>
      </c>
      <c r="X28" s="22"/>
    </row>
    <row r="29" spans="1:25" ht="15.75" x14ac:dyDescent="0.25">
      <c r="E29" t="s">
        <v>42</v>
      </c>
      <c r="F29" s="7">
        <v>225</v>
      </c>
      <c r="G29" s="6"/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S30" s="10"/>
      <c r="T30" s="10"/>
      <c r="U30" s="17" t="s">
        <v>17</v>
      </c>
      <c r="V30" s="23"/>
      <c r="W30" s="24">
        <f>X30-X31</f>
        <v>20</v>
      </c>
      <c r="X30" s="25">
        <v>2025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40</v>
      </c>
      <c r="X31" s="31">
        <v>2005</v>
      </c>
      <c r="Y31" t="s">
        <v>40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41</v>
      </c>
      <c r="Q33" s="42"/>
      <c r="R33" s="42"/>
      <c r="S33" s="42"/>
      <c r="T33" s="43"/>
      <c r="U33" s="21" t="s">
        <v>20</v>
      </c>
      <c r="V33" s="23"/>
      <c r="W33" s="24">
        <f>90*W30/W32</f>
        <v>30</v>
      </c>
      <c r="X33" s="24"/>
    </row>
    <row r="34" spans="15:24" ht="15.75" x14ac:dyDescent="0.25">
      <c r="U34" s="17"/>
      <c r="V34" s="26"/>
      <c r="W34" s="27">
        <f>W33%</f>
        <v>0.3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750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1750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20500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22250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225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5006250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</f>
        <v>4505625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4005000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562500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10429.6875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N44"/>
  <sheetViews>
    <sheetView topLeftCell="D1" zoomScaleNormal="100" workbookViewId="0">
      <selection activeCell="N8" sqref="N8"/>
    </sheetView>
  </sheetViews>
  <sheetFormatPr defaultRowHeight="15" x14ac:dyDescent="0.25"/>
  <cols>
    <col min="14" max="14" width="19" customWidth="1"/>
  </cols>
  <sheetData>
    <row r="6" spans="14:14" x14ac:dyDescent="0.25">
      <c r="N6">
        <v>4500000</v>
      </c>
    </row>
    <row r="7" spans="14:14" x14ac:dyDescent="0.25">
      <c r="N7">
        <v>270000</v>
      </c>
    </row>
    <row r="8" spans="14:14" x14ac:dyDescent="0.25">
      <c r="N8">
        <v>30000</v>
      </c>
    </row>
    <row r="9" spans="14:14" x14ac:dyDescent="0.25">
      <c r="N9">
        <f>SUM(N6:N8)</f>
        <v>4800000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3:R13"/>
  <sheetViews>
    <sheetView topLeftCell="D6" workbookViewId="0">
      <selection activeCell="R14" sqref="R14"/>
    </sheetView>
  </sheetViews>
  <sheetFormatPr defaultRowHeight="15" x14ac:dyDescent="0.25"/>
  <sheetData>
    <row r="13" spans="17:18" x14ac:dyDescent="0.25">
      <c r="Q13">
        <v>25.09</v>
      </c>
      <c r="R13">
        <f>Q13*10.764</f>
        <v>270.06876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B2" sqref="B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4" zoomScaleNormal="100" workbookViewId="0">
      <selection activeCell="K2" sqref="K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4" workbookViewId="0">
      <selection activeCell="F3" sqref="F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D2" sqref="D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2025-03-19T08:59:54Z</dcterms:modified>
</cp:coreProperties>
</file>