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Atul Life Phase 1\"/>
    </mc:Choice>
  </mc:AlternateContent>
  <xr:revisionPtr revIDLastSave="0" documentId="13_ncr:1_{1E2B9B3A-2C1E-4CC8-B86B-DA34B3C2753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- Wing" sheetId="57" r:id="rId1"/>
    <sheet name="B- Wing" sheetId="86" r:id="rId2"/>
    <sheet name="Total" sheetId="79" r:id="rId3"/>
    <sheet name="Rera" sheetId="67" r:id="rId4"/>
    <sheet name="Typical Floor" sheetId="70" r:id="rId5"/>
    <sheet name="IGR" sheetId="80" r:id="rId6"/>
    <sheet name="RR" sheetId="81" r:id="rId7"/>
    <sheet name="Rates" sheetId="82" r:id="rId8"/>
    <sheet name="Sheet1" sheetId="85" r:id="rId9"/>
  </sheets>
  <definedNames>
    <definedName name="_xlnm._FilterDatabase" localSheetId="0" hidden="1">'A- Wing'!$D$2:$D$318</definedName>
    <definedName name="_xlnm._FilterDatabase" localSheetId="1" hidden="1">'B- Wing'!#REF!</definedName>
    <definedName name="_xlnm._FilterDatabase" localSheetId="3" hidden="1">Rera!$D$19:$D$20</definedName>
  </definedNames>
  <calcPr calcId="191029"/>
</workbook>
</file>

<file path=xl/calcChain.xml><?xml version="1.0" encoding="utf-8"?>
<calcChain xmlns="http://schemas.openxmlformats.org/spreadsheetml/2006/main">
  <c r="J6" i="79" l="1"/>
  <c r="F2" i="79"/>
  <c r="E2" i="79"/>
  <c r="D3" i="79"/>
  <c r="D2" i="79"/>
  <c r="Q15" i="67"/>
  <c r="O6" i="67"/>
  <c r="O7" i="67"/>
  <c r="O8" i="67"/>
  <c r="O9" i="67"/>
  <c r="O10" i="67"/>
  <c r="O11" i="67"/>
  <c r="O12" i="67"/>
  <c r="O13" i="67"/>
  <c r="O14" i="67"/>
  <c r="O5" i="67"/>
  <c r="E318" i="86"/>
  <c r="F317" i="86"/>
  <c r="L317" i="86" s="1"/>
  <c r="L316" i="86"/>
  <c r="F316" i="86"/>
  <c r="L315" i="86"/>
  <c r="F315" i="86"/>
  <c r="F314" i="86"/>
  <c r="L314" i="86" s="1"/>
  <c r="F313" i="86"/>
  <c r="L313" i="86" s="1"/>
  <c r="L312" i="86"/>
  <c r="F312" i="86"/>
  <c r="L311" i="86"/>
  <c r="F311" i="86"/>
  <c r="F310" i="86"/>
  <c r="L310" i="86" s="1"/>
  <c r="F309" i="86"/>
  <c r="L309" i="86" s="1"/>
  <c r="L308" i="86"/>
  <c r="F308" i="86"/>
  <c r="L307" i="86"/>
  <c r="F307" i="86"/>
  <c r="F306" i="86"/>
  <c r="L306" i="86" s="1"/>
  <c r="F305" i="86"/>
  <c r="L305" i="86" s="1"/>
  <c r="L304" i="86"/>
  <c r="F304" i="86"/>
  <c r="L303" i="86"/>
  <c r="F303" i="86"/>
  <c r="F302" i="86"/>
  <c r="L302" i="86" s="1"/>
  <c r="F301" i="86"/>
  <c r="L301" i="86" s="1"/>
  <c r="L300" i="86"/>
  <c r="F300" i="86"/>
  <c r="L299" i="86"/>
  <c r="F299" i="86"/>
  <c r="F298" i="86"/>
  <c r="L298" i="86" s="1"/>
  <c r="F297" i="86"/>
  <c r="L297" i="86" s="1"/>
  <c r="L296" i="86"/>
  <c r="F296" i="86"/>
  <c r="L295" i="86"/>
  <c r="F295" i="86"/>
  <c r="F294" i="86"/>
  <c r="L294" i="86" s="1"/>
  <c r="F293" i="86"/>
  <c r="L293" i="86" s="1"/>
  <c r="L292" i="86"/>
  <c r="F292" i="86"/>
  <c r="L291" i="86"/>
  <c r="F291" i="86"/>
  <c r="F290" i="86"/>
  <c r="L290" i="86" s="1"/>
  <c r="F289" i="86"/>
  <c r="L289" i="86" s="1"/>
  <c r="L288" i="86"/>
  <c r="F288" i="86"/>
  <c r="L287" i="86"/>
  <c r="F287" i="86"/>
  <c r="F286" i="86"/>
  <c r="L286" i="86" s="1"/>
  <c r="F285" i="86"/>
  <c r="L285" i="86" s="1"/>
  <c r="L284" i="86"/>
  <c r="F284" i="86"/>
  <c r="L283" i="86"/>
  <c r="F283" i="86"/>
  <c r="F282" i="86"/>
  <c r="L282" i="86" s="1"/>
  <c r="F281" i="86"/>
  <c r="L281" i="86" s="1"/>
  <c r="L280" i="86"/>
  <c r="F280" i="86"/>
  <c r="L279" i="86"/>
  <c r="F279" i="86"/>
  <c r="F278" i="86"/>
  <c r="L278" i="86" s="1"/>
  <c r="F277" i="86"/>
  <c r="L277" i="86" s="1"/>
  <c r="L276" i="86"/>
  <c r="F276" i="86"/>
  <c r="L275" i="86"/>
  <c r="F275" i="86"/>
  <c r="F274" i="86"/>
  <c r="L274" i="86" s="1"/>
  <c r="F273" i="86"/>
  <c r="L273" i="86" s="1"/>
  <c r="L272" i="86"/>
  <c r="F272" i="86"/>
  <c r="L271" i="86"/>
  <c r="F271" i="86"/>
  <c r="F270" i="86"/>
  <c r="L270" i="86" s="1"/>
  <c r="F269" i="86"/>
  <c r="L269" i="86" s="1"/>
  <c r="L268" i="86"/>
  <c r="F268" i="86"/>
  <c r="L267" i="86"/>
  <c r="F267" i="86"/>
  <c r="F266" i="86"/>
  <c r="L266" i="86" s="1"/>
  <c r="F265" i="86"/>
  <c r="L265" i="86" s="1"/>
  <c r="F264" i="86"/>
  <c r="L264" i="86" s="1"/>
  <c r="L263" i="86"/>
  <c r="F263" i="86"/>
  <c r="F262" i="86"/>
  <c r="L262" i="86" s="1"/>
  <c r="L261" i="86"/>
  <c r="F261" i="86"/>
  <c r="L260" i="86"/>
  <c r="F260" i="86"/>
  <c r="F259" i="86"/>
  <c r="L259" i="86" s="1"/>
  <c r="F258" i="86"/>
  <c r="L258" i="86" s="1"/>
  <c r="L257" i="86"/>
  <c r="F257" i="86"/>
  <c r="L256" i="86"/>
  <c r="F256" i="86"/>
  <c r="F255" i="86"/>
  <c r="L255" i="86" s="1"/>
  <c r="F254" i="86"/>
  <c r="L254" i="86" s="1"/>
  <c r="L253" i="86"/>
  <c r="F253" i="86"/>
  <c r="L252" i="86"/>
  <c r="F252" i="86"/>
  <c r="F251" i="86"/>
  <c r="L251" i="86" s="1"/>
  <c r="F250" i="86"/>
  <c r="L250" i="86" s="1"/>
  <c r="L249" i="86"/>
  <c r="F249" i="86"/>
  <c r="L248" i="86"/>
  <c r="F248" i="86"/>
  <c r="F247" i="86"/>
  <c r="L247" i="86" s="1"/>
  <c r="F246" i="86"/>
  <c r="L246" i="86" s="1"/>
  <c r="L245" i="86"/>
  <c r="F245" i="86"/>
  <c r="L244" i="86"/>
  <c r="F244" i="86"/>
  <c r="F243" i="86"/>
  <c r="L243" i="86" s="1"/>
  <c r="F242" i="86"/>
  <c r="L242" i="86" s="1"/>
  <c r="L241" i="86"/>
  <c r="F241" i="86"/>
  <c r="L240" i="86"/>
  <c r="F240" i="86"/>
  <c r="F239" i="86"/>
  <c r="L239" i="86" s="1"/>
  <c r="F238" i="86"/>
  <c r="L238" i="86" s="1"/>
  <c r="L237" i="86"/>
  <c r="F237" i="86"/>
  <c r="L236" i="86"/>
  <c r="F236" i="86"/>
  <c r="F235" i="86"/>
  <c r="L235" i="86" s="1"/>
  <c r="F234" i="86"/>
  <c r="L234" i="86" s="1"/>
  <c r="L233" i="86"/>
  <c r="F233" i="86"/>
  <c r="L232" i="86"/>
  <c r="F232" i="86"/>
  <c r="F231" i="86"/>
  <c r="L231" i="86" s="1"/>
  <c r="F230" i="86"/>
  <c r="L230" i="86" s="1"/>
  <c r="L229" i="86"/>
  <c r="F229" i="86"/>
  <c r="L228" i="86"/>
  <c r="F228" i="86"/>
  <c r="F227" i="86"/>
  <c r="L227" i="86" s="1"/>
  <c r="F226" i="86"/>
  <c r="L226" i="86" s="1"/>
  <c r="L225" i="86"/>
  <c r="F225" i="86"/>
  <c r="L224" i="86"/>
  <c r="F224" i="86"/>
  <c r="F223" i="86"/>
  <c r="L223" i="86" s="1"/>
  <c r="L222" i="86"/>
  <c r="F222" i="86"/>
  <c r="L221" i="86"/>
  <c r="F221" i="86"/>
  <c r="F220" i="86"/>
  <c r="L220" i="86" s="1"/>
  <c r="F219" i="86"/>
  <c r="L219" i="86" s="1"/>
  <c r="F218" i="86"/>
  <c r="L218" i="86" s="1"/>
  <c r="L217" i="86"/>
  <c r="F217" i="86"/>
  <c r="L216" i="86"/>
  <c r="F216" i="86"/>
  <c r="F215" i="86"/>
  <c r="L215" i="86" s="1"/>
  <c r="L214" i="86"/>
  <c r="F214" i="86"/>
  <c r="L213" i="86"/>
  <c r="F213" i="86"/>
  <c r="F212" i="86"/>
  <c r="L212" i="86" s="1"/>
  <c r="F211" i="86"/>
  <c r="L211" i="86" s="1"/>
  <c r="F210" i="86"/>
  <c r="L210" i="86" s="1"/>
  <c r="L209" i="86"/>
  <c r="F209" i="86"/>
  <c r="L208" i="86"/>
  <c r="F208" i="86"/>
  <c r="F207" i="86"/>
  <c r="L207" i="86" s="1"/>
  <c r="F206" i="86"/>
  <c r="L206" i="86" s="1"/>
  <c r="L205" i="86"/>
  <c r="F205" i="86"/>
  <c r="F204" i="86"/>
  <c r="L204" i="86" s="1"/>
  <c r="F203" i="86"/>
  <c r="L203" i="86" s="1"/>
  <c r="F202" i="86"/>
  <c r="L202" i="86" s="1"/>
  <c r="L201" i="86"/>
  <c r="F201" i="86"/>
  <c r="L200" i="86"/>
  <c r="F200" i="86"/>
  <c r="F199" i="86"/>
  <c r="L199" i="86" s="1"/>
  <c r="F198" i="86"/>
  <c r="L198" i="86" s="1"/>
  <c r="L197" i="86"/>
  <c r="F197" i="86"/>
  <c r="F196" i="86"/>
  <c r="L196" i="86" s="1"/>
  <c r="F195" i="86"/>
  <c r="L195" i="86" s="1"/>
  <c r="F194" i="86"/>
  <c r="L194" i="86" s="1"/>
  <c r="L193" i="86"/>
  <c r="F193" i="86"/>
  <c r="L192" i="86"/>
  <c r="F192" i="86"/>
  <c r="F191" i="86"/>
  <c r="L191" i="86" s="1"/>
  <c r="F190" i="86"/>
  <c r="L190" i="86" s="1"/>
  <c r="L189" i="86"/>
  <c r="F189" i="86"/>
  <c r="L188" i="86"/>
  <c r="F188" i="86"/>
  <c r="F187" i="86"/>
  <c r="L187" i="86" s="1"/>
  <c r="F186" i="86"/>
  <c r="L186" i="86" s="1"/>
  <c r="L185" i="86"/>
  <c r="F185" i="86"/>
  <c r="L184" i="86"/>
  <c r="F184" i="86"/>
  <c r="F183" i="86"/>
  <c r="L183" i="86" s="1"/>
  <c r="F182" i="86"/>
  <c r="L182" i="86" s="1"/>
  <c r="L181" i="86"/>
  <c r="F181" i="86"/>
  <c r="L180" i="86"/>
  <c r="F180" i="86"/>
  <c r="F179" i="86"/>
  <c r="L179" i="86" s="1"/>
  <c r="F178" i="86"/>
  <c r="L178" i="86" s="1"/>
  <c r="L177" i="86"/>
  <c r="F177" i="86"/>
  <c r="L176" i="86"/>
  <c r="F176" i="86"/>
  <c r="F175" i="86"/>
  <c r="L175" i="86" s="1"/>
  <c r="F174" i="86"/>
  <c r="L174" i="86" s="1"/>
  <c r="L173" i="86"/>
  <c r="F173" i="86"/>
  <c r="L172" i="86"/>
  <c r="F172" i="86"/>
  <c r="F171" i="86"/>
  <c r="L171" i="86" s="1"/>
  <c r="F170" i="86"/>
  <c r="L170" i="86" s="1"/>
  <c r="L169" i="86"/>
  <c r="F169" i="86"/>
  <c r="L168" i="86"/>
  <c r="F168" i="86"/>
  <c r="F167" i="86"/>
  <c r="L167" i="86" s="1"/>
  <c r="F166" i="86"/>
  <c r="L166" i="86" s="1"/>
  <c r="L165" i="86"/>
  <c r="F165" i="86"/>
  <c r="L164" i="86"/>
  <c r="F164" i="86"/>
  <c r="F163" i="86"/>
  <c r="L163" i="86" s="1"/>
  <c r="F162" i="86"/>
  <c r="L162" i="86" s="1"/>
  <c r="L161" i="86"/>
  <c r="F161" i="86"/>
  <c r="L160" i="86"/>
  <c r="F160" i="86"/>
  <c r="F159" i="86"/>
  <c r="L159" i="86" s="1"/>
  <c r="F158" i="86"/>
  <c r="L158" i="86" s="1"/>
  <c r="L157" i="86"/>
  <c r="F157" i="86"/>
  <c r="L156" i="86"/>
  <c r="F156" i="86"/>
  <c r="F155" i="86"/>
  <c r="L155" i="86" s="1"/>
  <c r="F154" i="86"/>
  <c r="L154" i="86" s="1"/>
  <c r="L153" i="86"/>
  <c r="F153" i="86"/>
  <c r="L152" i="86"/>
  <c r="F152" i="86"/>
  <c r="F151" i="86"/>
  <c r="L151" i="86" s="1"/>
  <c r="F150" i="86"/>
  <c r="L150" i="86" s="1"/>
  <c r="L149" i="86"/>
  <c r="F149" i="86"/>
  <c r="L148" i="86"/>
  <c r="F148" i="86"/>
  <c r="F147" i="86"/>
  <c r="L147" i="86" s="1"/>
  <c r="F146" i="86"/>
  <c r="L146" i="86" s="1"/>
  <c r="L145" i="86"/>
  <c r="F145" i="86"/>
  <c r="L144" i="86"/>
  <c r="F144" i="86"/>
  <c r="F143" i="86"/>
  <c r="L143" i="86" s="1"/>
  <c r="F142" i="86"/>
  <c r="L142" i="86" s="1"/>
  <c r="L141" i="86"/>
  <c r="F141" i="86"/>
  <c r="L140" i="86"/>
  <c r="F140" i="86"/>
  <c r="F139" i="86"/>
  <c r="L139" i="86" s="1"/>
  <c r="F138" i="86"/>
  <c r="L138" i="86" s="1"/>
  <c r="L137" i="86"/>
  <c r="F137" i="86"/>
  <c r="L136" i="86"/>
  <c r="F136" i="86"/>
  <c r="F135" i="86"/>
  <c r="L135" i="86" s="1"/>
  <c r="F134" i="86"/>
  <c r="L134" i="86" s="1"/>
  <c r="L133" i="86"/>
  <c r="F133" i="86"/>
  <c r="L132" i="86"/>
  <c r="F132" i="86"/>
  <c r="F131" i="86"/>
  <c r="L131" i="86" s="1"/>
  <c r="F130" i="86"/>
  <c r="L130" i="86" s="1"/>
  <c r="L129" i="86"/>
  <c r="F129" i="86"/>
  <c r="L128" i="86"/>
  <c r="F128" i="86"/>
  <c r="F127" i="86"/>
  <c r="L127" i="86" s="1"/>
  <c r="F126" i="86"/>
  <c r="L126" i="86" s="1"/>
  <c r="L125" i="86"/>
  <c r="F125" i="86"/>
  <c r="L124" i="86"/>
  <c r="F124" i="86"/>
  <c r="F123" i="86"/>
  <c r="L123" i="86" s="1"/>
  <c r="F122" i="86"/>
  <c r="L122" i="86" s="1"/>
  <c r="L121" i="86"/>
  <c r="F121" i="86"/>
  <c r="F120" i="86"/>
  <c r="L120" i="86" s="1"/>
  <c r="F119" i="86"/>
  <c r="L119" i="86" s="1"/>
  <c r="F118" i="86"/>
  <c r="L118" i="86" s="1"/>
  <c r="L117" i="86"/>
  <c r="F117" i="86"/>
  <c r="L116" i="86"/>
  <c r="F116" i="86"/>
  <c r="F115" i="86"/>
  <c r="L115" i="86" s="1"/>
  <c r="F114" i="86"/>
  <c r="L114" i="86" s="1"/>
  <c r="L113" i="86"/>
  <c r="F113" i="86"/>
  <c r="L112" i="86"/>
  <c r="F112" i="86"/>
  <c r="F111" i="86"/>
  <c r="L111" i="86" s="1"/>
  <c r="F110" i="86"/>
  <c r="L110" i="86" s="1"/>
  <c r="L109" i="86"/>
  <c r="F109" i="86"/>
  <c r="L108" i="86"/>
  <c r="F108" i="86"/>
  <c r="F107" i="86"/>
  <c r="L107" i="86" s="1"/>
  <c r="F106" i="86"/>
  <c r="L106" i="86" s="1"/>
  <c r="L105" i="86"/>
  <c r="F105" i="86"/>
  <c r="L104" i="86"/>
  <c r="F104" i="86"/>
  <c r="F103" i="86"/>
  <c r="L103" i="86" s="1"/>
  <c r="F102" i="86"/>
  <c r="L102" i="86" s="1"/>
  <c r="L101" i="86"/>
  <c r="F101" i="86"/>
  <c r="L100" i="86"/>
  <c r="F100" i="86"/>
  <c r="F99" i="86"/>
  <c r="L99" i="86" s="1"/>
  <c r="F98" i="86"/>
  <c r="L98" i="86" s="1"/>
  <c r="L97" i="86"/>
  <c r="F97" i="86"/>
  <c r="L96" i="86"/>
  <c r="F96" i="86"/>
  <c r="F95" i="86"/>
  <c r="L95" i="86" s="1"/>
  <c r="F94" i="86"/>
  <c r="L94" i="86" s="1"/>
  <c r="L93" i="86"/>
  <c r="F93" i="86"/>
  <c r="L92" i="86"/>
  <c r="F92" i="86"/>
  <c r="F91" i="86"/>
  <c r="L91" i="86" s="1"/>
  <c r="F90" i="86"/>
  <c r="L90" i="86" s="1"/>
  <c r="L89" i="86"/>
  <c r="F89" i="86"/>
  <c r="L88" i="86"/>
  <c r="F88" i="86"/>
  <c r="F87" i="86"/>
  <c r="L87" i="86" s="1"/>
  <c r="F86" i="86"/>
  <c r="L86" i="86" s="1"/>
  <c r="L85" i="86"/>
  <c r="F85" i="86"/>
  <c r="L84" i="86"/>
  <c r="F84" i="86"/>
  <c r="F83" i="86"/>
  <c r="L83" i="86" s="1"/>
  <c r="F82" i="86"/>
  <c r="L82" i="86" s="1"/>
  <c r="L81" i="86"/>
  <c r="F81" i="86"/>
  <c r="L80" i="86"/>
  <c r="F80" i="86"/>
  <c r="F79" i="86"/>
  <c r="L79" i="86" s="1"/>
  <c r="F78" i="86"/>
  <c r="L78" i="86" s="1"/>
  <c r="L77" i="86"/>
  <c r="F77" i="86"/>
  <c r="L76" i="86"/>
  <c r="F76" i="86"/>
  <c r="F75" i="86"/>
  <c r="L75" i="86" s="1"/>
  <c r="F74" i="86"/>
  <c r="L74" i="86" s="1"/>
  <c r="L73" i="86"/>
  <c r="F73" i="86"/>
  <c r="L72" i="86"/>
  <c r="F72" i="86"/>
  <c r="F71" i="86"/>
  <c r="L71" i="86" s="1"/>
  <c r="F70" i="86"/>
  <c r="L70" i="86" s="1"/>
  <c r="L69" i="86"/>
  <c r="F69" i="86"/>
  <c r="L68" i="86"/>
  <c r="F68" i="86"/>
  <c r="F67" i="86"/>
  <c r="L67" i="86" s="1"/>
  <c r="F66" i="86"/>
  <c r="L66" i="86" s="1"/>
  <c r="L65" i="86"/>
  <c r="F65" i="86"/>
  <c r="L64" i="86"/>
  <c r="F64" i="86"/>
  <c r="F63" i="86"/>
  <c r="L63" i="86" s="1"/>
  <c r="F62" i="86"/>
  <c r="L62" i="86" s="1"/>
  <c r="L61" i="86"/>
  <c r="F61" i="86"/>
  <c r="L60" i="86"/>
  <c r="F60" i="86"/>
  <c r="F59" i="86"/>
  <c r="L59" i="86" s="1"/>
  <c r="F58" i="86"/>
  <c r="L58" i="86" s="1"/>
  <c r="L57" i="86"/>
  <c r="F57" i="86"/>
  <c r="L56" i="86"/>
  <c r="F56" i="86"/>
  <c r="F55" i="86"/>
  <c r="L55" i="86" s="1"/>
  <c r="F54" i="86"/>
  <c r="L54" i="86" s="1"/>
  <c r="L53" i="86"/>
  <c r="F53" i="86"/>
  <c r="L52" i="86"/>
  <c r="F52" i="86"/>
  <c r="F51" i="86"/>
  <c r="L51" i="86" s="1"/>
  <c r="F50" i="86"/>
  <c r="L50" i="86" s="1"/>
  <c r="L49" i="86"/>
  <c r="F49" i="86"/>
  <c r="L48" i="86"/>
  <c r="F48" i="86"/>
  <c r="F47" i="86"/>
  <c r="L47" i="86" s="1"/>
  <c r="F46" i="86"/>
  <c r="L46" i="86" s="1"/>
  <c r="L45" i="86"/>
  <c r="F45" i="86"/>
  <c r="L44" i="86"/>
  <c r="F44" i="86"/>
  <c r="F43" i="86"/>
  <c r="L43" i="86" s="1"/>
  <c r="F42" i="86"/>
  <c r="L42" i="86" s="1"/>
  <c r="L41" i="86"/>
  <c r="F41" i="86"/>
  <c r="L40" i="86"/>
  <c r="F40" i="86"/>
  <c r="F39" i="86"/>
  <c r="L39" i="86" s="1"/>
  <c r="F38" i="86"/>
  <c r="L38" i="86" s="1"/>
  <c r="L37" i="86"/>
  <c r="F37" i="86"/>
  <c r="F36" i="86"/>
  <c r="L36" i="86" s="1"/>
  <c r="F35" i="86"/>
  <c r="L35" i="86" s="1"/>
  <c r="F34" i="86"/>
  <c r="L34" i="86" s="1"/>
  <c r="L33" i="86"/>
  <c r="F33" i="86"/>
  <c r="F32" i="86"/>
  <c r="L32" i="86" s="1"/>
  <c r="F31" i="86"/>
  <c r="L31" i="86" s="1"/>
  <c r="F30" i="86"/>
  <c r="L30" i="86" s="1"/>
  <c r="L29" i="86"/>
  <c r="F29" i="86"/>
  <c r="L28" i="86"/>
  <c r="F28" i="86"/>
  <c r="F27" i="86"/>
  <c r="L27" i="86" s="1"/>
  <c r="F26" i="86"/>
  <c r="L26" i="86" s="1"/>
  <c r="L25" i="86"/>
  <c r="F25" i="86"/>
  <c r="L24" i="86"/>
  <c r="F24" i="86"/>
  <c r="F23" i="86"/>
  <c r="L23" i="86" s="1"/>
  <c r="F22" i="86"/>
  <c r="L22" i="86" s="1"/>
  <c r="L21" i="86"/>
  <c r="F21" i="86"/>
  <c r="L20" i="86"/>
  <c r="F20" i="86"/>
  <c r="F19" i="86"/>
  <c r="L19" i="86" s="1"/>
  <c r="F18" i="86"/>
  <c r="L18" i="86" s="1"/>
  <c r="L17" i="86"/>
  <c r="F17" i="86"/>
  <c r="L16" i="86"/>
  <c r="F16" i="86"/>
  <c r="F15" i="86"/>
  <c r="L15" i="86" s="1"/>
  <c r="F14" i="86"/>
  <c r="L14" i="86" s="1"/>
  <c r="L13" i="86"/>
  <c r="F13" i="86"/>
  <c r="L12" i="86"/>
  <c r="F12" i="86"/>
  <c r="F11" i="86"/>
  <c r="L11" i="86" s="1"/>
  <c r="F10" i="86"/>
  <c r="L10" i="86" s="1"/>
  <c r="L9" i="86"/>
  <c r="F9" i="86"/>
  <c r="L8" i="86"/>
  <c r="F8" i="86"/>
  <c r="F7" i="86"/>
  <c r="L7" i="86" s="1"/>
  <c r="F6" i="86"/>
  <c r="L6" i="86" s="1"/>
  <c r="F5" i="86"/>
  <c r="L5" i="86" s="1"/>
  <c r="L4" i="86"/>
  <c r="F4" i="86"/>
  <c r="L3" i="86"/>
  <c r="H3" i="86"/>
  <c r="G3" i="86"/>
  <c r="G4" i="86" s="1"/>
  <c r="F3" i="86"/>
  <c r="L2" i="86"/>
  <c r="H2" i="86"/>
  <c r="F2" i="86"/>
  <c r="E318" i="57"/>
  <c r="F3" i="57"/>
  <c r="L3" i="57" s="1"/>
  <c r="F4" i="57"/>
  <c r="L4" i="57" s="1"/>
  <c r="F5" i="57"/>
  <c r="L5" i="57" s="1"/>
  <c r="F6" i="57"/>
  <c r="L6" i="57" s="1"/>
  <c r="F7" i="57"/>
  <c r="L7" i="57" s="1"/>
  <c r="F8" i="57"/>
  <c r="L8" i="57" s="1"/>
  <c r="F9" i="57"/>
  <c r="L9" i="57" s="1"/>
  <c r="F10" i="57"/>
  <c r="L10" i="57" s="1"/>
  <c r="F11" i="57"/>
  <c r="L11" i="57" s="1"/>
  <c r="F12" i="57"/>
  <c r="L12" i="57" s="1"/>
  <c r="F13" i="57"/>
  <c r="L13" i="57" s="1"/>
  <c r="F14" i="57"/>
  <c r="L14" i="57" s="1"/>
  <c r="F15" i="57"/>
  <c r="L15" i="57" s="1"/>
  <c r="F16" i="57"/>
  <c r="L16" i="57" s="1"/>
  <c r="F17" i="57"/>
  <c r="L17" i="57" s="1"/>
  <c r="F18" i="57"/>
  <c r="L18" i="57" s="1"/>
  <c r="F19" i="57"/>
  <c r="L19" i="57" s="1"/>
  <c r="F20" i="57"/>
  <c r="L20" i="57" s="1"/>
  <c r="F21" i="57"/>
  <c r="L21" i="57" s="1"/>
  <c r="F22" i="57"/>
  <c r="L22" i="57" s="1"/>
  <c r="F23" i="57"/>
  <c r="L23" i="57" s="1"/>
  <c r="F24" i="57"/>
  <c r="L24" i="57" s="1"/>
  <c r="F25" i="57"/>
  <c r="L25" i="57" s="1"/>
  <c r="F26" i="57"/>
  <c r="L26" i="57" s="1"/>
  <c r="F27" i="57"/>
  <c r="L27" i="57" s="1"/>
  <c r="F28" i="57"/>
  <c r="L28" i="57" s="1"/>
  <c r="F29" i="57"/>
  <c r="L29" i="57" s="1"/>
  <c r="F30" i="57"/>
  <c r="F31" i="57"/>
  <c r="L31" i="57" s="1"/>
  <c r="F32" i="57"/>
  <c r="L32" i="57" s="1"/>
  <c r="F33" i="57"/>
  <c r="L33" i="57" s="1"/>
  <c r="F34" i="57"/>
  <c r="L34" i="57" s="1"/>
  <c r="F35" i="57"/>
  <c r="L35" i="57" s="1"/>
  <c r="F36" i="57"/>
  <c r="L36" i="57" s="1"/>
  <c r="F37" i="57"/>
  <c r="L37" i="57" s="1"/>
  <c r="F38" i="57"/>
  <c r="L38" i="57" s="1"/>
  <c r="F39" i="57"/>
  <c r="L39" i="57" s="1"/>
  <c r="F40" i="57"/>
  <c r="L40" i="57" s="1"/>
  <c r="F41" i="57"/>
  <c r="L41" i="57" s="1"/>
  <c r="F42" i="57"/>
  <c r="F43" i="57"/>
  <c r="L43" i="57" s="1"/>
  <c r="F44" i="57"/>
  <c r="L44" i="57" s="1"/>
  <c r="F45" i="57"/>
  <c r="L45" i="57" s="1"/>
  <c r="F46" i="57"/>
  <c r="L46" i="57" s="1"/>
  <c r="F47" i="57"/>
  <c r="L47" i="57" s="1"/>
  <c r="F48" i="57"/>
  <c r="L48" i="57" s="1"/>
  <c r="F49" i="57"/>
  <c r="L49" i="57" s="1"/>
  <c r="F50" i="57"/>
  <c r="L50" i="57" s="1"/>
  <c r="F51" i="57"/>
  <c r="L51" i="57" s="1"/>
  <c r="F52" i="57"/>
  <c r="L52" i="57" s="1"/>
  <c r="F53" i="57"/>
  <c r="F54" i="57"/>
  <c r="L54" i="57" s="1"/>
  <c r="F55" i="57"/>
  <c r="L55" i="57" s="1"/>
  <c r="F56" i="57"/>
  <c r="L56" i="57" s="1"/>
  <c r="F57" i="57"/>
  <c r="L57" i="57" s="1"/>
  <c r="F58" i="57"/>
  <c r="L58" i="57" s="1"/>
  <c r="F59" i="57"/>
  <c r="L59" i="57" s="1"/>
  <c r="F60" i="57"/>
  <c r="L60" i="57" s="1"/>
  <c r="F61" i="57"/>
  <c r="L61" i="57" s="1"/>
  <c r="F62" i="57"/>
  <c r="L62" i="57" s="1"/>
  <c r="F63" i="57"/>
  <c r="L63" i="57" s="1"/>
  <c r="F64" i="57"/>
  <c r="L64" i="57" s="1"/>
  <c r="F65" i="57"/>
  <c r="L65" i="57" s="1"/>
  <c r="F66" i="57"/>
  <c r="L66" i="57" s="1"/>
  <c r="F67" i="57"/>
  <c r="L67" i="57" s="1"/>
  <c r="F68" i="57"/>
  <c r="L68" i="57" s="1"/>
  <c r="F69" i="57"/>
  <c r="L69" i="57" s="1"/>
  <c r="F70" i="57"/>
  <c r="L70" i="57" s="1"/>
  <c r="F71" i="57"/>
  <c r="L71" i="57" s="1"/>
  <c r="F72" i="57"/>
  <c r="L72" i="57" s="1"/>
  <c r="F73" i="57"/>
  <c r="L73" i="57" s="1"/>
  <c r="F74" i="57"/>
  <c r="L74" i="57" s="1"/>
  <c r="F75" i="57"/>
  <c r="L75" i="57" s="1"/>
  <c r="F76" i="57"/>
  <c r="L76" i="57" s="1"/>
  <c r="F77" i="57"/>
  <c r="L77" i="57" s="1"/>
  <c r="F78" i="57"/>
  <c r="L78" i="57" s="1"/>
  <c r="F79" i="57"/>
  <c r="L79" i="57" s="1"/>
  <c r="F80" i="57"/>
  <c r="L80" i="57" s="1"/>
  <c r="F81" i="57"/>
  <c r="L81" i="57" s="1"/>
  <c r="F82" i="57"/>
  <c r="L82" i="57" s="1"/>
  <c r="F83" i="57"/>
  <c r="L83" i="57" s="1"/>
  <c r="F84" i="57"/>
  <c r="L84" i="57" s="1"/>
  <c r="F85" i="57"/>
  <c r="L85" i="57" s="1"/>
  <c r="F86" i="57"/>
  <c r="L86" i="57" s="1"/>
  <c r="F87" i="57"/>
  <c r="L87" i="57" s="1"/>
  <c r="F88" i="57"/>
  <c r="L88" i="57" s="1"/>
  <c r="F89" i="57"/>
  <c r="L89" i="57" s="1"/>
  <c r="F90" i="57"/>
  <c r="F91" i="57"/>
  <c r="L91" i="57" s="1"/>
  <c r="F92" i="57"/>
  <c r="L92" i="57" s="1"/>
  <c r="F93" i="57"/>
  <c r="L93" i="57" s="1"/>
  <c r="F94" i="57"/>
  <c r="L94" i="57" s="1"/>
  <c r="F95" i="57"/>
  <c r="L95" i="57" s="1"/>
  <c r="F96" i="57"/>
  <c r="L96" i="57" s="1"/>
  <c r="F97" i="57"/>
  <c r="L97" i="57" s="1"/>
  <c r="F98" i="57"/>
  <c r="F99" i="57"/>
  <c r="L99" i="57" s="1"/>
  <c r="F100" i="57"/>
  <c r="L100" i="57" s="1"/>
  <c r="F101" i="57"/>
  <c r="L101" i="57" s="1"/>
  <c r="F102" i="57"/>
  <c r="L102" i="57" s="1"/>
  <c r="F103" i="57"/>
  <c r="L103" i="57" s="1"/>
  <c r="F104" i="57"/>
  <c r="L104" i="57" s="1"/>
  <c r="F105" i="57"/>
  <c r="L105" i="57" s="1"/>
  <c r="F106" i="57"/>
  <c r="L106" i="57" s="1"/>
  <c r="F107" i="57"/>
  <c r="L107" i="57" s="1"/>
  <c r="F108" i="57"/>
  <c r="L108" i="57" s="1"/>
  <c r="F109" i="57"/>
  <c r="L109" i="57" s="1"/>
  <c r="F110" i="57"/>
  <c r="L110" i="57" s="1"/>
  <c r="F111" i="57"/>
  <c r="L111" i="57" s="1"/>
  <c r="F112" i="57"/>
  <c r="L112" i="57" s="1"/>
  <c r="F113" i="57"/>
  <c r="L113" i="57" s="1"/>
  <c r="F114" i="57"/>
  <c r="L114" i="57" s="1"/>
  <c r="F115" i="57"/>
  <c r="L115" i="57" s="1"/>
  <c r="F116" i="57"/>
  <c r="L116" i="57" s="1"/>
  <c r="F117" i="57"/>
  <c r="L117" i="57" s="1"/>
  <c r="F118" i="57"/>
  <c r="L118" i="57" s="1"/>
  <c r="F119" i="57"/>
  <c r="L119" i="57" s="1"/>
  <c r="F120" i="57"/>
  <c r="L120" i="57" s="1"/>
  <c r="F121" i="57"/>
  <c r="F122" i="57"/>
  <c r="L122" i="57" s="1"/>
  <c r="F123" i="57"/>
  <c r="L123" i="57" s="1"/>
  <c r="F124" i="57"/>
  <c r="L124" i="57" s="1"/>
  <c r="F125" i="57"/>
  <c r="L125" i="57" s="1"/>
  <c r="F126" i="57"/>
  <c r="L126" i="57" s="1"/>
  <c r="F127" i="57"/>
  <c r="L127" i="57" s="1"/>
  <c r="F128" i="57"/>
  <c r="L128" i="57" s="1"/>
  <c r="F129" i="57"/>
  <c r="L129" i="57" s="1"/>
  <c r="F130" i="57"/>
  <c r="L130" i="57" s="1"/>
  <c r="F131" i="57"/>
  <c r="L131" i="57" s="1"/>
  <c r="F132" i="57"/>
  <c r="L132" i="57" s="1"/>
  <c r="F133" i="57"/>
  <c r="L133" i="57" s="1"/>
  <c r="F134" i="57"/>
  <c r="L134" i="57" s="1"/>
  <c r="F135" i="57"/>
  <c r="L135" i="57" s="1"/>
  <c r="F136" i="57"/>
  <c r="L136" i="57" s="1"/>
  <c r="F137" i="57"/>
  <c r="L137" i="57" s="1"/>
  <c r="F138" i="57"/>
  <c r="L138" i="57" s="1"/>
  <c r="F139" i="57"/>
  <c r="L139" i="57" s="1"/>
  <c r="F140" i="57"/>
  <c r="L140" i="57" s="1"/>
  <c r="F141" i="57"/>
  <c r="L141" i="57" s="1"/>
  <c r="F142" i="57"/>
  <c r="L142" i="57" s="1"/>
  <c r="F143" i="57"/>
  <c r="L143" i="57" s="1"/>
  <c r="F144" i="57"/>
  <c r="L144" i="57" s="1"/>
  <c r="F145" i="57"/>
  <c r="L145" i="57" s="1"/>
  <c r="F146" i="57"/>
  <c r="L146" i="57" s="1"/>
  <c r="F147" i="57"/>
  <c r="L147" i="57" s="1"/>
  <c r="F148" i="57"/>
  <c r="L148" i="57" s="1"/>
  <c r="F149" i="57"/>
  <c r="L149" i="57" s="1"/>
  <c r="F150" i="57"/>
  <c r="L150" i="57" s="1"/>
  <c r="F151" i="57"/>
  <c r="L151" i="57" s="1"/>
  <c r="F152" i="57"/>
  <c r="L152" i="57" s="1"/>
  <c r="F153" i="57"/>
  <c r="L153" i="57" s="1"/>
  <c r="F154" i="57"/>
  <c r="L154" i="57" s="1"/>
  <c r="F155" i="57"/>
  <c r="L155" i="57" s="1"/>
  <c r="F156" i="57"/>
  <c r="L156" i="57" s="1"/>
  <c r="F157" i="57"/>
  <c r="L157" i="57" s="1"/>
  <c r="F158" i="57"/>
  <c r="L158" i="57" s="1"/>
  <c r="F159" i="57"/>
  <c r="L159" i="57" s="1"/>
  <c r="F160" i="57"/>
  <c r="L160" i="57" s="1"/>
  <c r="F161" i="57"/>
  <c r="L161" i="57" s="1"/>
  <c r="F162" i="57"/>
  <c r="L162" i="57" s="1"/>
  <c r="F163" i="57"/>
  <c r="L163" i="57" s="1"/>
  <c r="F164" i="57"/>
  <c r="L164" i="57" s="1"/>
  <c r="F165" i="57"/>
  <c r="L165" i="57" s="1"/>
  <c r="F166" i="57"/>
  <c r="L166" i="57" s="1"/>
  <c r="F167" i="57"/>
  <c r="L167" i="57" s="1"/>
  <c r="F168" i="57"/>
  <c r="L168" i="57" s="1"/>
  <c r="F169" i="57"/>
  <c r="L169" i="57" s="1"/>
  <c r="F170" i="57"/>
  <c r="L170" i="57" s="1"/>
  <c r="F171" i="57"/>
  <c r="L171" i="57" s="1"/>
  <c r="F172" i="57"/>
  <c r="L172" i="57" s="1"/>
  <c r="F173" i="57"/>
  <c r="L173" i="57" s="1"/>
  <c r="F174" i="57"/>
  <c r="L174" i="57" s="1"/>
  <c r="F175" i="57"/>
  <c r="L175" i="57" s="1"/>
  <c r="F176" i="57"/>
  <c r="L176" i="57" s="1"/>
  <c r="F177" i="57"/>
  <c r="L177" i="57" s="1"/>
  <c r="F178" i="57"/>
  <c r="L178" i="57" s="1"/>
  <c r="F179" i="57"/>
  <c r="L179" i="57" s="1"/>
  <c r="F180" i="57"/>
  <c r="L180" i="57" s="1"/>
  <c r="F181" i="57"/>
  <c r="L181" i="57" s="1"/>
  <c r="F182" i="57"/>
  <c r="L182" i="57" s="1"/>
  <c r="F183" i="57"/>
  <c r="L183" i="57" s="1"/>
  <c r="F184" i="57"/>
  <c r="L184" i="57" s="1"/>
  <c r="F185" i="57"/>
  <c r="L185" i="57" s="1"/>
  <c r="F186" i="57"/>
  <c r="L186" i="57" s="1"/>
  <c r="F187" i="57"/>
  <c r="L187" i="57" s="1"/>
  <c r="F188" i="57"/>
  <c r="L188" i="57" s="1"/>
  <c r="F189" i="57"/>
  <c r="F190" i="57"/>
  <c r="L190" i="57" s="1"/>
  <c r="F191" i="57"/>
  <c r="L191" i="57" s="1"/>
  <c r="F192" i="57"/>
  <c r="L192" i="57" s="1"/>
  <c r="F193" i="57"/>
  <c r="L193" i="57" s="1"/>
  <c r="F194" i="57"/>
  <c r="L194" i="57" s="1"/>
  <c r="F195" i="57"/>
  <c r="L195" i="57" s="1"/>
  <c r="F196" i="57"/>
  <c r="L196" i="57" s="1"/>
  <c r="F197" i="57"/>
  <c r="L197" i="57" s="1"/>
  <c r="F198" i="57"/>
  <c r="L198" i="57" s="1"/>
  <c r="F199" i="57"/>
  <c r="L199" i="57" s="1"/>
  <c r="F200" i="57"/>
  <c r="L200" i="57" s="1"/>
  <c r="F201" i="57"/>
  <c r="L201" i="57" s="1"/>
  <c r="F202" i="57"/>
  <c r="L202" i="57" s="1"/>
  <c r="F203" i="57"/>
  <c r="L203" i="57" s="1"/>
  <c r="F204" i="57"/>
  <c r="F205" i="57"/>
  <c r="L205" i="57" s="1"/>
  <c r="F206" i="57"/>
  <c r="L206" i="57" s="1"/>
  <c r="F207" i="57"/>
  <c r="L207" i="57" s="1"/>
  <c r="F208" i="57"/>
  <c r="L208" i="57" s="1"/>
  <c r="F209" i="57"/>
  <c r="L209" i="57" s="1"/>
  <c r="F210" i="57"/>
  <c r="L210" i="57" s="1"/>
  <c r="F211" i="57"/>
  <c r="L211" i="57" s="1"/>
  <c r="F212" i="57"/>
  <c r="L212" i="57" s="1"/>
  <c r="F213" i="57"/>
  <c r="L213" i="57" s="1"/>
  <c r="F214" i="57"/>
  <c r="L214" i="57" s="1"/>
  <c r="F215" i="57"/>
  <c r="L215" i="57" s="1"/>
  <c r="F216" i="57"/>
  <c r="L216" i="57" s="1"/>
  <c r="F217" i="57"/>
  <c r="L217" i="57" s="1"/>
  <c r="F218" i="57"/>
  <c r="L218" i="57" s="1"/>
  <c r="F219" i="57"/>
  <c r="L219" i="57" s="1"/>
  <c r="F220" i="57"/>
  <c r="L220" i="57" s="1"/>
  <c r="F221" i="57"/>
  <c r="F222" i="57"/>
  <c r="L222" i="57" s="1"/>
  <c r="F223" i="57"/>
  <c r="L223" i="57" s="1"/>
  <c r="F224" i="57"/>
  <c r="F225" i="57"/>
  <c r="L225" i="57" s="1"/>
  <c r="F226" i="57"/>
  <c r="L226" i="57" s="1"/>
  <c r="F227" i="57"/>
  <c r="L227" i="57" s="1"/>
  <c r="F228" i="57"/>
  <c r="L228" i="57" s="1"/>
  <c r="F229" i="57"/>
  <c r="L229" i="57" s="1"/>
  <c r="F230" i="57"/>
  <c r="L230" i="57" s="1"/>
  <c r="F231" i="57"/>
  <c r="L231" i="57" s="1"/>
  <c r="F232" i="57"/>
  <c r="L232" i="57" s="1"/>
  <c r="F233" i="57"/>
  <c r="L233" i="57" s="1"/>
  <c r="F234" i="57"/>
  <c r="L234" i="57" s="1"/>
  <c r="F235" i="57"/>
  <c r="L235" i="57" s="1"/>
  <c r="F236" i="57"/>
  <c r="F237" i="57"/>
  <c r="F238" i="57"/>
  <c r="L238" i="57" s="1"/>
  <c r="F239" i="57"/>
  <c r="L239" i="57" s="1"/>
  <c r="F240" i="57"/>
  <c r="L240" i="57" s="1"/>
  <c r="F241" i="57"/>
  <c r="L241" i="57" s="1"/>
  <c r="F242" i="57"/>
  <c r="L242" i="57" s="1"/>
  <c r="F243" i="57"/>
  <c r="L243" i="57" s="1"/>
  <c r="F244" i="57"/>
  <c r="L244" i="57" s="1"/>
  <c r="F245" i="57"/>
  <c r="L245" i="57" s="1"/>
  <c r="F246" i="57"/>
  <c r="L246" i="57" s="1"/>
  <c r="F247" i="57"/>
  <c r="L247" i="57" s="1"/>
  <c r="F248" i="57"/>
  <c r="L248" i="57" s="1"/>
  <c r="F249" i="57"/>
  <c r="L249" i="57" s="1"/>
  <c r="F250" i="57"/>
  <c r="L250" i="57" s="1"/>
  <c r="F251" i="57"/>
  <c r="L251" i="57" s="1"/>
  <c r="F252" i="57"/>
  <c r="L252" i="57" s="1"/>
  <c r="F253" i="57"/>
  <c r="L253" i="57" s="1"/>
  <c r="F254" i="57"/>
  <c r="L254" i="57" s="1"/>
  <c r="F255" i="57"/>
  <c r="L255" i="57" s="1"/>
  <c r="F256" i="57"/>
  <c r="L256" i="57" s="1"/>
  <c r="F257" i="57"/>
  <c r="L257" i="57" s="1"/>
  <c r="F258" i="57"/>
  <c r="L258" i="57" s="1"/>
  <c r="F259" i="57"/>
  <c r="L259" i="57" s="1"/>
  <c r="F260" i="57"/>
  <c r="L260" i="57" s="1"/>
  <c r="F261" i="57"/>
  <c r="L261" i="57" s="1"/>
  <c r="F262" i="57"/>
  <c r="L262" i="57" s="1"/>
  <c r="F263" i="57"/>
  <c r="L263" i="57" s="1"/>
  <c r="F264" i="57"/>
  <c r="L264" i="57" s="1"/>
  <c r="F265" i="57"/>
  <c r="L265" i="57" s="1"/>
  <c r="F266" i="57"/>
  <c r="L266" i="57" s="1"/>
  <c r="F267" i="57"/>
  <c r="L267" i="57" s="1"/>
  <c r="F268" i="57"/>
  <c r="L268" i="57" s="1"/>
  <c r="F269" i="57"/>
  <c r="L269" i="57" s="1"/>
  <c r="F270" i="57"/>
  <c r="L270" i="57" s="1"/>
  <c r="F271" i="57"/>
  <c r="L271" i="57" s="1"/>
  <c r="F272" i="57"/>
  <c r="L272" i="57" s="1"/>
  <c r="F273" i="57"/>
  <c r="L273" i="57" s="1"/>
  <c r="F274" i="57"/>
  <c r="L274" i="57" s="1"/>
  <c r="F275" i="57"/>
  <c r="L275" i="57" s="1"/>
  <c r="F276" i="57"/>
  <c r="L276" i="57" s="1"/>
  <c r="F277" i="57"/>
  <c r="L277" i="57" s="1"/>
  <c r="F278" i="57"/>
  <c r="L278" i="57" s="1"/>
  <c r="F279" i="57"/>
  <c r="L279" i="57" s="1"/>
  <c r="F280" i="57"/>
  <c r="L280" i="57" s="1"/>
  <c r="F281" i="57"/>
  <c r="L281" i="57" s="1"/>
  <c r="F282" i="57"/>
  <c r="L282" i="57" s="1"/>
  <c r="F283" i="57"/>
  <c r="L283" i="57" s="1"/>
  <c r="F284" i="57"/>
  <c r="L284" i="57" s="1"/>
  <c r="F285" i="57"/>
  <c r="L285" i="57" s="1"/>
  <c r="F286" i="57"/>
  <c r="L286" i="57" s="1"/>
  <c r="F287" i="57"/>
  <c r="L287" i="57" s="1"/>
  <c r="F288" i="57"/>
  <c r="L288" i="57" s="1"/>
  <c r="F289" i="57"/>
  <c r="L289" i="57" s="1"/>
  <c r="F290" i="57"/>
  <c r="L290" i="57" s="1"/>
  <c r="F291" i="57"/>
  <c r="L291" i="57" s="1"/>
  <c r="F292" i="57"/>
  <c r="L292" i="57" s="1"/>
  <c r="F293" i="57"/>
  <c r="L293" i="57" s="1"/>
  <c r="F294" i="57"/>
  <c r="L294" i="57" s="1"/>
  <c r="F295" i="57"/>
  <c r="L295" i="57" s="1"/>
  <c r="F296" i="57"/>
  <c r="L296" i="57" s="1"/>
  <c r="F297" i="57"/>
  <c r="L297" i="57" s="1"/>
  <c r="F298" i="57"/>
  <c r="L298" i="57" s="1"/>
  <c r="F299" i="57"/>
  <c r="L299" i="57" s="1"/>
  <c r="F300" i="57"/>
  <c r="L300" i="57" s="1"/>
  <c r="F301" i="57"/>
  <c r="F302" i="57"/>
  <c r="L302" i="57" s="1"/>
  <c r="F303" i="57"/>
  <c r="L303" i="57" s="1"/>
  <c r="F304" i="57"/>
  <c r="L304" i="57" s="1"/>
  <c r="F305" i="57"/>
  <c r="L305" i="57" s="1"/>
  <c r="F306" i="57"/>
  <c r="L306" i="57" s="1"/>
  <c r="F307" i="57"/>
  <c r="L307" i="57" s="1"/>
  <c r="F308" i="57"/>
  <c r="L308" i="57" s="1"/>
  <c r="F309" i="57"/>
  <c r="L309" i="57" s="1"/>
  <c r="F310" i="57"/>
  <c r="L310" i="57" s="1"/>
  <c r="F311" i="57"/>
  <c r="L311" i="57" s="1"/>
  <c r="F312" i="57"/>
  <c r="L312" i="57" s="1"/>
  <c r="F313" i="57"/>
  <c r="L313" i="57" s="1"/>
  <c r="F314" i="57"/>
  <c r="L314" i="57" s="1"/>
  <c r="F315" i="57"/>
  <c r="L315" i="57" s="1"/>
  <c r="F316" i="57"/>
  <c r="L316" i="57" s="1"/>
  <c r="F317" i="57"/>
  <c r="L317" i="57" s="1"/>
  <c r="L30" i="57"/>
  <c r="L42" i="57"/>
  <c r="L53" i="57"/>
  <c r="L90" i="57"/>
  <c r="L98" i="57"/>
  <c r="L121" i="57"/>
  <c r="L189" i="57"/>
  <c r="L204" i="57"/>
  <c r="L221" i="57"/>
  <c r="L224" i="57"/>
  <c r="L236" i="57"/>
  <c r="L237" i="57"/>
  <c r="L301" i="57"/>
  <c r="H2" i="57"/>
  <c r="G3" i="57"/>
  <c r="G4" i="57" s="1"/>
  <c r="G5" i="57" s="1"/>
  <c r="B3" i="80"/>
  <c r="D5" i="80"/>
  <c r="C5" i="80"/>
  <c r="C6" i="80"/>
  <c r="F6" i="80" s="1"/>
  <c r="C7" i="80"/>
  <c r="C8" i="80"/>
  <c r="C9" i="80"/>
  <c r="C10" i="80"/>
  <c r="C11" i="80"/>
  <c r="C12" i="80"/>
  <c r="C13" i="80"/>
  <c r="C14" i="80"/>
  <c r="D4" i="80"/>
  <c r="G4" i="80" s="1"/>
  <c r="C4" i="80"/>
  <c r="F4" i="80" s="1"/>
  <c r="C3" i="80"/>
  <c r="D3" i="80"/>
  <c r="E84" i="70"/>
  <c r="E83" i="70"/>
  <c r="E82" i="70"/>
  <c r="E81" i="70"/>
  <c r="E80" i="70"/>
  <c r="E79" i="70"/>
  <c r="E78" i="70"/>
  <c r="E77" i="70"/>
  <c r="E74" i="70"/>
  <c r="E73" i="70"/>
  <c r="E72" i="70"/>
  <c r="E71" i="70"/>
  <c r="E70" i="70"/>
  <c r="E69" i="70"/>
  <c r="E68" i="70"/>
  <c r="E67" i="70"/>
  <c r="E64" i="70"/>
  <c r="E63" i="70"/>
  <c r="E62" i="70"/>
  <c r="E61" i="70"/>
  <c r="E60" i="70"/>
  <c r="E59" i="70"/>
  <c r="E58" i="70"/>
  <c r="E57" i="70"/>
  <c r="E51" i="70"/>
  <c r="E50" i="70"/>
  <c r="E49" i="70"/>
  <c r="E48" i="70"/>
  <c r="E47" i="70"/>
  <c r="E46" i="70"/>
  <c r="E45" i="70"/>
  <c r="E44" i="70"/>
  <c r="E41" i="70"/>
  <c r="E40" i="70"/>
  <c r="E39" i="70"/>
  <c r="E38" i="70"/>
  <c r="E37" i="70"/>
  <c r="E36" i="70"/>
  <c r="E35" i="70"/>
  <c r="E34" i="70"/>
  <c r="E31" i="70"/>
  <c r="E30" i="70"/>
  <c r="E29" i="70"/>
  <c r="E28" i="70"/>
  <c r="E27" i="70"/>
  <c r="E26" i="70"/>
  <c r="E25" i="70"/>
  <c r="E24" i="70"/>
  <c r="E21" i="70"/>
  <c r="E20" i="70"/>
  <c r="E19" i="70"/>
  <c r="E18" i="70"/>
  <c r="E17" i="70"/>
  <c r="E16" i="70"/>
  <c r="E15" i="70"/>
  <c r="E14" i="70"/>
  <c r="E11" i="70"/>
  <c r="E10" i="70"/>
  <c r="E9" i="70"/>
  <c r="E8" i="70"/>
  <c r="E7" i="70"/>
  <c r="E6" i="70"/>
  <c r="E5" i="70"/>
  <c r="E4" i="70"/>
  <c r="F4" i="79"/>
  <c r="J5" i="79" s="1"/>
  <c r="E4" i="79"/>
  <c r="D4" i="79"/>
  <c r="F7" i="80"/>
  <c r="G7" i="80"/>
  <c r="G6" i="80"/>
  <c r="G5" i="80"/>
  <c r="F5" i="80"/>
  <c r="F2" i="57"/>
  <c r="F10" i="80"/>
  <c r="F11" i="80"/>
  <c r="F12" i="80"/>
  <c r="F13" i="80"/>
  <c r="G3" i="80"/>
  <c r="F3" i="80"/>
  <c r="F9" i="80"/>
  <c r="G9" i="80"/>
  <c r="G6" i="57" l="1"/>
  <c r="H6" i="57" s="1"/>
  <c r="H4" i="86"/>
  <c r="G5" i="86"/>
  <c r="J2" i="86"/>
  <c r="M2" i="86"/>
  <c r="I2" i="86"/>
  <c r="J3" i="86"/>
  <c r="I3" i="86"/>
  <c r="K3" i="86" s="1"/>
  <c r="L318" i="86"/>
  <c r="F318" i="86"/>
  <c r="I2" i="57"/>
  <c r="F318" i="57"/>
  <c r="H5" i="57"/>
  <c r="I5" i="57" s="1"/>
  <c r="H4" i="57"/>
  <c r="I4" i="57" s="1"/>
  <c r="H3" i="57"/>
  <c r="I3" i="57" s="1"/>
  <c r="G7" i="57"/>
  <c r="F14" i="80"/>
  <c r="G12" i="80"/>
  <c r="L2" i="57"/>
  <c r="L318" i="57" s="1"/>
  <c r="F15" i="80"/>
  <c r="G10" i="80"/>
  <c r="J10" i="80"/>
  <c r="J11" i="80"/>
  <c r="J12" i="80"/>
  <c r="J13" i="80"/>
  <c r="J14" i="80"/>
  <c r="J15" i="80"/>
  <c r="J16" i="80"/>
  <c r="K16" i="80" s="1"/>
  <c r="J17" i="80"/>
  <c r="K17" i="80"/>
  <c r="J18" i="80"/>
  <c r="J19" i="80"/>
  <c r="G16" i="80"/>
  <c r="G17" i="80"/>
  <c r="D13" i="80"/>
  <c r="G13" i="80" s="1"/>
  <c r="D14" i="80"/>
  <c r="G14" i="80" s="1"/>
  <c r="D15" i="80"/>
  <c r="G15" i="80" s="1"/>
  <c r="I6" i="57" l="1"/>
  <c r="K6" i="57" s="1"/>
  <c r="J6" i="57"/>
  <c r="N6" i="57"/>
  <c r="K2" i="86"/>
  <c r="H5" i="86"/>
  <c r="G6" i="86"/>
  <c r="J4" i="86"/>
  <c r="I4" i="86"/>
  <c r="K4" i="86" s="1"/>
  <c r="J4" i="57"/>
  <c r="K4" i="57"/>
  <c r="H7" i="57"/>
  <c r="I7" i="57" s="1"/>
  <c r="G8" i="57"/>
  <c r="J5" i="57"/>
  <c r="K5" i="57"/>
  <c r="J3" i="57"/>
  <c r="K3" i="57"/>
  <c r="M2" i="57"/>
  <c r="K15" i="80"/>
  <c r="K14" i="80"/>
  <c r="K13" i="80"/>
  <c r="K10" i="80"/>
  <c r="K12" i="80"/>
  <c r="K11" i="80"/>
  <c r="G11" i="80"/>
  <c r="H6" i="86" l="1"/>
  <c r="G7" i="86"/>
  <c r="I5" i="86"/>
  <c r="K5" i="86" s="1"/>
  <c r="J5" i="86"/>
  <c r="G9" i="57"/>
  <c r="H8" i="57"/>
  <c r="J7" i="57"/>
  <c r="K7" i="57"/>
  <c r="J6" i="86" l="1"/>
  <c r="N6" i="86"/>
  <c r="I6" i="86"/>
  <c r="K6" i="86" s="1"/>
  <c r="G8" i="86"/>
  <c r="H7" i="86"/>
  <c r="I8" i="57"/>
  <c r="K8" i="57" s="1"/>
  <c r="J8" i="57"/>
  <c r="H9" i="57"/>
  <c r="I9" i="57" s="1"/>
  <c r="G10" i="57"/>
  <c r="J7" i="86" l="1"/>
  <c r="I7" i="86"/>
  <c r="K7" i="86" s="1"/>
  <c r="G9" i="86"/>
  <c r="H8" i="86"/>
  <c r="H10" i="57"/>
  <c r="G11" i="57"/>
  <c r="K9" i="57"/>
  <c r="J9" i="57"/>
  <c r="J2" i="57"/>
  <c r="H9" i="86" l="1"/>
  <c r="G10" i="86"/>
  <c r="J8" i="86"/>
  <c r="I8" i="86"/>
  <c r="I10" i="57"/>
  <c r="G12" i="57"/>
  <c r="H11" i="57"/>
  <c r="I11" i="57" s="1"/>
  <c r="J10" i="57"/>
  <c r="K10" i="57"/>
  <c r="K2" i="57"/>
  <c r="D20" i="80"/>
  <c r="J23" i="80"/>
  <c r="J22" i="80"/>
  <c r="J21" i="80"/>
  <c r="J20" i="80"/>
  <c r="J9" i="80"/>
  <c r="K8" i="86" l="1"/>
  <c r="H10" i="86"/>
  <c r="G11" i="86"/>
  <c r="J9" i="86"/>
  <c r="I9" i="86"/>
  <c r="K9" i="86" s="1"/>
  <c r="J11" i="57"/>
  <c r="K11" i="57"/>
  <c r="G13" i="57"/>
  <c r="H12" i="57"/>
  <c r="I12" i="57" s="1"/>
  <c r="D23" i="80"/>
  <c r="G12" i="86" l="1"/>
  <c r="H11" i="86"/>
  <c r="I10" i="86"/>
  <c r="K10" i="86" s="1"/>
  <c r="J10" i="86"/>
  <c r="K12" i="57"/>
  <c r="J12" i="57"/>
  <c r="G14" i="57"/>
  <c r="H13" i="57"/>
  <c r="I13" i="57" s="1"/>
  <c r="K9" i="80"/>
  <c r="J11" i="86" l="1"/>
  <c r="I11" i="86"/>
  <c r="K11" i="86" s="1"/>
  <c r="G13" i="86"/>
  <c r="H12" i="86"/>
  <c r="J13" i="57"/>
  <c r="K13" i="57"/>
  <c r="H14" i="57"/>
  <c r="I14" i="57" s="1"/>
  <c r="G15" i="57"/>
  <c r="D19" i="80"/>
  <c r="K19" i="80" s="1"/>
  <c r="D18" i="80"/>
  <c r="K18" i="80" s="1"/>
  <c r="D21" i="80"/>
  <c r="D22" i="80"/>
  <c r="J12" i="86" l="1"/>
  <c r="I12" i="86"/>
  <c r="K12" i="86" s="1"/>
  <c r="H13" i="86"/>
  <c r="G14" i="86"/>
  <c r="J14" i="57"/>
  <c r="K14" i="57"/>
  <c r="G16" i="57"/>
  <c r="H15" i="57"/>
  <c r="I15" i="57" s="1"/>
  <c r="K26" i="80"/>
  <c r="G26" i="80"/>
  <c r="H14" i="86" l="1"/>
  <c r="G15" i="86"/>
  <c r="J13" i="86"/>
  <c r="I13" i="86"/>
  <c r="K13" i="86" s="1"/>
  <c r="H16" i="57"/>
  <c r="I16" i="57" s="1"/>
  <c r="G17" i="57"/>
  <c r="J15" i="57"/>
  <c r="I14" i="86" l="1"/>
  <c r="K14" i="86" s="1"/>
  <c r="J14" i="86"/>
  <c r="G16" i="86"/>
  <c r="H15" i="86"/>
  <c r="K15" i="57"/>
  <c r="G18" i="57"/>
  <c r="H17" i="57"/>
  <c r="I17" i="57" s="1"/>
  <c r="K16" i="57"/>
  <c r="J16" i="57"/>
  <c r="G17" i="86" l="1"/>
  <c r="H16" i="86"/>
  <c r="J15" i="86"/>
  <c r="I15" i="86"/>
  <c r="K15" i="86" s="1"/>
  <c r="J17" i="57"/>
  <c r="H18" i="57"/>
  <c r="I18" i="57" s="1"/>
  <c r="G19" i="57"/>
  <c r="H17" i="86" l="1"/>
  <c r="G18" i="86"/>
  <c r="J16" i="86"/>
  <c r="I16" i="86"/>
  <c r="K16" i="86" s="1"/>
  <c r="K18" i="57"/>
  <c r="J18" i="57"/>
  <c r="G20" i="57"/>
  <c r="H19" i="57"/>
  <c r="I19" i="57" s="1"/>
  <c r="K17" i="57"/>
  <c r="I17" i="86" l="1"/>
  <c r="K17" i="86" s="1"/>
  <c r="J17" i="86"/>
  <c r="H18" i="86"/>
  <c r="G19" i="86"/>
  <c r="J19" i="57"/>
  <c r="H20" i="57"/>
  <c r="I20" i="57" s="1"/>
  <c r="G21" i="57"/>
  <c r="G20" i="86" l="1"/>
  <c r="H19" i="86"/>
  <c r="I18" i="86"/>
  <c r="K18" i="86" s="1"/>
  <c r="J18" i="86"/>
  <c r="G22" i="57"/>
  <c r="H21" i="57"/>
  <c r="I21" i="57" s="1"/>
  <c r="K20" i="57"/>
  <c r="J20" i="57"/>
  <c r="K19" i="57"/>
  <c r="J19" i="86" l="1"/>
  <c r="I19" i="86"/>
  <c r="K19" i="86" s="1"/>
  <c r="G21" i="86"/>
  <c r="H20" i="86"/>
  <c r="K21" i="57"/>
  <c r="J21" i="57"/>
  <c r="G23" i="57"/>
  <c r="H22" i="57"/>
  <c r="I22" i="57" s="1"/>
  <c r="J20" i="86" l="1"/>
  <c r="I20" i="86"/>
  <c r="K20" i="86" s="1"/>
  <c r="H21" i="86"/>
  <c r="G22" i="86"/>
  <c r="J22" i="57"/>
  <c r="K22" i="57"/>
  <c r="G24" i="57"/>
  <c r="H23" i="57"/>
  <c r="I23" i="57" s="1"/>
  <c r="H22" i="86" l="1"/>
  <c r="G23" i="86"/>
  <c r="I21" i="86"/>
  <c r="K21" i="86" s="1"/>
  <c r="J21" i="86"/>
  <c r="J23" i="57"/>
  <c r="K23" i="57"/>
  <c r="H24" i="57"/>
  <c r="I24" i="57" s="1"/>
  <c r="G25" i="57"/>
  <c r="G24" i="86" l="1"/>
  <c r="H23" i="86"/>
  <c r="I22" i="86"/>
  <c r="K22" i="86" s="1"/>
  <c r="J22" i="86"/>
  <c r="G26" i="57"/>
  <c r="H25" i="57"/>
  <c r="I25" i="57" s="1"/>
  <c r="K24" i="57"/>
  <c r="J24" i="57"/>
  <c r="J23" i="86" l="1"/>
  <c r="I23" i="86"/>
  <c r="K23" i="86" s="1"/>
  <c r="G25" i="86"/>
  <c r="H24" i="86"/>
  <c r="K25" i="57"/>
  <c r="J25" i="57"/>
  <c r="G27" i="57"/>
  <c r="H26" i="57"/>
  <c r="I26" i="57" s="1"/>
  <c r="J24" i="86" l="1"/>
  <c r="I24" i="86"/>
  <c r="K24" i="86" s="1"/>
  <c r="H25" i="86"/>
  <c r="G26" i="86"/>
  <c r="J26" i="57"/>
  <c r="K26" i="57"/>
  <c r="G28" i="57"/>
  <c r="H27" i="57"/>
  <c r="I27" i="57" s="1"/>
  <c r="H26" i="86" l="1"/>
  <c r="G27" i="86"/>
  <c r="J25" i="86"/>
  <c r="I25" i="86"/>
  <c r="K25" i="86" s="1"/>
  <c r="J27" i="57"/>
  <c r="K27" i="57"/>
  <c r="G29" i="57"/>
  <c r="H28" i="57"/>
  <c r="I28" i="57" s="1"/>
  <c r="G28" i="86" l="1"/>
  <c r="H27" i="86"/>
  <c r="I26" i="86"/>
  <c r="K26" i="86" s="1"/>
  <c r="J26" i="86"/>
  <c r="K28" i="57"/>
  <c r="J28" i="57"/>
  <c r="H29" i="57"/>
  <c r="I29" i="57" s="1"/>
  <c r="G30" i="57"/>
  <c r="J27" i="86" l="1"/>
  <c r="I27" i="86"/>
  <c r="K27" i="86" s="1"/>
  <c r="G29" i="86"/>
  <c r="H28" i="86"/>
  <c r="G31" i="57"/>
  <c r="H30" i="57"/>
  <c r="I30" i="57" s="1"/>
  <c r="K29" i="57"/>
  <c r="J29" i="57"/>
  <c r="J28" i="86" l="1"/>
  <c r="I28" i="86"/>
  <c r="K28" i="86" s="1"/>
  <c r="H29" i="86"/>
  <c r="G30" i="86"/>
  <c r="J30" i="57"/>
  <c r="K30" i="57"/>
  <c r="H31" i="57"/>
  <c r="I31" i="57" s="1"/>
  <c r="G32" i="57"/>
  <c r="H30" i="86" l="1"/>
  <c r="G31" i="86"/>
  <c r="J29" i="86"/>
  <c r="I29" i="86"/>
  <c r="K29" i="86" s="1"/>
  <c r="H32" i="57"/>
  <c r="I32" i="57" s="1"/>
  <c r="G33" i="57"/>
  <c r="J31" i="57"/>
  <c r="K31" i="57"/>
  <c r="G32" i="86" l="1"/>
  <c r="H31" i="86"/>
  <c r="I30" i="86"/>
  <c r="K30" i="86" s="1"/>
  <c r="J30" i="86"/>
  <c r="H33" i="57"/>
  <c r="I33" i="57" s="1"/>
  <c r="G34" i="57"/>
  <c r="K32" i="57"/>
  <c r="J32" i="57"/>
  <c r="J31" i="86" l="1"/>
  <c r="I31" i="86"/>
  <c r="K31" i="86" s="1"/>
  <c r="H32" i="86"/>
  <c r="G33" i="86"/>
  <c r="H34" i="57"/>
  <c r="I34" i="57" s="1"/>
  <c r="G35" i="57"/>
  <c r="J33" i="57"/>
  <c r="K33" i="57"/>
  <c r="G34" i="86" l="1"/>
  <c r="H33" i="86"/>
  <c r="I32" i="86"/>
  <c r="K32" i="86" s="1"/>
  <c r="J32" i="86"/>
  <c r="G36" i="57"/>
  <c r="H35" i="57"/>
  <c r="I35" i="57" s="1"/>
  <c r="K34" i="57"/>
  <c r="J34" i="57"/>
  <c r="G35" i="86" l="1"/>
  <c r="H34" i="86"/>
  <c r="J33" i="86"/>
  <c r="I33" i="86"/>
  <c r="K33" i="86" s="1"/>
  <c r="J35" i="57"/>
  <c r="K35" i="57"/>
  <c r="H36" i="57"/>
  <c r="I36" i="57" s="1"/>
  <c r="G37" i="57"/>
  <c r="H35" i="86" l="1"/>
  <c r="G36" i="86"/>
  <c r="I34" i="86"/>
  <c r="K34" i="86" s="1"/>
  <c r="J34" i="86"/>
  <c r="K36" i="57"/>
  <c r="J36" i="57"/>
  <c r="G38" i="57"/>
  <c r="H37" i="57"/>
  <c r="I37" i="57" s="1"/>
  <c r="G37" i="86" l="1"/>
  <c r="H36" i="86"/>
  <c r="I35" i="86"/>
  <c r="K35" i="86" s="1"/>
  <c r="J35" i="86"/>
  <c r="H38" i="57"/>
  <c r="I38" i="57" s="1"/>
  <c r="G39" i="57"/>
  <c r="J37" i="57"/>
  <c r="K37" i="57"/>
  <c r="J36" i="86" l="1"/>
  <c r="I36" i="86"/>
  <c r="K36" i="86" s="1"/>
  <c r="G38" i="86"/>
  <c r="H37" i="86"/>
  <c r="H39" i="57"/>
  <c r="I39" i="57" s="1"/>
  <c r="G40" i="57"/>
  <c r="J38" i="57"/>
  <c r="J37" i="86" l="1"/>
  <c r="I37" i="86"/>
  <c r="K37" i="86" s="1"/>
  <c r="H38" i="86"/>
  <c r="G39" i="86"/>
  <c r="K38" i="57"/>
  <c r="G41" i="57"/>
  <c r="H40" i="57"/>
  <c r="I40" i="57" s="1"/>
  <c r="J39" i="57"/>
  <c r="K39" i="57"/>
  <c r="H39" i="86" l="1"/>
  <c r="G40" i="86"/>
  <c r="J38" i="86"/>
  <c r="I38" i="86"/>
  <c r="K38" i="86" s="1"/>
  <c r="K40" i="57"/>
  <c r="J40" i="57"/>
  <c r="H41" i="57"/>
  <c r="I41" i="57" s="1"/>
  <c r="G42" i="57"/>
  <c r="I39" i="86" l="1"/>
  <c r="K39" i="86" s="1"/>
  <c r="J39" i="86"/>
  <c r="G41" i="86"/>
  <c r="H40" i="86"/>
  <c r="K41" i="57"/>
  <c r="J41" i="57"/>
  <c r="H42" i="57"/>
  <c r="I42" i="57" s="1"/>
  <c r="G43" i="57"/>
  <c r="J40" i="86" l="1"/>
  <c r="I40" i="86"/>
  <c r="K40" i="86" s="1"/>
  <c r="G42" i="86"/>
  <c r="H41" i="86"/>
  <c r="K42" i="57"/>
  <c r="J42" i="57"/>
  <c r="G44" i="57"/>
  <c r="H43" i="57"/>
  <c r="I43" i="57" s="1"/>
  <c r="J41" i="86" l="1"/>
  <c r="I41" i="86"/>
  <c r="K41" i="86" s="1"/>
  <c r="H42" i="86"/>
  <c r="G43" i="86"/>
  <c r="H44" i="57"/>
  <c r="I44" i="57" s="1"/>
  <c r="G45" i="57"/>
  <c r="K43" i="57"/>
  <c r="J43" i="57"/>
  <c r="H43" i="86" l="1"/>
  <c r="G44" i="86"/>
  <c r="J42" i="86"/>
  <c r="I42" i="86"/>
  <c r="K42" i="86" s="1"/>
  <c r="G46" i="57"/>
  <c r="H45" i="57"/>
  <c r="I45" i="57" s="1"/>
  <c r="J44" i="57"/>
  <c r="K44" i="57"/>
  <c r="I43" i="86" l="1"/>
  <c r="K43" i="86" s="1"/>
  <c r="J43" i="86"/>
  <c r="G45" i="86"/>
  <c r="H44" i="86"/>
  <c r="K45" i="57"/>
  <c r="J45" i="57"/>
  <c r="H46" i="57"/>
  <c r="I46" i="57" s="1"/>
  <c r="G47" i="57"/>
  <c r="J44" i="86" l="1"/>
  <c r="I44" i="86"/>
  <c r="K44" i="86" s="1"/>
  <c r="G46" i="86"/>
  <c r="H45" i="86"/>
  <c r="J46" i="57"/>
  <c r="K46" i="57"/>
  <c r="H47" i="57"/>
  <c r="I47" i="57" s="1"/>
  <c r="G48" i="57"/>
  <c r="J45" i="86" l="1"/>
  <c r="I45" i="86"/>
  <c r="K45" i="86" s="1"/>
  <c r="H46" i="86"/>
  <c r="G47" i="86"/>
  <c r="J47" i="57"/>
  <c r="K47" i="57"/>
  <c r="G49" i="57"/>
  <c r="H48" i="57"/>
  <c r="I48" i="57" s="1"/>
  <c r="J46" i="86" l="1"/>
  <c r="I46" i="86"/>
  <c r="K46" i="86" s="1"/>
  <c r="H47" i="86"/>
  <c r="G48" i="86"/>
  <c r="K48" i="57"/>
  <c r="J48" i="57"/>
  <c r="H49" i="57"/>
  <c r="I49" i="57" s="1"/>
  <c r="G50" i="57"/>
  <c r="I47" i="86" l="1"/>
  <c r="K47" i="86" s="1"/>
  <c r="J47" i="86"/>
  <c r="G49" i="86"/>
  <c r="H48" i="86"/>
  <c r="J49" i="57"/>
  <c r="K49" i="57"/>
  <c r="G51" i="57"/>
  <c r="H50" i="57"/>
  <c r="I50" i="57" s="1"/>
  <c r="J48" i="86" l="1"/>
  <c r="I48" i="86"/>
  <c r="K48" i="86" s="1"/>
  <c r="G50" i="86"/>
  <c r="H49" i="86"/>
  <c r="H51" i="57"/>
  <c r="I51" i="57" s="1"/>
  <c r="G52" i="57"/>
  <c r="J50" i="57"/>
  <c r="K50" i="57"/>
  <c r="H50" i="86" l="1"/>
  <c r="G51" i="86"/>
  <c r="J49" i="86"/>
  <c r="I49" i="86"/>
  <c r="K49" i="86" s="1"/>
  <c r="H52" i="57"/>
  <c r="I52" i="57" s="1"/>
  <c r="G53" i="57"/>
  <c r="K51" i="57"/>
  <c r="J51" i="57"/>
  <c r="H51" i="86" l="1"/>
  <c r="G52" i="86"/>
  <c r="J50" i="86"/>
  <c r="I50" i="86"/>
  <c r="K50" i="86" s="1"/>
  <c r="H53" i="57"/>
  <c r="I53" i="57" s="1"/>
  <c r="G54" i="57"/>
  <c r="J52" i="57"/>
  <c r="K52" i="57"/>
  <c r="G53" i="86" l="1"/>
  <c r="H52" i="86"/>
  <c r="I51" i="86"/>
  <c r="K51" i="86" s="1"/>
  <c r="J51" i="86"/>
  <c r="G55" i="57"/>
  <c r="H54" i="57"/>
  <c r="I54" i="57" s="1"/>
  <c r="K53" i="57"/>
  <c r="J53" i="57"/>
  <c r="J52" i="86" l="1"/>
  <c r="I52" i="86"/>
  <c r="K52" i="86" s="1"/>
  <c r="G54" i="86"/>
  <c r="H53" i="86"/>
  <c r="K54" i="57"/>
  <c r="J54" i="57"/>
  <c r="H55" i="57"/>
  <c r="I55" i="57" s="1"/>
  <c r="G56" i="57"/>
  <c r="H54" i="86" l="1"/>
  <c r="G55" i="86"/>
  <c r="J53" i="86"/>
  <c r="I53" i="86"/>
  <c r="K53" i="86" s="1"/>
  <c r="G57" i="57"/>
  <c r="H56" i="57"/>
  <c r="I56" i="57" s="1"/>
  <c r="J55" i="57"/>
  <c r="K55" i="57"/>
  <c r="H55" i="86" l="1"/>
  <c r="G56" i="86"/>
  <c r="J54" i="86"/>
  <c r="I54" i="86"/>
  <c r="K54" i="86" s="1"/>
  <c r="K56" i="57"/>
  <c r="J56" i="57"/>
  <c r="G58" i="57"/>
  <c r="H57" i="57"/>
  <c r="I57" i="57" s="1"/>
  <c r="G57" i="86" l="1"/>
  <c r="H56" i="86"/>
  <c r="I55" i="86"/>
  <c r="K55" i="86" s="1"/>
  <c r="J55" i="86"/>
  <c r="G59" i="57"/>
  <c r="G60" i="57" s="1"/>
  <c r="H58" i="57"/>
  <c r="I58" i="57" s="1"/>
  <c r="K57" i="57"/>
  <c r="J57" i="57"/>
  <c r="J56" i="86" l="1"/>
  <c r="I56" i="86"/>
  <c r="K56" i="86" s="1"/>
  <c r="G58" i="86"/>
  <c r="H57" i="86"/>
  <c r="J58" i="57"/>
  <c r="K58" i="57"/>
  <c r="H59" i="57"/>
  <c r="I59" i="57" s="1"/>
  <c r="J57" i="86" l="1"/>
  <c r="I57" i="86"/>
  <c r="K57" i="86" s="1"/>
  <c r="H58" i="86"/>
  <c r="G59" i="86"/>
  <c r="J59" i="57"/>
  <c r="K59" i="57"/>
  <c r="J58" i="86" l="1"/>
  <c r="I58" i="86"/>
  <c r="K58" i="86" s="1"/>
  <c r="H59" i="86"/>
  <c r="G60" i="86"/>
  <c r="H60" i="57"/>
  <c r="I60" i="57" s="1"/>
  <c r="G61" i="57"/>
  <c r="I59" i="86" l="1"/>
  <c r="K59" i="86" s="1"/>
  <c r="J59" i="86"/>
  <c r="G61" i="86"/>
  <c r="H60" i="86"/>
  <c r="H61" i="57"/>
  <c r="I61" i="57" s="1"/>
  <c r="G62" i="57"/>
  <c r="K60" i="57"/>
  <c r="J60" i="57"/>
  <c r="J60" i="86" l="1"/>
  <c r="I60" i="86"/>
  <c r="K60" i="86" s="1"/>
  <c r="G62" i="86"/>
  <c r="H61" i="86"/>
  <c r="G63" i="57"/>
  <c r="H62" i="57"/>
  <c r="I62" i="57" s="1"/>
  <c r="J61" i="57"/>
  <c r="K61" i="57"/>
  <c r="H62" i="86" l="1"/>
  <c r="G63" i="86"/>
  <c r="J61" i="86"/>
  <c r="I61" i="86"/>
  <c r="K61" i="86" s="1"/>
  <c r="K62" i="57"/>
  <c r="J62" i="57"/>
  <c r="H63" i="57"/>
  <c r="I63" i="57" s="1"/>
  <c r="G64" i="57"/>
  <c r="H63" i="86" l="1"/>
  <c r="G64" i="86"/>
  <c r="J62" i="86"/>
  <c r="I62" i="86"/>
  <c r="K62" i="86" s="1"/>
  <c r="H64" i="57"/>
  <c r="I64" i="57" s="1"/>
  <c r="G65" i="57"/>
  <c r="J63" i="57"/>
  <c r="K63" i="57"/>
  <c r="G65" i="86" l="1"/>
  <c r="H64" i="86"/>
  <c r="I63" i="86"/>
  <c r="K63" i="86" s="1"/>
  <c r="J63" i="86"/>
  <c r="H65" i="57"/>
  <c r="I65" i="57" s="1"/>
  <c r="G66" i="57"/>
  <c r="K64" i="57"/>
  <c r="J64" i="57"/>
  <c r="J64" i="86" l="1"/>
  <c r="I64" i="86"/>
  <c r="K64" i="86" s="1"/>
  <c r="G66" i="86"/>
  <c r="H65" i="86"/>
  <c r="G67" i="57"/>
  <c r="H66" i="57"/>
  <c r="I66" i="57" s="1"/>
  <c r="J65" i="57"/>
  <c r="K65" i="57"/>
  <c r="H66" i="86" l="1"/>
  <c r="G67" i="86"/>
  <c r="J65" i="86"/>
  <c r="I65" i="86"/>
  <c r="K65" i="86" s="1"/>
  <c r="K66" i="57"/>
  <c r="J66" i="57"/>
  <c r="H67" i="57"/>
  <c r="I67" i="57" s="1"/>
  <c r="G68" i="57"/>
  <c r="H67" i="86" l="1"/>
  <c r="G68" i="86"/>
  <c r="J66" i="86"/>
  <c r="I66" i="86"/>
  <c r="K66" i="86" s="1"/>
  <c r="G69" i="57"/>
  <c r="H68" i="57"/>
  <c r="I68" i="57" s="1"/>
  <c r="K67" i="57"/>
  <c r="J67" i="57"/>
  <c r="G69" i="86" l="1"/>
  <c r="H68" i="86"/>
  <c r="I67" i="86"/>
  <c r="K67" i="86" s="1"/>
  <c r="J67" i="86"/>
  <c r="J68" i="57"/>
  <c r="K68" i="57"/>
  <c r="H69" i="57"/>
  <c r="I69" i="57" s="1"/>
  <c r="G70" i="57"/>
  <c r="J68" i="86" l="1"/>
  <c r="I68" i="86"/>
  <c r="K68" i="86" s="1"/>
  <c r="G70" i="86"/>
  <c r="H69" i="86"/>
  <c r="G71" i="57"/>
  <c r="H70" i="57"/>
  <c r="I70" i="57" s="1"/>
  <c r="J69" i="57"/>
  <c r="K69" i="57"/>
  <c r="H70" i="86" l="1"/>
  <c r="G71" i="86"/>
  <c r="J69" i="86"/>
  <c r="I69" i="86"/>
  <c r="K69" i="86" s="1"/>
  <c r="K70" i="57"/>
  <c r="J70" i="57"/>
  <c r="H71" i="57"/>
  <c r="I71" i="57" s="1"/>
  <c r="G72" i="57"/>
  <c r="H71" i="86" l="1"/>
  <c r="G72" i="86"/>
  <c r="J70" i="86"/>
  <c r="I70" i="86"/>
  <c r="K70" i="86" s="1"/>
  <c r="J71" i="57"/>
  <c r="K71" i="57"/>
  <c r="G73" i="57"/>
  <c r="H72" i="57"/>
  <c r="I72" i="57" s="1"/>
  <c r="G73" i="86" l="1"/>
  <c r="H72" i="86"/>
  <c r="I71" i="86"/>
  <c r="K71" i="86" s="1"/>
  <c r="J71" i="86"/>
  <c r="G74" i="57"/>
  <c r="H73" i="57"/>
  <c r="I73" i="57" s="1"/>
  <c r="K72" i="57"/>
  <c r="J72" i="57"/>
  <c r="J72" i="86" l="1"/>
  <c r="I72" i="86"/>
  <c r="K72" i="86" s="1"/>
  <c r="G74" i="86"/>
  <c r="H73" i="86"/>
  <c r="K73" i="57"/>
  <c r="J73" i="57"/>
  <c r="H74" i="57"/>
  <c r="I74" i="57" s="1"/>
  <c r="G75" i="57"/>
  <c r="J73" i="86" l="1"/>
  <c r="I73" i="86"/>
  <c r="K73" i="86" s="1"/>
  <c r="H74" i="86"/>
  <c r="G75" i="86"/>
  <c r="J74" i="57"/>
  <c r="K74" i="57"/>
  <c r="G76" i="57"/>
  <c r="H75" i="57"/>
  <c r="I75" i="57" s="1"/>
  <c r="J74" i="86" l="1"/>
  <c r="I74" i="86"/>
  <c r="K74" i="86" s="1"/>
  <c r="H75" i="86"/>
  <c r="G76" i="86"/>
  <c r="H76" i="57"/>
  <c r="I76" i="57" s="1"/>
  <c r="G77" i="57"/>
  <c r="K75" i="57"/>
  <c r="J75" i="57"/>
  <c r="I75" i="86" l="1"/>
  <c r="K75" i="86" s="1"/>
  <c r="J75" i="86"/>
  <c r="G77" i="86"/>
  <c r="H76" i="86"/>
  <c r="H77" i="57"/>
  <c r="I77" i="57" s="1"/>
  <c r="G78" i="57"/>
  <c r="K76" i="57"/>
  <c r="J76" i="57"/>
  <c r="J76" i="86" l="1"/>
  <c r="I76" i="86"/>
  <c r="K76" i="86" s="1"/>
  <c r="G78" i="86"/>
  <c r="H77" i="86"/>
  <c r="H78" i="57"/>
  <c r="I78" i="57" s="1"/>
  <c r="G79" i="57"/>
  <c r="J77" i="57"/>
  <c r="K77" i="57"/>
  <c r="H78" i="86" l="1"/>
  <c r="G79" i="86"/>
  <c r="J77" i="86"/>
  <c r="I77" i="86"/>
  <c r="K77" i="86" s="1"/>
  <c r="G80" i="57"/>
  <c r="H79" i="57"/>
  <c r="I79" i="57" s="1"/>
  <c r="K78" i="57"/>
  <c r="J78" i="57"/>
  <c r="H79" i="86" l="1"/>
  <c r="G80" i="86"/>
  <c r="J78" i="86"/>
  <c r="I78" i="86"/>
  <c r="K78" i="86" s="1"/>
  <c r="J79" i="57"/>
  <c r="K79" i="57"/>
  <c r="H80" i="57"/>
  <c r="I80" i="57" s="1"/>
  <c r="G81" i="57"/>
  <c r="G81" i="86" l="1"/>
  <c r="H80" i="86"/>
  <c r="I79" i="86"/>
  <c r="K79" i="86" s="1"/>
  <c r="J79" i="86"/>
  <c r="H81" i="57"/>
  <c r="I81" i="57" s="1"/>
  <c r="G82" i="57"/>
  <c r="J80" i="57"/>
  <c r="K80" i="57"/>
  <c r="J80" i="86" l="1"/>
  <c r="I80" i="86"/>
  <c r="K80" i="86" s="1"/>
  <c r="G82" i="86"/>
  <c r="H81" i="86"/>
  <c r="H82" i="57"/>
  <c r="I82" i="57" s="1"/>
  <c r="G83" i="57"/>
  <c r="J81" i="57"/>
  <c r="K81" i="57"/>
  <c r="H82" i="86" l="1"/>
  <c r="G83" i="86"/>
  <c r="J81" i="86"/>
  <c r="I81" i="86"/>
  <c r="K81" i="86" s="1"/>
  <c r="H83" i="57"/>
  <c r="I83" i="57" s="1"/>
  <c r="G84" i="57"/>
  <c r="K82" i="57"/>
  <c r="J82" i="57"/>
  <c r="H83" i="86" l="1"/>
  <c r="G84" i="86"/>
  <c r="J82" i="86"/>
  <c r="I82" i="86"/>
  <c r="K82" i="86" s="1"/>
  <c r="G85" i="57"/>
  <c r="H84" i="57"/>
  <c r="I84" i="57" s="1"/>
  <c r="J83" i="57"/>
  <c r="K83" i="57"/>
  <c r="G85" i="86" l="1"/>
  <c r="H84" i="86"/>
  <c r="I83" i="86"/>
  <c r="K83" i="86" s="1"/>
  <c r="J83" i="86"/>
  <c r="J84" i="57"/>
  <c r="K84" i="57"/>
  <c r="H85" i="57"/>
  <c r="I85" i="57" s="1"/>
  <c r="G86" i="57"/>
  <c r="J84" i="86" l="1"/>
  <c r="I84" i="86"/>
  <c r="K84" i="86" s="1"/>
  <c r="G86" i="86"/>
  <c r="H85" i="86"/>
  <c r="G87" i="57"/>
  <c r="H86" i="57"/>
  <c r="I86" i="57" s="1"/>
  <c r="J85" i="57"/>
  <c r="K85" i="57"/>
  <c r="H86" i="86" l="1"/>
  <c r="G87" i="86"/>
  <c r="J85" i="86"/>
  <c r="I85" i="86"/>
  <c r="K85" i="86" s="1"/>
  <c r="K86" i="57"/>
  <c r="J86" i="57"/>
  <c r="G88" i="57"/>
  <c r="H87" i="57"/>
  <c r="I87" i="57" s="1"/>
  <c r="H87" i="86" l="1"/>
  <c r="G88" i="86"/>
  <c r="J86" i="86"/>
  <c r="I86" i="86"/>
  <c r="K86" i="86" s="1"/>
  <c r="G89" i="57"/>
  <c r="H88" i="57"/>
  <c r="I88" i="57" s="1"/>
  <c r="K87" i="57"/>
  <c r="J87" i="57"/>
  <c r="G89" i="86" l="1"/>
  <c r="H88" i="86"/>
  <c r="I87" i="86"/>
  <c r="K87" i="86" s="1"/>
  <c r="J87" i="86"/>
  <c r="K88" i="57"/>
  <c r="J88" i="57"/>
  <c r="H89" i="57"/>
  <c r="I89" i="57" s="1"/>
  <c r="G90" i="57"/>
  <c r="J88" i="86" l="1"/>
  <c r="I88" i="86"/>
  <c r="K88" i="86" s="1"/>
  <c r="G90" i="86"/>
  <c r="H89" i="86"/>
  <c r="J89" i="57"/>
  <c r="K89" i="57"/>
  <c r="G91" i="57"/>
  <c r="H90" i="57"/>
  <c r="I90" i="57" s="1"/>
  <c r="H90" i="86" l="1"/>
  <c r="G91" i="86"/>
  <c r="J89" i="86"/>
  <c r="I89" i="86"/>
  <c r="K89" i="86" s="1"/>
  <c r="H91" i="57"/>
  <c r="I91" i="57" s="1"/>
  <c r="G92" i="57"/>
  <c r="K90" i="57"/>
  <c r="J90" i="57"/>
  <c r="H91" i="86" l="1"/>
  <c r="G92" i="86"/>
  <c r="J90" i="86"/>
  <c r="I90" i="86"/>
  <c r="K90" i="86" s="1"/>
  <c r="H92" i="57"/>
  <c r="I92" i="57" s="1"/>
  <c r="G93" i="57"/>
  <c r="K91" i="57"/>
  <c r="J91" i="57"/>
  <c r="G93" i="86" l="1"/>
  <c r="H92" i="86"/>
  <c r="I91" i="86"/>
  <c r="K91" i="86" s="1"/>
  <c r="J91" i="86"/>
  <c r="H93" i="57"/>
  <c r="I93" i="57" s="1"/>
  <c r="G94" i="57"/>
  <c r="J92" i="57"/>
  <c r="K92" i="57"/>
  <c r="J92" i="86" l="1"/>
  <c r="I92" i="86"/>
  <c r="K92" i="86" s="1"/>
  <c r="H93" i="86"/>
  <c r="G94" i="86"/>
  <c r="G95" i="57"/>
  <c r="H94" i="57"/>
  <c r="I94" i="57" s="1"/>
  <c r="J93" i="57"/>
  <c r="K93" i="57"/>
  <c r="J93" i="86" l="1"/>
  <c r="I93" i="86"/>
  <c r="K93" i="86" s="1"/>
  <c r="H94" i="86"/>
  <c r="G95" i="86"/>
  <c r="K94" i="57"/>
  <c r="J94" i="57"/>
  <c r="G96" i="57"/>
  <c r="H95" i="57"/>
  <c r="I95" i="57" s="1"/>
  <c r="I94" i="86" l="1"/>
  <c r="K94" i="86" s="1"/>
  <c r="J94" i="86"/>
  <c r="G96" i="86"/>
  <c r="H95" i="86"/>
  <c r="J95" i="57"/>
  <c r="K95" i="57"/>
  <c r="H96" i="57"/>
  <c r="I96" i="57" s="1"/>
  <c r="G97" i="57"/>
  <c r="J95" i="86" l="1"/>
  <c r="I95" i="86"/>
  <c r="K95" i="86" s="1"/>
  <c r="G97" i="86"/>
  <c r="H96" i="86"/>
  <c r="J96" i="57"/>
  <c r="K96" i="57"/>
  <c r="H97" i="57"/>
  <c r="I97" i="57" s="1"/>
  <c r="G98" i="57"/>
  <c r="H97" i="86" l="1"/>
  <c r="G98" i="86"/>
  <c r="J96" i="86"/>
  <c r="I96" i="86"/>
  <c r="K96" i="86" s="1"/>
  <c r="H98" i="57"/>
  <c r="I98" i="57" s="1"/>
  <c r="G99" i="57"/>
  <c r="K97" i="57"/>
  <c r="J97" i="57"/>
  <c r="H98" i="86" l="1"/>
  <c r="G99" i="86"/>
  <c r="J97" i="86"/>
  <c r="I97" i="86"/>
  <c r="K97" i="86" s="1"/>
  <c r="G100" i="57"/>
  <c r="H99" i="57"/>
  <c r="I99" i="57" s="1"/>
  <c r="J98" i="57"/>
  <c r="K98" i="57"/>
  <c r="G100" i="86" l="1"/>
  <c r="H99" i="86"/>
  <c r="I98" i="86"/>
  <c r="K98" i="86" s="1"/>
  <c r="J98" i="86"/>
  <c r="J99" i="57"/>
  <c r="K99" i="57"/>
  <c r="G101" i="57"/>
  <c r="H100" i="57"/>
  <c r="I100" i="57" s="1"/>
  <c r="J99" i="86" l="1"/>
  <c r="I99" i="86"/>
  <c r="K99" i="86" s="1"/>
  <c r="G101" i="86"/>
  <c r="H100" i="86"/>
  <c r="J100" i="57"/>
  <c r="K100" i="57"/>
  <c r="H101" i="57"/>
  <c r="I101" i="57" s="1"/>
  <c r="G102" i="57"/>
  <c r="J100" i="86" l="1"/>
  <c r="I100" i="86"/>
  <c r="K100" i="86" s="1"/>
  <c r="H101" i="86"/>
  <c r="G102" i="86"/>
  <c r="H102" i="57"/>
  <c r="I102" i="57" s="1"/>
  <c r="G103" i="57"/>
  <c r="J101" i="57"/>
  <c r="K101" i="57"/>
  <c r="H102" i="86" l="1"/>
  <c r="G103" i="86"/>
  <c r="J101" i="86"/>
  <c r="I101" i="86"/>
  <c r="K101" i="86" s="1"/>
  <c r="H103" i="57"/>
  <c r="I103" i="57" s="1"/>
  <c r="G104" i="57"/>
  <c r="K102" i="57"/>
  <c r="J102" i="57"/>
  <c r="G104" i="86" l="1"/>
  <c r="H103" i="86"/>
  <c r="I102" i="86"/>
  <c r="K102" i="86" s="1"/>
  <c r="J102" i="86"/>
  <c r="G105" i="57"/>
  <c r="H104" i="57"/>
  <c r="I104" i="57" s="1"/>
  <c r="K103" i="57"/>
  <c r="J103" i="57"/>
  <c r="J103" i="86" l="1"/>
  <c r="I103" i="86"/>
  <c r="K103" i="86" s="1"/>
  <c r="G105" i="86"/>
  <c r="H104" i="86"/>
  <c r="J104" i="57"/>
  <c r="K104" i="57"/>
  <c r="G106" i="57"/>
  <c r="H105" i="57"/>
  <c r="I105" i="57" s="1"/>
  <c r="J104" i="86" l="1"/>
  <c r="I104" i="86"/>
  <c r="K104" i="86" s="1"/>
  <c r="H105" i="86"/>
  <c r="G106" i="86"/>
  <c r="H106" i="57"/>
  <c r="I106" i="57" s="1"/>
  <c r="G107" i="57"/>
  <c r="K105" i="57"/>
  <c r="J105" i="57"/>
  <c r="J105" i="86" l="1"/>
  <c r="I105" i="86"/>
  <c r="K105" i="86" s="1"/>
  <c r="H106" i="86"/>
  <c r="G107" i="86"/>
  <c r="G108" i="57"/>
  <c r="H107" i="57"/>
  <c r="I107" i="57" s="1"/>
  <c r="J106" i="57"/>
  <c r="K106" i="57"/>
  <c r="I106" i="86" l="1"/>
  <c r="K106" i="86" s="1"/>
  <c r="J106" i="86"/>
  <c r="G108" i="86"/>
  <c r="H107" i="86"/>
  <c r="K107" i="57"/>
  <c r="J107" i="57"/>
  <c r="H108" i="57"/>
  <c r="I108" i="57" s="1"/>
  <c r="G109" i="57"/>
  <c r="J107" i="86" l="1"/>
  <c r="I107" i="86"/>
  <c r="K107" i="86" s="1"/>
  <c r="G109" i="86"/>
  <c r="H108" i="86"/>
  <c r="H109" i="57"/>
  <c r="I109" i="57" s="1"/>
  <c r="G110" i="57"/>
  <c r="K108" i="57"/>
  <c r="J108" i="57"/>
  <c r="J108" i="86" l="1"/>
  <c r="I108" i="86"/>
  <c r="K108" i="86" s="1"/>
  <c r="H109" i="86"/>
  <c r="G110" i="86"/>
  <c r="H110" i="57"/>
  <c r="I110" i="57" s="1"/>
  <c r="G111" i="57"/>
  <c r="J109" i="57"/>
  <c r="K109" i="57"/>
  <c r="H110" i="86" l="1"/>
  <c r="G111" i="86"/>
  <c r="J109" i="86"/>
  <c r="I109" i="86"/>
  <c r="K109" i="86" s="1"/>
  <c r="G112" i="57"/>
  <c r="H111" i="57"/>
  <c r="I111" i="57" s="1"/>
  <c r="K110" i="57"/>
  <c r="J110" i="57"/>
  <c r="G112" i="86" l="1"/>
  <c r="H111" i="86"/>
  <c r="I110" i="86"/>
  <c r="K110" i="86" s="1"/>
  <c r="J110" i="86"/>
  <c r="J111" i="57"/>
  <c r="K111" i="57"/>
  <c r="H112" i="57"/>
  <c r="I112" i="57" s="1"/>
  <c r="G113" i="57"/>
  <c r="G114" i="57" s="1"/>
  <c r="J111" i="86" l="1"/>
  <c r="I111" i="86"/>
  <c r="K111" i="86" s="1"/>
  <c r="G113" i="86"/>
  <c r="H112" i="86"/>
  <c r="H113" i="57"/>
  <c r="I113" i="57" s="1"/>
  <c r="J112" i="57"/>
  <c r="K112" i="57"/>
  <c r="J112" i="86" l="1"/>
  <c r="I112" i="86"/>
  <c r="K112" i="86" s="1"/>
  <c r="H113" i="86"/>
  <c r="G114" i="86"/>
  <c r="K113" i="57"/>
  <c r="J113" i="57"/>
  <c r="J113" i="86" l="1"/>
  <c r="I113" i="86"/>
  <c r="K113" i="86" s="1"/>
  <c r="G115" i="86"/>
  <c r="H114" i="86"/>
  <c r="G115" i="57"/>
  <c r="H114" i="57"/>
  <c r="I114" i="57" s="1"/>
  <c r="I114" i="86" l="1"/>
  <c r="K114" i="86" s="1"/>
  <c r="J114" i="86"/>
  <c r="H115" i="86"/>
  <c r="G116" i="86"/>
  <c r="J114" i="57"/>
  <c r="K114" i="57"/>
  <c r="H115" i="57"/>
  <c r="I115" i="57" s="1"/>
  <c r="G116" i="57"/>
  <c r="G117" i="86" l="1"/>
  <c r="H116" i="86"/>
  <c r="J115" i="86"/>
  <c r="I115" i="86"/>
  <c r="K115" i="86" s="1"/>
  <c r="G117" i="57"/>
  <c r="H116" i="57"/>
  <c r="I116" i="57" s="1"/>
  <c r="J115" i="57"/>
  <c r="K115" i="57"/>
  <c r="I116" i="86" l="1"/>
  <c r="K116" i="86" s="1"/>
  <c r="J116" i="86"/>
  <c r="G118" i="86"/>
  <c r="H117" i="86"/>
  <c r="J116" i="57"/>
  <c r="K116" i="57"/>
  <c r="G118" i="57"/>
  <c r="H117" i="57"/>
  <c r="I117" i="57" s="1"/>
  <c r="J117" i="86" l="1"/>
  <c r="I117" i="86"/>
  <c r="K117" i="86" s="1"/>
  <c r="G119" i="86"/>
  <c r="H118" i="86"/>
  <c r="K117" i="57"/>
  <c r="J117" i="57"/>
  <c r="H118" i="57"/>
  <c r="I118" i="57" s="1"/>
  <c r="G119" i="57"/>
  <c r="J118" i="86" l="1"/>
  <c r="I118" i="86"/>
  <c r="K118" i="86" s="1"/>
  <c r="H119" i="86"/>
  <c r="G120" i="86"/>
  <c r="H119" i="57"/>
  <c r="I119" i="57" s="1"/>
  <c r="G120" i="57"/>
  <c r="K118" i="57"/>
  <c r="J118" i="57"/>
  <c r="H120" i="86" l="1"/>
  <c r="G121" i="86"/>
  <c r="J119" i="86"/>
  <c r="I119" i="86"/>
  <c r="K119" i="86" s="1"/>
  <c r="G121" i="57"/>
  <c r="H120" i="57"/>
  <c r="I120" i="57" s="1"/>
  <c r="J119" i="57"/>
  <c r="K119" i="57"/>
  <c r="G122" i="86" l="1"/>
  <c r="H121" i="86"/>
  <c r="I120" i="86"/>
  <c r="K120" i="86" s="1"/>
  <c r="J120" i="86"/>
  <c r="J120" i="57"/>
  <c r="K120" i="57"/>
  <c r="G122" i="57"/>
  <c r="H121" i="57"/>
  <c r="I121" i="57" s="1"/>
  <c r="J121" i="86" l="1"/>
  <c r="I121" i="86"/>
  <c r="K121" i="86" s="1"/>
  <c r="G123" i="86"/>
  <c r="H122" i="86"/>
  <c r="J121" i="57"/>
  <c r="K121" i="57"/>
  <c r="G123" i="57"/>
  <c r="H122" i="57"/>
  <c r="I122" i="57" s="1"/>
  <c r="I122" i="86" l="1"/>
  <c r="K122" i="86" s="1"/>
  <c r="J122" i="86"/>
  <c r="H123" i="86"/>
  <c r="G124" i="86"/>
  <c r="H123" i="57"/>
  <c r="I123" i="57" s="1"/>
  <c r="G124" i="57"/>
  <c r="J122" i="57"/>
  <c r="K122" i="57"/>
  <c r="G125" i="86" l="1"/>
  <c r="H124" i="86"/>
  <c r="J123" i="86"/>
  <c r="I123" i="86"/>
  <c r="K123" i="86" s="1"/>
  <c r="G125" i="57"/>
  <c r="H124" i="57"/>
  <c r="I124" i="57" s="1"/>
  <c r="J123" i="57"/>
  <c r="K123" i="57"/>
  <c r="I124" i="86" l="1"/>
  <c r="K124" i="86" s="1"/>
  <c r="J124" i="86"/>
  <c r="G126" i="86"/>
  <c r="H125" i="86"/>
  <c r="J124" i="57"/>
  <c r="K124" i="57"/>
  <c r="G126" i="57"/>
  <c r="H125" i="57"/>
  <c r="I125" i="57" s="1"/>
  <c r="J125" i="86" l="1"/>
  <c r="I125" i="86"/>
  <c r="K125" i="86" s="1"/>
  <c r="H126" i="86"/>
  <c r="G127" i="86"/>
  <c r="H126" i="57"/>
  <c r="I126" i="57" s="1"/>
  <c r="G127" i="57"/>
  <c r="K125" i="57"/>
  <c r="J125" i="57"/>
  <c r="H127" i="86" l="1"/>
  <c r="G128" i="86"/>
  <c r="I126" i="86"/>
  <c r="K126" i="86" s="1"/>
  <c r="J126" i="86"/>
  <c r="H127" i="57"/>
  <c r="I127" i="57" s="1"/>
  <c r="G128" i="57"/>
  <c r="K126" i="57"/>
  <c r="J126" i="57"/>
  <c r="G129" i="86" l="1"/>
  <c r="H128" i="86"/>
  <c r="I127" i="86"/>
  <c r="K127" i="86" s="1"/>
  <c r="J127" i="86"/>
  <c r="G129" i="57"/>
  <c r="H128" i="57"/>
  <c r="I128" i="57" s="1"/>
  <c r="K127" i="57"/>
  <c r="J127" i="57"/>
  <c r="J128" i="86" l="1"/>
  <c r="I128" i="86"/>
  <c r="K128" i="86" s="1"/>
  <c r="G130" i="86"/>
  <c r="H129" i="86"/>
  <c r="K128" i="57"/>
  <c r="J128" i="57"/>
  <c r="G130" i="57"/>
  <c r="H129" i="57"/>
  <c r="I129" i="57" s="1"/>
  <c r="J129" i="86" l="1"/>
  <c r="I129" i="86"/>
  <c r="K129" i="86" s="1"/>
  <c r="H130" i="86"/>
  <c r="G131" i="86"/>
  <c r="G131" i="57"/>
  <c r="H130" i="57"/>
  <c r="I130" i="57" s="1"/>
  <c r="K129" i="57"/>
  <c r="J129" i="57"/>
  <c r="I130" i="86" l="1"/>
  <c r="K130" i="86" s="1"/>
  <c r="J130" i="86"/>
  <c r="H131" i="86"/>
  <c r="G132" i="86"/>
  <c r="K130" i="57"/>
  <c r="J130" i="57"/>
  <c r="H131" i="57"/>
  <c r="I131" i="57" s="1"/>
  <c r="G132" i="57"/>
  <c r="I131" i="86" l="1"/>
  <c r="K131" i="86" s="1"/>
  <c r="J131" i="86"/>
  <c r="G133" i="86"/>
  <c r="H132" i="86"/>
  <c r="H132" i="57"/>
  <c r="I132" i="57" s="1"/>
  <c r="G133" i="57"/>
  <c r="J131" i="57"/>
  <c r="K131" i="57"/>
  <c r="J132" i="86" l="1"/>
  <c r="I132" i="86"/>
  <c r="K132" i="86" s="1"/>
  <c r="G134" i="86"/>
  <c r="H133" i="86"/>
  <c r="G134" i="57"/>
  <c r="H133" i="57"/>
  <c r="I133" i="57" s="1"/>
  <c r="J132" i="57"/>
  <c r="K132" i="57"/>
  <c r="J133" i="86" l="1"/>
  <c r="I133" i="86"/>
  <c r="K133" i="86" s="1"/>
  <c r="H134" i="86"/>
  <c r="G135" i="86"/>
  <c r="K133" i="57"/>
  <c r="J133" i="57"/>
  <c r="G135" i="57"/>
  <c r="H134" i="57"/>
  <c r="I134" i="57" s="1"/>
  <c r="H135" i="86" l="1"/>
  <c r="G136" i="86"/>
  <c r="I134" i="86"/>
  <c r="K134" i="86" s="1"/>
  <c r="J134" i="86"/>
  <c r="H135" i="57"/>
  <c r="I135" i="57" s="1"/>
  <c r="G136" i="57"/>
  <c r="K134" i="57"/>
  <c r="J134" i="57"/>
  <c r="G137" i="86" l="1"/>
  <c r="H136" i="86"/>
  <c r="I135" i="86"/>
  <c r="K135" i="86" s="1"/>
  <c r="J135" i="86"/>
  <c r="H136" i="57"/>
  <c r="I136" i="57" s="1"/>
  <c r="G137" i="57"/>
  <c r="K135" i="57"/>
  <c r="J135" i="57"/>
  <c r="J136" i="86" l="1"/>
  <c r="I136" i="86"/>
  <c r="K136" i="86" s="1"/>
  <c r="G138" i="86"/>
  <c r="H137" i="86"/>
  <c r="K136" i="57"/>
  <c r="J136" i="57"/>
  <c r="G138" i="57"/>
  <c r="H137" i="57"/>
  <c r="I137" i="57" s="1"/>
  <c r="J137" i="86" l="1"/>
  <c r="I137" i="86"/>
  <c r="K137" i="86" s="1"/>
  <c r="H138" i="86"/>
  <c r="G139" i="86"/>
  <c r="K137" i="57"/>
  <c r="J137" i="57"/>
  <c r="G139" i="57"/>
  <c r="H138" i="57"/>
  <c r="I138" i="57" s="1"/>
  <c r="H139" i="86" l="1"/>
  <c r="G140" i="86"/>
  <c r="I138" i="86"/>
  <c r="K138" i="86" s="1"/>
  <c r="J138" i="86"/>
  <c r="K138" i="57"/>
  <c r="J138" i="57"/>
  <c r="H139" i="57"/>
  <c r="I139" i="57" s="1"/>
  <c r="G140" i="57"/>
  <c r="G141" i="86" l="1"/>
  <c r="H140" i="86"/>
  <c r="I139" i="86"/>
  <c r="K139" i="86" s="1"/>
  <c r="J139" i="86"/>
  <c r="G141" i="57"/>
  <c r="H140" i="57"/>
  <c r="I140" i="57" s="1"/>
  <c r="J139" i="57"/>
  <c r="K139" i="57"/>
  <c r="J140" i="86" l="1"/>
  <c r="I140" i="86"/>
  <c r="K140" i="86" s="1"/>
  <c r="G142" i="86"/>
  <c r="H141" i="86"/>
  <c r="J140" i="57"/>
  <c r="K140" i="57"/>
  <c r="G142" i="57"/>
  <c r="H141" i="57"/>
  <c r="I141" i="57" s="1"/>
  <c r="H142" i="86" l="1"/>
  <c r="G143" i="86"/>
  <c r="J141" i="86"/>
  <c r="I141" i="86"/>
  <c r="K141" i="86" s="1"/>
  <c r="K141" i="57"/>
  <c r="J141" i="57"/>
  <c r="H142" i="57"/>
  <c r="I142" i="57" s="1"/>
  <c r="G143" i="57"/>
  <c r="H143" i="86" l="1"/>
  <c r="G144" i="86"/>
  <c r="I142" i="86"/>
  <c r="K142" i="86" s="1"/>
  <c r="J142" i="86"/>
  <c r="H143" i="57"/>
  <c r="I143" i="57" s="1"/>
  <c r="G144" i="57"/>
  <c r="J142" i="57"/>
  <c r="K142" i="57"/>
  <c r="G145" i="86" l="1"/>
  <c r="H144" i="86"/>
  <c r="I143" i="86"/>
  <c r="K143" i="86" s="1"/>
  <c r="J143" i="86"/>
  <c r="G145" i="57"/>
  <c r="H144" i="57"/>
  <c r="I144" i="57" s="1"/>
  <c r="K143" i="57"/>
  <c r="J143" i="57"/>
  <c r="J144" i="86" l="1"/>
  <c r="I144" i="86"/>
  <c r="K144" i="86" s="1"/>
  <c r="G146" i="86"/>
  <c r="H145" i="86"/>
  <c r="J144" i="57"/>
  <c r="K144" i="57"/>
  <c r="G146" i="57"/>
  <c r="H145" i="57"/>
  <c r="I145" i="57" s="1"/>
  <c r="J145" i="86" l="1"/>
  <c r="I145" i="86"/>
  <c r="K145" i="86" s="1"/>
  <c r="H146" i="86"/>
  <c r="G147" i="86"/>
  <c r="K145" i="57"/>
  <c r="J145" i="57"/>
  <c r="G147" i="57"/>
  <c r="H146" i="57"/>
  <c r="I146" i="57" s="1"/>
  <c r="H147" i="86" l="1"/>
  <c r="G148" i="86"/>
  <c r="I146" i="86"/>
  <c r="K146" i="86" s="1"/>
  <c r="J146" i="86"/>
  <c r="J146" i="57"/>
  <c r="K146" i="57"/>
  <c r="H147" i="57"/>
  <c r="I147" i="57" s="1"/>
  <c r="G148" i="57"/>
  <c r="G149" i="86" l="1"/>
  <c r="H148" i="86"/>
  <c r="I147" i="86"/>
  <c r="K147" i="86" s="1"/>
  <c r="J147" i="86"/>
  <c r="G149" i="57"/>
  <c r="H148" i="57"/>
  <c r="I148" i="57" s="1"/>
  <c r="K147" i="57"/>
  <c r="J147" i="57"/>
  <c r="J148" i="86" l="1"/>
  <c r="I148" i="86"/>
  <c r="K148" i="86" s="1"/>
  <c r="G150" i="86"/>
  <c r="H149" i="86"/>
  <c r="J148" i="57"/>
  <c r="K148" i="57"/>
  <c r="H149" i="57"/>
  <c r="I149" i="57" s="1"/>
  <c r="G150" i="57"/>
  <c r="J149" i="86" l="1"/>
  <c r="I149" i="86"/>
  <c r="K149" i="86" s="1"/>
  <c r="H150" i="86"/>
  <c r="G151" i="86"/>
  <c r="H150" i="57"/>
  <c r="I150" i="57" s="1"/>
  <c r="G151" i="57"/>
  <c r="K149" i="57"/>
  <c r="J149" i="57"/>
  <c r="H151" i="86" l="1"/>
  <c r="G152" i="86"/>
  <c r="I150" i="86"/>
  <c r="K150" i="86" s="1"/>
  <c r="J150" i="86"/>
  <c r="H151" i="57"/>
  <c r="I151" i="57" s="1"/>
  <c r="G152" i="57"/>
  <c r="J150" i="57"/>
  <c r="K150" i="57"/>
  <c r="G153" i="86" l="1"/>
  <c r="H152" i="86"/>
  <c r="I151" i="86"/>
  <c r="K151" i="86" s="1"/>
  <c r="J151" i="86"/>
  <c r="H152" i="57"/>
  <c r="I152" i="57" s="1"/>
  <c r="G153" i="57"/>
  <c r="J151" i="57"/>
  <c r="K151" i="57"/>
  <c r="J152" i="86" l="1"/>
  <c r="I152" i="86"/>
  <c r="K152" i="86" s="1"/>
  <c r="G154" i="86"/>
  <c r="H153" i="86"/>
  <c r="G154" i="57"/>
  <c r="H153" i="57"/>
  <c r="I153" i="57" s="1"/>
  <c r="K152" i="57"/>
  <c r="J152" i="57"/>
  <c r="H154" i="86" l="1"/>
  <c r="G155" i="86"/>
  <c r="J153" i="86"/>
  <c r="I153" i="86"/>
  <c r="K153" i="86" s="1"/>
  <c r="K153" i="57"/>
  <c r="J153" i="57"/>
  <c r="H154" i="57"/>
  <c r="I154" i="57" s="1"/>
  <c r="G155" i="57"/>
  <c r="H155" i="86" l="1"/>
  <c r="G156" i="86"/>
  <c r="I154" i="86"/>
  <c r="K154" i="86" s="1"/>
  <c r="J154" i="86"/>
  <c r="H155" i="57"/>
  <c r="I155" i="57" s="1"/>
  <c r="G156" i="57"/>
  <c r="K154" i="57"/>
  <c r="J154" i="57"/>
  <c r="G157" i="86" l="1"/>
  <c r="H156" i="86"/>
  <c r="I155" i="86"/>
  <c r="K155" i="86" s="1"/>
  <c r="J155" i="86"/>
  <c r="H156" i="57"/>
  <c r="I156" i="57" s="1"/>
  <c r="G157" i="57"/>
  <c r="K155" i="57"/>
  <c r="J155" i="57"/>
  <c r="J156" i="86" l="1"/>
  <c r="I156" i="86"/>
  <c r="K156" i="86" s="1"/>
  <c r="G158" i="86"/>
  <c r="H157" i="86"/>
  <c r="G158" i="57"/>
  <c r="H157" i="57"/>
  <c r="I157" i="57" s="1"/>
  <c r="J156" i="57"/>
  <c r="K156" i="57"/>
  <c r="J157" i="86" l="1"/>
  <c r="I157" i="86"/>
  <c r="K157" i="86" s="1"/>
  <c r="H158" i="86"/>
  <c r="G159" i="86"/>
  <c r="K157" i="57"/>
  <c r="J157" i="57"/>
  <c r="H158" i="57"/>
  <c r="I158" i="57" s="1"/>
  <c r="G159" i="57"/>
  <c r="H159" i="86" l="1"/>
  <c r="G160" i="86"/>
  <c r="I158" i="86"/>
  <c r="K158" i="86" s="1"/>
  <c r="J158" i="86"/>
  <c r="G160" i="57"/>
  <c r="H159" i="57"/>
  <c r="I159" i="57" s="1"/>
  <c r="K158" i="57"/>
  <c r="J158" i="57"/>
  <c r="G161" i="86" l="1"/>
  <c r="H160" i="86"/>
  <c r="I159" i="86"/>
  <c r="K159" i="86" s="1"/>
  <c r="J159" i="86"/>
  <c r="J159" i="57"/>
  <c r="K159" i="57"/>
  <c r="H160" i="57"/>
  <c r="I160" i="57" s="1"/>
  <c r="G161" i="57"/>
  <c r="J160" i="86" l="1"/>
  <c r="I160" i="86"/>
  <c r="K160" i="86" s="1"/>
  <c r="G162" i="86"/>
  <c r="H161" i="86"/>
  <c r="G162" i="57"/>
  <c r="H161" i="57"/>
  <c r="I161" i="57" s="1"/>
  <c r="J160" i="57"/>
  <c r="K160" i="57"/>
  <c r="H162" i="86" l="1"/>
  <c r="G163" i="86"/>
  <c r="J161" i="86"/>
  <c r="I161" i="86"/>
  <c r="K161" i="86" s="1"/>
  <c r="K161" i="57"/>
  <c r="J161" i="57"/>
  <c r="G163" i="57"/>
  <c r="H162" i="57"/>
  <c r="I162" i="57" s="1"/>
  <c r="G164" i="86" l="1"/>
  <c r="H163" i="86"/>
  <c r="I162" i="86"/>
  <c r="K162" i="86" s="1"/>
  <c r="J162" i="86"/>
  <c r="K162" i="57"/>
  <c r="J162" i="57"/>
  <c r="H163" i="57"/>
  <c r="I163" i="57" s="1"/>
  <c r="G164" i="57"/>
  <c r="I163" i="86" l="1"/>
  <c r="K163" i="86" s="1"/>
  <c r="J163" i="86"/>
  <c r="G165" i="86"/>
  <c r="H164" i="86"/>
  <c r="K163" i="57"/>
  <c r="J163" i="57"/>
  <c r="G165" i="57"/>
  <c r="H164" i="57"/>
  <c r="I164" i="57" s="1"/>
  <c r="J164" i="86" l="1"/>
  <c r="I164" i="86"/>
  <c r="K164" i="86" s="1"/>
  <c r="H165" i="86"/>
  <c r="G166" i="86"/>
  <c r="K164" i="57"/>
  <c r="J164" i="57"/>
  <c r="H165" i="57"/>
  <c r="I165" i="57" s="1"/>
  <c r="G166" i="57"/>
  <c r="H166" i="86" l="1"/>
  <c r="G167" i="86"/>
  <c r="J165" i="86"/>
  <c r="I165" i="86"/>
  <c r="K165" i="86" s="1"/>
  <c r="G167" i="57"/>
  <c r="G168" i="57" s="1"/>
  <c r="H166" i="57"/>
  <c r="I166" i="57" s="1"/>
  <c r="K165" i="57"/>
  <c r="J165" i="57"/>
  <c r="G168" i="86" l="1"/>
  <c r="H167" i="86"/>
  <c r="I166" i="86"/>
  <c r="K166" i="86" s="1"/>
  <c r="J166" i="86"/>
  <c r="K166" i="57"/>
  <c r="J166" i="57"/>
  <c r="H167" i="57"/>
  <c r="I167" i="57" s="1"/>
  <c r="J167" i="86" l="1"/>
  <c r="I167" i="86"/>
  <c r="K167" i="86" s="1"/>
  <c r="G169" i="86"/>
  <c r="H168" i="86"/>
  <c r="K167" i="57"/>
  <c r="J167" i="57"/>
  <c r="J168" i="86" l="1"/>
  <c r="I168" i="86"/>
  <c r="K168" i="86" s="1"/>
  <c r="H169" i="86"/>
  <c r="G170" i="86"/>
  <c r="H168" i="57"/>
  <c r="I168" i="57" s="1"/>
  <c r="G169" i="57"/>
  <c r="H170" i="86" l="1"/>
  <c r="G171" i="86"/>
  <c r="J169" i="86"/>
  <c r="I169" i="86"/>
  <c r="K169" i="86" s="1"/>
  <c r="H169" i="57"/>
  <c r="I169" i="57" s="1"/>
  <c r="G170" i="57"/>
  <c r="J168" i="57"/>
  <c r="K168" i="57"/>
  <c r="G172" i="86" l="1"/>
  <c r="H171" i="86"/>
  <c r="I170" i="86"/>
  <c r="K170" i="86" s="1"/>
  <c r="J170" i="86"/>
  <c r="G171" i="57"/>
  <c r="H170" i="57"/>
  <c r="I170" i="57" s="1"/>
  <c r="J169" i="57"/>
  <c r="K169" i="57"/>
  <c r="J171" i="86" l="1"/>
  <c r="I171" i="86"/>
  <c r="K171" i="86" s="1"/>
  <c r="G173" i="86"/>
  <c r="H172" i="86"/>
  <c r="J170" i="57"/>
  <c r="K170" i="57"/>
  <c r="H171" i="57"/>
  <c r="I171" i="57" s="1"/>
  <c r="G172" i="57"/>
  <c r="J172" i="86" l="1"/>
  <c r="I172" i="86"/>
  <c r="K172" i="86" s="1"/>
  <c r="H173" i="86"/>
  <c r="G174" i="86"/>
  <c r="H172" i="57"/>
  <c r="I172" i="57" s="1"/>
  <c r="G173" i="57"/>
  <c r="J171" i="57"/>
  <c r="K171" i="57"/>
  <c r="J173" i="86" l="1"/>
  <c r="I173" i="86"/>
  <c r="K173" i="86" s="1"/>
  <c r="H174" i="86"/>
  <c r="G175" i="86"/>
  <c r="G174" i="57"/>
  <c r="H173" i="57"/>
  <c r="I173" i="57" s="1"/>
  <c r="J172" i="57"/>
  <c r="K172" i="57"/>
  <c r="G176" i="86" l="1"/>
  <c r="H175" i="86"/>
  <c r="I174" i="86"/>
  <c r="K174" i="86" s="1"/>
  <c r="J174" i="86"/>
  <c r="K173" i="57"/>
  <c r="J173" i="57"/>
  <c r="G175" i="57"/>
  <c r="H174" i="57"/>
  <c r="I174" i="57" s="1"/>
  <c r="J175" i="86" l="1"/>
  <c r="I175" i="86"/>
  <c r="K175" i="86" s="1"/>
  <c r="G177" i="86"/>
  <c r="H176" i="86"/>
  <c r="J174" i="57"/>
  <c r="K174" i="57"/>
  <c r="H175" i="57"/>
  <c r="I175" i="57" s="1"/>
  <c r="G176" i="57"/>
  <c r="H177" i="86" l="1"/>
  <c r="G178" i="86"/>
  <c r="J176" i="86"/>
  <c r="I176" i="86"/>
  <c r="K176" i="86" s="1"/>
  <c r="G177" i="57"/>
  <c r="H176" i="57"/>
  <c r="I176" i="57" s="1"/>
  <c r="K175" i="57"/>
  <c r="J175" i="57"/>
  <c r="H178" i="86" l="1"/>
  <c r="G179" i="86"/>
  <c r="J177" i="86"/>
  <c r="I177" i="86"/>
  <c r="K177" i="86" s="1"/>
  <c r="J176" i="57"/>
  <c r="K176" i="57"/>
  <c r="H177" i="57"/>
  <c r="I177" i="57" s="1"/>
  <c r="G178" i="57"/>
  <c r="G180" i="86" l="1"/>
  <c r="H179" i="86"/>
  <c r="I178" i="86"/>
  <c r="K178" i="86" s="1"/>
  <c r="J178" i="86"/>
  <c r="H178" i="57"/>
  <c r="I178" i="57" s="1"/>
  <c r="G179" i="57"/>
  <c r="K177" i="57"/>
  <c r="J177" i="57"/>
  <c r="J179" i="86" l="1"/>
  <c r="I179" i="86"/>
  <c r="K179" i="86" s="1"/>
  <c r="G181" i="86"/>
  <c r="H180" i="86"/>
  <c r="G180" i="57"/>
  <c r="H179" i="57"/>
  <c r="I179" i="57" s="1"/>
  <c r="K178" i="57"/>
  <c r="J178" i="57"/>
  <c r="J180" i="86" l="1"/>
  <c r="I180" i="86"/>
  <c r="K180" i="86" s="1"/>
  <c r="H181" i="86"/>
  <c r="G182" i="86"/>
  <c r="K179" i="57"/>
  <c r="J179" i="57"/>
  <c r="G181" i="57"/>
  <c r="H180" i="57"/>
  <c r="I180" i="57" s="1"/>
  <c r="H182" i="86" l="1"/>
  <c r="G183" i="86"/>
  <c r="J181" i="86"/>
  <c r="I181" i="86"/>
  <c r="K181" i="86" s="1"/>
  <c r="K180" i="57"/>
  <c r="J180" i="57"/>
  <c r="G182" i="57"/>
  <c r="H181" i="57"/>
  <c r="I181" i="57" s="1"/>
  <c r="G184" i="86" l="1"/>
  <c r="H183" i="86"/>
  <c r="I182" i="86"/>
  <c r="K182" i="86" s="1"/>
  <c r="J182" i="86"/>
  <c r="G183" i="57"/>
  <c r="H182" i="57"/>
  <c r="I182" i="57" s="1"/>
  <c r="J181" i="57"/>
  <c r="K181" i="57"/>
  <c r="J183" i="86" l="1"/>
  <c r="I183" i="86"/>
  <c r="K183" i="86" s="1"/>
  <c r="G185" i="86"/>
  <c r="H184" i="86"/>
  <c r="J182" i="57"/>
  <c r="K182" i="57"/>
  <c r="G184" i="57"/>
  <c r="H183" i="57"/>
  <c r="I183" i="57" s="1"/>
  <c r="J184" i="86" l="1"/>
  <c r="I184" i="86"/>
  <c r="K184" i="86" s="1"/>
  <c r="H185" i="86"/>
  <c r="G186" i="86"/>
  <c r="G185" i="57"/>
  <c r="H184" i="57"/>
  <c r="I184" i="57" s="1"/>
  <c r="J183" i="57"/>
  <c r="K183" i="57"/>
  <c r="H186" i="86" l="1"/>
  <c r="G187" i="86"/>
  <c r="J185" i="86"/>
  <c r="I185" i="86"/>
  <c r="K185" i="86" s="1"/>
  <c r="K184" i="57"/>
  <c r="J184" i="57"/>
  <c r="H185" i="57"/>
  <c r="I185" i="57" s="1"/>
  <c r="G186" i="57"/>
  <c r="G188" i="86" l="1"/>
  <c r="H187" i="86"/>
  <c r="I186" i="86"/>
  <c r="K186" i="86" s="1"/>
  <c r="J186" i="86"/>
  <c r="H186" i="57"/>
  <c r="I186" i="57" s="1"/>
  <c r="G187" i="57"/>
  <c r="K185" i="57"/>
  <c r="J185" i="57"/>
  <c r="J187" i="86" l="1"/>
  <c r="I187" i="86"/>
  <c r="K187" i="86" s="1"/>
  <c r="G189" i="86"/>
  <c r="H188" i="86"/>
  <c r="G188" i="57"/>
  <c r="H187" i="57"/>
  <c r="I187" i="57" s="1"/>
  <c r="J186" i="57"/>
  <c r="K186" i="57"/>
  <c r="H189" i="86" l="1"/>
  <c r="G190" i="86"/>
  <c r="J188" i="86"/>
  <c r="I188" i="86"/>
  <c r="K188" i="86" s="1"/>
  <c r="K187" i="57"/>
  <c r="J187" i="57"/>
  <c r="G189" i="57"/>
  <c r="H188" i="57"/>
  <c r="I188" i="57" s="1"/>
  <c r="H190" i="86" l="1"/>
  <c r="G191" i="86"/>
  <c r="J189" i="86"/>
  <c r="I189" i="86"/>
  <c r="K189" i="86" s="1"/>
  <c r="J188" i="57"/>
  <c r="K188" i="57"/>
  <c r="H189" i="57"/>
  <c r="I189" i="57" s="1"/>
  <c r="G190" i="57"/>
  <c r="G192" i="86" l="1"/>
  <c r="H191" i="86"/>
  <c r="I190" i="86"/>
  <c r="K190" i="86" s="1"/>
  <c r="J190" i="86"/>
  <c r="H190" i="57"/>
  <c r="I190" i="57" s="1"/>
  <c r="G191" i="57"/>
  <c r="J189" i="57"/>
  <c r="K189" i="57"/>
  <c r="J191" i="86" l="1"/>
  <c r="I191" i="86"/>
  <c r="K191" i="86" s="1"/>
  <c r="G193" i="86"/>
  <c r="H192" i="86"/>
  <c r="G192" i="57"/>
  <c r="H191" i="57"/>
  <c r="I191" i="57" s="1"/>
  <c r="J190" i="57"/>
  <c r="K190" i="57"/>
  <c r="J192" i="86" l="1"/>
  <c r="I192" i="86"/>
  <c r="K192" i="86" s="1"/>
  <c r="H193" i="86"/>
  <c r="G194" i="86"/>
  <c r="J191" i="57"/>
  <c r="K191" i="57"/>
  <c r="G193" i="57"/>
  <c r="H192" i="57"/>
  <c r="I192" i="57" s="1"/>
  <c r="H194" i="86" l="1"/>
  <c r="G195" i="86"/>
  <c r="J193" i="86"/>
  <c r="I193" i="86"/>
  <c r="K193" i="86" s="1"/>
  <c r="H193" i="57"/>
  <c r="I193" i="57" s="1"/>
  <c r="G194" i="57"/>
  <c r="K192" i="57"/>
  <c r="J192" i="57"/>
  <c r="H195" i="86" l="1"/>
  <c r="G196" i="86"/>
  <c r="I194" i="86"/>
  <c r="K194" i="86" s="1"/>
  <c r="J194" i="86"/>
  <c r="G195" i="57"/>
  <c r="H194" i="57"/>
  <c r="I194" i="57" s="1"/>
  <c r="J193" i="57"/>
  <c r="K193" i="57"/>
  <c r="G197" i="86" l="1"/>
  <c r="H196" i="86"/>
  <c r="J195" i="86"/>
  <c r="I195" i="86"/>
  <c r="K195" i="86" s="1"/>
  <c r="K194" i="57"/>
  <c r="J194" i="57"/>
  <c r="H195" i="57"/>
  <c r="I195" i="57" s="1"/>
  <c r="G196" i="57"/>
  <c r="I196" i="86" l="1"/>
  <c r="K196" i="86" s="1"/>
  <c r="J196" i="86"/>
  <c r="G198" i="86"/>
  <c r="H197" i="86"/>
  <c r="G197" i="57"/>
  <c r="H196" i="57"/>
  <c r="I196" i="57" s="1"/>
  <c r="K195" i="57"/>
  <c r="J195" i="57"/>
  <c r="J197" i="86" l="1"/>
  <c r="I197" i="86"/>
  <c r="K197" i="86" s="1"/>
  <c r="G199" i="86"/>
  <c r="H198" i="86"/>
  <c r="K196" i="57"/>
  <c r="J196" i="57"/>
  <c r="G198" i="57"/>
  <c r="H197" i="57"/>
  <c r="I197" i="57" s="1"/>
  <c r="J198" i="86" l="1"/>
  <c r="I198" i="86"/>
  <c r="K198" i="86" s="1"/>
  <c r="H199" i="86"/>
  <c r="G200" i="86"/>
  <c r="K197" i="57"/>
  <c r="J197" i="57"/>
  <c r="G199" i="57"/>
  <c r="H198" i="57"/>
  <c r="I198" i="57" s="1"/>
  <c r="I199" i="86" l="1"/>
  <c r="K199" i="86" s="1"/>
  <c r="J199" i="86"/>
  <c r="G201" i="86"/>
  <c r="H200" i="86"/>
  <c r="K198" i="57"/>
  <c r="J198" i="57"/>
  <c r="H199" i="57"/>
  <c r="I199" i="57" s="1"/>
  <c r="G200" i="57"/>
  <c r="I200" i="86" l="1"/>
  <c r="K200" i="86" s="1"/>
  <c r="J200" i="86"/>
  <c r="G202" i="86"/>
  <c r="H201" i="86"/>
  <c r="G201" i="57"/>
  <c r="H200" i="57"/>
  <c r="I200" i="57" s="1"/>
  <c r="J199" i="57"/>
  <c r="K199" i="57"/>
  <c r="J201" i="86" l="1"/>
  <c r="I201" i="86"/>
  <c r="K201" i="86" s="1"/>
  <c r="H202" i="86"/>
  <c r="G203" i="86"/>
  <c r="K200" i="57"/>
  <c r="J200" i="57"/>
  <c r="H201" i="57"/>
  <c r="I201" i="57" s="1"/>
  <c r="G202" i="57"/>
  <c r="H203" i="86" l="1"/>
  <c r="G204" i="86"/>
  <c r="J202" i="86"/>
  <c r="I202" i="86"/>
  <c r="K202" i="86" s="1"/>
  <c r="J201" i="57"/>
  <c r="K201" i="57"/>
  <c r="G203" i="57"/>
  <c r="H202" i="57"/>
  <c r="I202" i="57" s="1"/>
  <c r="G205" i="86" l="1"/>
  <c r="H204" i="86"/>
  <c r="J203" i="86"/>
  <c r="I203" i="86"/>
  <c r="K203" i="86" s="1"/>
  <c r="K202" i="57"/>
  <c r="J202" i="57"/>
  <c r="H203" i="57"/>
  <c r="I203" i="57" s="1"/>
  <c r="G204" i="57"/>
  <c r="I204" i="86" l="1"/>
  <c r="K204" i="86" s="1"/>
  <c r="J204" i="86"/>
  <c r="G206" i="86"/>
  <c r="H205" i="86"/>
  <c r="H204" i="57"/>
  <c r="I204" i="57" s="1"/>
  <c r="G205" i="57"/>
  <c r="K203" i="57"/>
  <c r="J203" i="57"/>
  <c r="J205" i="86" l="1"/>
  <c r="I205" i="86"/>
  <c r="K205" i="86" s="1"/>
  <c r="G207" i="86"/>
  <c r="H206" i="86"/>
  <c r="H205" i="57"/>
  <c r="I205" i="57" s="1"/>
  <c r="G206" i="57"/>
  <c r="K204" i="57"/>
  <c r="J204" i="57"/>
  <c r="J206" i="86" l="1"/>
  <c r="I206" i="86"/>
  <c r="K206" i="86" s="1"/>
  <c r="H207" i="86"/>
  <c r="G208" i="86"/>
  <c r="H206" i="57"/>
  <c r="I206" i="57" s="1"/>
  <c r="G207" i="57"/>
  <c r="J205" i="57"/>
  <c r="K205" i="57"/>
  <c r="I207" i="86" l="1"/>
  <c r="K207" i="86" s="1"/>
  <c r="J207" i="86"/>
  <c r="G209" i="86"/>
  <c r="H208" i="86"/>
  <c r="G208" i="57"/>
  <c r="H207" i="57"/>
  <c r="I207" i="57" s="1"/>
  <c r="J206" i="57"/>
  <c r="K206" i="57"/>
  <c r="I208" i="86" l="1"/>
  <c r="K208" i="86" s="1"/>
  <c r="J208" i="86"/>
  <c r="G210" i="86"/>
  <c r="H209" i="86"/>
  <c r="K207" i="57"/>
  <c r="J207" i="57"/>
  <c r="G209" i="57"/>
  <c r="H208" i="57"/>
  <c r="I208" i="57" s="1"/>
  <c r="J209" i="86" l="1"/>
  <c r="I209" i="86"/>
  <c r="K209" i="86" s="1"/>
  <c r="H210" i="86"/>
  <c r="G211" i="86"/>
  <c r="J208" i="57"/>
  <c r="K208" i="57"/>
  <c r="H209" i="57"/>
  <c r="I209" i="57" s="1"/>
  <c r="G210" i="57"/>
  <c r="H211" i="86" l="1"/>
  <c r="G212" i="86"/>
  <c r="J210" i="86"/>
  <c r="I210" i="86"/>
  <c r="K210" i="86" s="1"/>
  <c r="G211" i="57"/>
  <c r="H210" i="57"/>
  <c r="I210" i="57" s="1"/>
  <c r="J209" i="57"/>
  <c r="K209" i="57"/>
  <c r="G213" i="86" l="1"/>
  <c r="H212" i="86"/>
  <c r="J211" i="86"/>
  <c r="I211" i="86"/>
  <c r="K211" i="86" s="1"/>
  <c r="K210" i="57"/>
  <c r="J210" i="57"/>
  <c r="G212" i="57"/>
  <c r="H211" i="57"/>
  <c r="I211" i="57" s="1"/>
  <c r="I212" i="86" l="1"/>
  <c r="K212" i="86" s="1"/>
  <c r="J212" i="86"/>
  <c r="G214" i="86"/>
  <c r="H213" i="86"/>
  <c r="G213" i="57"/>
  <c r="H212" i="57"/>
  <c r="I212" i="57" s="1"/>
  <c r="J211" i="57"/>
  <c r="K211" i="57"/>
  <c r="J213" i="86" l="1"/>
  <c r="I213" i="86"/>
  <c r="K213" i="86" s="1"/>
  <c r="G215" i="86"/>
  <c r="H214" i="86"/>
  <c r="J212" i="57"/>
  <c r="K212" i="57"/>
  <c r="H213" i="57"/>
  <c r="I213" i="57" s="1"/>
  <c r="G214" i="57"/>
  <c r="J214" i="86" l="1"/>
  <c r="I214" i="86"/>
  <c r="K214" i="86" s="1"/>
  <c r="H215" i="86"/>
  <c r="G216" i="86"/>
  <c r="H214" i="57"/>
  <c r="I214" i="57" s="1"/>
  <c r="G215" i="57"/>
  <c r="J213" i="57"/>
  <c r="K213" i="57"/>
  <c r="I215" i="86" l="1"/>
  <c r="K215" i="86" s="1"/>
  <c r="J215" i="86"/>
  <c r="G217" i="86"/>
  <c r="H216" i="86"/>
  <c r="K214" i="57"/>
  <c r="J214" i="57"/>
  <c r="G216" i="57"/>
  <c r="H215" i="57"/>
  <c r="I215" i="57" s="1"/>
  <c r="G218" i="86" l="1"/>
  <c r="H217" i="86"/>
  <c r="I216" i="86"/>
  <c r="K216" i="86" s="1"/>
  <c r="J216" i="86"/>
  <c r="K215" i="57"/>
  <c r="J215" i="57"/>
  <c r="H216" i="57"/>
  <c r="I216" i="57" s="1"/>
  <c r="G217" i="57"/>
  <c r="J217" i="86" l="1"/>
  <c r="I217" i="86"/>
  <c r="K217" i="86" s="1"/>
  <c r="H218" i="86"/>
  <c r="G219" i="86"/>
  <c r="J216" i="57"/>
  <c r="K216" i="57"/>
  <c r="H217" i="57"/>
  <c r="I217" i="57" s="1"/>
  <c r="G218" i="57"/>
  <c r="H219" i="86" l="1"/>
  <c r="G220" i="86"/>
  <c r="J218" i="86"/>
  <c r="I218" i="86"/>
  <c r="K218" i="86" s="1"/>
  <c r="J217" i="57"/>
  <c r="K217" i="57"/>
  <c r="G219" i="57"/>
  <c r="H218" i="57"/>
  <c r="I218" i="57" s="1"/>
  <c r="G221" i="86" l="1"/>
  <c r="H220" i="86"/>
  <c r="J219" i="86"/>
  <c r="I219" i="86"/>
  <c r="K219" i="86" s="1"/>
  <c r="K218" i="57"/>
  <c r="J218" i="57"/>
  <c r="H219" i="57"/>
  <c r="I219" i="57" s="1"/>
  <c r="G220" i="57"/>
  <c r="I220" i="86" l="1"/>
  <c r="K220" i="86" s="1"/>
  <c r="J220" i="86"/>
  <c r="G222" i="86"/>
  <c r="H221" i="86"/>
  <c r="G221" i="57"/>
  <c r="G222" i="57" s="1"/>
  <c r="H220" i="57"/>
  <c r="I220" i="57" s="1"/>
  <c r="K219" i="57"/>
  <c r="J219" i="57"/>
  <c r="J221" i="86" l="1"/>
  <c r="I221" i="86"/>
  <c r="K221" i="86" s="1"/>
  <c r="G223" i="86"/>
  <c r="H222" i="86"/>
  <c r="K220" i="57"/>
  <c r="J220" i="57"/>
  <c r="H221" i="57"/>
  <c r="I221" i="57" s="1"/>
  <c r="J222" i="86" l="1"/>
  <c r="I222" i="86"/>
  <c r="K222" i="86" s="1"/>
  <c r="G224" i="86"/>
  <c r="H223" i="86"/>
  <c r="J221" i="57"/>
  <c r="K221" i="57"/>
  <c r="J223" i="86" l="1"/>
  <c r="I223" i="86"/>
  <c r="K223" i="86" s="1"/>
  <c r="G225" i="86"/>
  <c r="H224" i="86"/>
  <c r="G223" i="57"/>
  <c r="H222" i="57"/>
  <c r="I222" i="57" s="1"/>
  <c r="I224" i="86" l="1"/>
  <c r="K224" i="86" s="1"/>
  <c r="J224" i="86"/>
  <c r="H225" i="86"/>
  <c r="G226" i="86"/>
  <c r="K222" i="57"/>
  <c r="J222" i="57"/>
  <c r="H223" i="57"/>
  <c r="I223" i="57" s="1"/>
  <c r="G224" i="57"/>
  <c r="G227" i="86" l="1"/>
  <c r="H226" i="86"/>
  <c r="J225" i="86"/>
  <c r="I225" i="86"/>
  <c r="K225" i="86" s="1"/>
  <c r="G225" i="57"/>
  <c r="H224" i="57"/>
  <c r="I224" i="57" s="1"/>
  <c r="K223" i="57"/>
  <c r="J223" i="57"/>
  <c r="I226" i="86" l="1"/>
  <c r="K226" i="86" s="1"/>
  <c r="J226" i="86"/>
  <c r="G228" i="86"/>
  <c r="H227" i="86"/>
  <c r="K224" i="57"/>
  <c r="J224" i="57"/>
  <c r="H225" i="57"/>
  <c r="I225" i="57" s="1"/>
  <c r="G226" i="57"/>
  <c r="G229" i="86" l="1"/>
  <c r="H228" i="86"/>
  <c r="J227" i="86"/>
  <c r="I227" i="86"/>
  <c r="K227" i="86" s="1"/>
  <c r="H226" i="57"/>
  <c r="I226" i="57" s="1"/>
  <c r="G227" i="57"/>
  <c r="K225" i="57"/>
  <c r="J225" i="57"/>
  <c r="J228" i="86" l="1"/>
  <c r="I228" i="86"/>
  <c r="K228" i="86" s="1"/>
  <c r="H229" i="86"/>
  <c r="G230" i="86"/>
  <c r="G228" i="57"/>
  <c r="H227" i="57"/>
  <c r="I227" i="57" s="1"/>
  <c r="K226" i="57"/>
  <c r="J226" i="57"/>
  <c r="J229" i="86" l="1"/>
  <c r="I229" i="86"/>
  <c r="K229" i="86" s="1"/>
  <c r="H230" i="86"/>
  <c r="G231" i="86"/>
  <c r="K227" i="57"/>
  <c r="J227" i="57"/>
  <c r="H228" i="57"/>
  <c r="I228" i="57" s="1"/>
  <c r="G229" i="57"/>
  <c r="I230" i="86" l="1"/>
  <c r="K230" i="86" s="1"/>
  <c r="J230" i="86"/>
  <c r="G232" i="86"/>
  <c r="H231" i="86"/>
  <c r="G230" i="57"/>
  <c r="H229" i="57"/>
  <c r="I229" i="57" s="1"/>
  <c r="J228" i="57"/>
  <c r="K228" i="57"/>
  <c r="J231" i="86" l="1"/>
  <c r="I231" i="86"/>
  <c r="K231" i="86" s="1"/>
  <c r="G233" i="86"/>
  <c r="H232" i="86"/>
  <c r="K229" i="57"/>
  <c r="J229" i="57"/>
  <c r="H230" i="57"/>
  <c r="I230" i="57" s="1"/>
  <c r="G231" i="57"/>
  <c r="H233" i="86" l="1"/>
  <c r="G234" i="86"/>
  <c r="J232" i="86"/>
  <c r="I232" i="86"/>
  <c r="K232" i="86" s="1"/>
  <c r="H231" i="57"/>
  <c r="I231" i="57" s="1"/>
  <c r="G232" i="57"/>
  <c r="J230" i="57"/>
  <c r="K230" i="57"/>
  <c r="H234" i="86" l="1"/>
  <c r="G235" i="86"/>
  <c r="J233" i="86"/>
  <c r="I233" i="86"/>
  <c r="K233" i="86" s="1"/>
  <c r="G233" i="57"/>
  <c r="H232" i="57"/>
  <c r="I232" i="57" s="1"/>
  <c r="J231" i="57"/>
  <c r="K231" i="57"/>
  <c r="G236" i="86" l="1"/>
  <c r="H235" i="86"/>
  <c r="I234" i="86"/>
  <c r="K234" i="86" s="1"/>
  <c r="J234" i="86"/>
  <c r="K232" i="57"/>
  <c r="J232" i="57"/>
  <c r="H233" i="57"/>
  <c r="I233" i="57" s="1"/>
  <c r="G234" i="57"/>
  <c r="J235" i="86" l="1"/>
  <c r="I235" i="86"/>
  <c r="K235" i="86" s="1"/>
  <c r="G237" i="86"/>
  <c r="H236" i="86"/>
  <c r="K233" i="57"/>
  <c r="J233" i="57"/>
  <c r="G235" i="57"/>
  <c r="H234" i="57"/>
  <c r="I234" i="57" s="1"/>
  <c r="H237" i="86" l="1"/>
  <c r="G238" i="86"/>
  <c r="J236" i="86"/>
  <c r="I236" i="86"/>
  <c r="K236" i="86" s="1"/>
  <c r="G236" i="57"/>
  <c r="H235" i="57"/>
  <c r="I235" i="57" s="1"/>
  <c r="J234" i="57"/>
  <c r="K234" i="57"/>
  <c r="H238" i="86" l="1"/>
  <c r="G239" i="86"/>
  <c r="J237" i="86"/>
  <c r="I237" i="86"/>
  <c r="K237" i="86" s="1"/>
  <c r="J235" i="57"/>
  <c r="K235" i="57"/>
  <c r="G237" i="57"/>
  <c r="H236" i="57"/>
  <c r="I236" i="57" s="1"/>
  <c r="G240" i="86" l="1"/>
  <c r="H239" i="86"/>
  <c r="I238" i="86"/>
  <c r="K238" i="86" s="1"/>
  <c r="J238" i="86"/>
  <c r="J236" i="57"/>
  <c r="K236" i="57"/>
  <c r="H237" i="57"/>
  <c r="I237" i="57" s="1"/>
  <c r="G238" i="57"/>
  <c r="J239" i="86" l="1"/>
  <c r="I239" i="86"/>
  <c r="K239" i="86" s="1"/>
  <c r="G241" i="86"/>
  <c r="H240" i="86"/>
  <c r="G239" i="57"/>
  <c r="H238" i="57"/>
  <c r="I238" i="57" s="1"/>
  <c r="K237" i="57"/>
  <c r="J237" i="57"/>
  <c r="H241" i="86" l="1"/>
  <c r="G242" i="86"/>
  <c r="J240" i="86"/>
  <c r="I240" i="86"/>
  <c r="K240" i="86" s="1"/>
  <c r="K238" i="57"/>
  <c r="J238" i="57"/>
  <c r="H239" i="57"/>
  <c r="I239" i="57" s="1"/>
  <c r="G240" i="57"/>
  <c r="H242" i="86" l="1"/>
  <c r="G243" i="86"/>
  <c r="J241" i="86"/>
  <c r="I241" i="86"/>
  <c r="K241" i="86" s="1"/>
  <c r="J239" i="57"/>
  <c r="K239" i="57"/>
  <c r="G241" i="57"/>
  <c r="H240" i="57"/>
  <c r="I240" i="57" s="1"/>
  <c r="G244" i="86" l="1"/>
  <c r="H243" i="86"/>
  <c r="I242" i="86"/>
  <c r="K242" i="86" s="1"/>
  <c r="J242" i="86"/>
  <c r="K240" i="57"/>
  <c r="J240" i="57"/>
  <c r="H241" i="57"/>
  <c r="I241" i="57" s="1"/>
  <c r="G242" i="57"/>
  <c r="J243" i="86" l="1"/>
  <c r="I243" i="86"/>
  <c r="K243" i="86" s="1"/>
  <c r="G245" i="86"/>
  <c r="H244" i="86"/>
  <c r="G243" i="57"/>
  <c r="H242" i="57"/>
  <c r="I242" i="57" s="1"/>
  <c r="J241" i="57"/>
  <c r="K241" i="57"/>
  <c r="H245" i="86" l="1"/>
  <c r="G246" i="86"/>
  <c r="J244" i="86"/>
  <c r="I244" i="86"/>
  <c r="K244" i="86" s="1"/>
  <c r="J242" i="57"/>
  <c r="K242" i="57"/>
  <c r="G244" i="57"/>
  <c r="H243" i="57"/>
  <c r="I243" i="57" s="1"/>
  <c r="H246" i="86" l="1"/>
  <c r="G247" i="86"/>
  <c r="J245" i="86"/>
  <c r="I245" i="86"/>
  <c r="K245" i="86" s="1"/>
  <c r="K243" i="57"/>
  <c r="J243" i="57"/>
  <c r="G245" i="57"/>
  <c r="H244" i="57"/>
  <c r="I244" i="57" s="1"/>
  <c r="G248" i="86" l="1"/>
  <c r="H247" i="86"/>
  <c r="I246" i="86"/>
  <c r="K246" i="86" s="1"/>
  <c r="J246" i="86"/>
  <c r="K244" i="57"/>
  <c r="J244" i="57"/>
  <c r="H245" i="57"/>
  <c r="I245" i="57" s="1"/>
  <c r="G246" i="57"/>
  <c r="J247" i="86" l="1"/>
  <c r="I247" i="86"/>
  <c r="K247" i="86" s="1"/>
  <c r="G249" i="86"/>
  <c r="H248" i="86"/>
  <c r="G247" i="57"/>
  <c r="H246" i="57"/>
  <c r="I246" i="57" s="1"/>
  <c r="J245" i="57"/>
  <c r="K245" i="57"/>
  <c r="H249" i="86" l="1"/>
  <c r="G250" i="86"/>
  <c r="J248" i="86"/>
  <c r="I248" i="86"/>
  <c r="K248" i="86" s="1"/>
  <c r="J246" i="57"/>
  <c r="K246" i="57"/>
  <c r="H247" i="57"/>
  <c r="I247" i="57" s="1"/>
  <c r="G248" i="57"/>
  <c r="H250" i="86" l="1"/>
  <c r="G251" i="86"/>
  <c r="J249" i="86"/>
  <c r="I249" i="86"/>
  <c r="K249" i="86" s="1"/>
  <c r="G249" i="57"/>
  <c r="H248" i="57"/>
  <c r="I248" i="57" s="1"/>
  <c r="J247" i="57"/>
  <c r="K247" i="57"/>
  <c r="G252" i="86" l="1"/>
  <c r="H251" i="86"/>
  <c r="I250" i="86"/>
  <c r="K250" i="86" s="1"/>
  <c r="J250" i="86"/>
  <c r="K248" i="57"/>
  <c r="J248" i="57"/>
  <c r="H249" i="57"/>
  <c r="I249" i="57" s="1"/>
  <c r="G250" i="57"/>
  <c r="J251" i="86" l="1"/>
  <c r="I251" i="86"/>
  <c r="K251" i="86" s="1"/>
  <c r="G253" i="86"/>
  <c r="H252" i="86"/>
  <c r="J249" i="57"/>
  <c r="K249" i="57"/>
  <c r="H250" i="57"/>
  <c r="I250" i="57" s="1"/>
  <c r="G251" i="57"/>
  <c r="H253" i="86" l="1"/>
  <c r="G254" i="86"/>
  <c r="J252" i="86"/>
  <c r="I252" i="86"/>
  <c r="K252" i="86" s="1"/>
  <c r="H251" i="57"/>
  <c r="I251" i="57" s="1"/>
  <c r="G252" i="57"/>
  <c r="K250" i="57"/>
  <c r="J250" i="57"/>
  <c r="H254" i="86" l="1"/>
  <c r="G255" i="86"/>
  <c r="J253" i="86"/>
  <c r="I253" i="86"/>
  <c r="K253" i="86" s="1"/>
  <c r="H252" i="57"/>
  <c r="I252" i="57" s="1"/>
  <c r="G253" i="57"/>
  <c r="K251" i="57"/>
  <c r="J251" i="57"/>
  <c r="G256" i="86" l="1"/>
  <c r="H255" i="86"/>
  <c r="I254" i="86"/>
  <c r="K254" i="86" s="1"/>
  <c r="J254" i="86"/>
  <c r="G254" i="57"/>
  <c r="H253" i="57"/>
  <c r="I253" i="57" s="1"/>
  <c r="J252" i="57"/>
  <c r="K252" i="57"/>
  <c r="J255" i="86" l="1"/>
  <c r="I255" i="86"/>
  <c r="K255" i="86" s="1"/>
  <c r="G257" i="86"/>
  <c r="H256" i="86"/>
  <c r="K253" i="57"/>
  <c r="J253" i="57"/>
  <c r="G255" i="57"/>
  <c r="H254" i="57"/>
  <c r="I254" i="57" s="1"/>
  <c r="J256" i="86" l="1"/>
  <c r="I256" i="86"/>
  <c r="K256" i="86" s="1"/>
  <c r="H257" i="86"/>
  <c r="G258" i="86"/>
  <c r="K254" i="57"/>
  <c r="J254" i="57"/>
  <c r="H255" i="57"/>
  <c r="I255" i="57" s="1"/>
  <c r="G256" i="57"/>
  <c r="J257" i="86" l="1"/>
  <c r="I257" i="86"/>
  <c r="K257" i="86" s="1"/>
  <c r="H258" i="86"/>
  <c r="G259" i="86"/>
  <c r="K255" i="57"/>
  <c r="J255" i="57"/>
  <c r="H256" i="57"/>
  <c r="I256" i="57" s="1"/>
  <c r="G257" i="57"/>
  <c r="I258" i="86" l="1"/>
  <c r="K258" i="86" s="1"/>
  <c r="J258" i="86"/>
  <c r="G260" i="86"/>
  <c r="H259" i="86"/>
  <c r="H257" i="57"/>
  <c r="I257" i="57" s="1"/>
  <c r="G258" i="57"/>
  <c r="K256" i="57"/>
  <c r="J256" i="57"/>
  <c r="J259" i="86" l="1"/>
  <c r="I259" i="86"/>
  <c r="K259" i="86" s="1"/>
  <c r="G261" i="86"/>
  <c r="H260" i="86"/>
  <c r="H258" i="57"/>
  <c r="I258" i="57" s="1"/>
  <c r="G259" i="57"/>
  <c r="K257" i="57"/>
  <c r="J257" i="57"/>
  <c r="J260" i="86" l="1"/>
  <c r="I260" i="86"/>
  <c r="K260" i="86" s="1"/>
  <c r="H261" i="86"/>
  <c r="G262" i="86"/>
  <c r="G260" i="57"/>
  <c r="H259" i="57"/>
  <c r="I259" i="57" s="1"/>
  <c r="K258" i="57"/>
  <c r="J258" i="57"/>
  <c r="J261" i="86" l="1"/>
  <c r="I261" i="86"/>
  <c r="K261" i="86" s="1"/>
  <c r="G263" i="86"/>
  <c r="H262" i="86"/>
  <c r="J259" i="57"/>
  <c r="K259" i="57"/>
  <c r="H260" i="57"/>
  <c r="I260" i="57" s="1"/>
  <c r="G261" i="57"/>
  <c r="I262" i="86" l="1"/>
  <c r="K262" i="86" s="1"/>
  <c r="J262" i="86"/>
  <c r="G264" i="86"/>
  <c r="H263" i="86"/>
  <c r="K260" i="57"/>
  <c r="J260" i="57"/>
  <c r="G262" i="57"/>
  <c r="H261" i="57"/>
  <c r="I261" i="57" s="1"/>
  <c r="J263" i="86" l="1"/>
  <c r="I263" i="86"/>
  <c r="K263" i="86" s="1"/>
  <c r="G265" i="86"/>
  <c r="H264" i="86"/>
  <c r="G263" i="57"/>
  <c r="H262" i="57"/>
  <c r="I262" i="57" s="1"/>
  <c r="K261" i="57"/>
  <c r="J261" i="57"/>
  <c r="J264" i="86" l="1"/>
  <c r="I264" i="86"/>
  <c r="K264" i="86" s="1"/>
  <c r="H265" i="86"/>
  <c r="G266" i="86"/>
  <c r="K262" i="57"/>
  <c r="J262" i="57"/>
  <c r="H263" i="57"/>
  <c r="I263" i="57" s="1"/>
  <c r="G264" i="57"/>
  <c r="H266" i="86" l="1"/>
  <c r="G267" i="86"/>
  <c r="J265" i="86"/>
  <c r="I265" i="86"/>
  <c r="K265" i="86" s="1"/>
  <c r="J263" i="57"/>
  <c r="K263" i="57"/>
  <c r="G265" i="57"/>
  <c r="H264" i="57"/>
  <c r="I264" i="57" s="1"/>
  <c r="G268" i="86" l="1"/>
  <c r="H267" i="86"/>
  <c r="I266" i="86"/>
  <c r="K266" i="86" s="1"/>
  <c r="J266" i="86"/>
  <c r="K264" i="57"/>
  <c r="J264" i="57"/>
  <c r="G266" i="57"/>
  <c r="H265" i="57"/>
  <c r="I265" i="57" s="1"/>
  <c r="J267" i="86" l="1"/>
  <c r="I267" i="86"/>
  <c r="K267" i="86" s="1"/>
  <c r="G269" i="86"/>
  <c r="H268" i="86"/>
  <c r="G267" i="57"/>
  <c r="H266" i="57"/>
  <c r="I266" i="57" s="1"/>
  <c r="K265" i="57"/>
  <c r="J265" i="57"/>
  <c r="H269" i="86" l="1"/>
  <c r="G270" i="86"/>
  <c r="J268" i="86"/>
  <c r="I268" i="86"/>
  <c r="K268" i="86" s="1"/>
  <c r="K266" i="57"/>
  <c r="J266" i="57"/>
  <c r="H267" i="57"/>
  <c r="I267" i="57" s="1"/>
  <c r="G268" i="57"/>
  <c r="H270" i="86" l="1"/>
  <c r="G271" i="86"/>
  <c r="J269" i="86"/>
  <c r="I269" i="86"/>
  <c r="K269" i="86" s="1"/>
  <c r="K267" i="57"/>
  <c r="J267" i="57"/>
  <c r="H268" i="57"/>
  <c r="I268" i="57" s="1"/>
  <c r="G269" i="57"/>
  <c r="G272" i="86" l="1"/>
  <c r="H271" i="86"/>
  <c r="I270" i="86"/>
  <c r="K270" i="86" s="1"/>
  <c r="J270" i="86"/>
  <c r="G270" i="57"/>
  <c r="H269" i="57"/>
  <c r="I269" i="57" s="1"/>
  <c r="J268" i="57"/>
  <c r="K268" i="57"/>
  <c r="J271" i="86" l="1"/>
  <c r="I271" i="86"/>
  <c r="K271" i="86" s="1"/>
  <c r="G273" i="86"/>
  <c r="H272" i="86"/>
  <c r="K269" i="57"/>
  <c r="J269" i="57"/>
  <c r="G271" i="57"/>
  <c r="H270" i="57"/>
  <c r="I270" i="57" s="1"/>
  <c r="H273" i="86" l="1"/>
  <c r="G274" i="86"/>
  <c r="J272" i="86"/>
  <c r="I272" i="86"/>
  <c r="K272" i="86" s="1"/>
  <c r="J270" i="57"/>
  <c r="K270" i="57"/>
  <c r="H271" i="57"/>
  <c r="I271" i="57" s="1"/>
  <c r="G272" i="57"/>
  <c r="H274" i="86" l="1"/>
  <c r="G275" i="86"/>
  <c r="J273" i="86"/>
  <c r="I273" i="86"/>
  <c r="K273" i="86" s="1"/>
  <c r="G273" i="57"/>
  <c r="H272" i="57"/>
  <c r="I272" i="57" s="1"/>
  <c r="J271" i="57"/>
  <c r="K271" i="57"/>
  <c r="G276" i="86" l="1"/>
  <c r="H275" i="86"/>
  <c r="I274" i="86"/>
  <c r="K274" i="86" s="1"/>
  <c r="J274" i="86"/>
  <c r="K272" i="57"/>
  <c r="J272" i="57"/>
  <c r="G274" i="57"/>
  <c r="H273" i="57"/>
  <c r="I273" i="57" s="1"/>
  <c r="J275" i="86" l="1"/>
  <c r="I275" i="86"/>
  <c r="K275" i="86" s="1"/>
  <c r="G277" i="86"/>
  <c r="H276" i="86"/>
  <c r="G275" i="57"/>
  <c r="G276" i="57" s="1"/>
  <c r="H274" i="57"/>
  <c r="I274" i="57" s="1"/>
  <c r="J273" i="57"/>
  <c r="K273" i="57"/>
  <c r="H277" i="86" l="1"/>
  <c r="G278" i="86"/>
  <c r="J276" i="86"/>
  <c r="I276" i="86"/>
  <c r="K276" i="86" s="1"/>
  <c r="K274" i="57"/>
  <c r="J274" i="57"/>
  <c r="H275" i="57"/>
  <c r="I275" i="57" s="1"/>
  <c r="H278" i="86" l="1"/>
  <c r="G279" i="86"/>
  <c r="J277" i="86"/>
  <c r="I277" i="86"/>
  <c r="K277" i="86" s="1"/>
  <c r="K275" i="57"/>
  <c r="J275" i="57"/>
  <c r="G280" i="86" l="1"/>
  <c r="H279" i="86"/>
  <c r="I278" i="86"/>
  <c r="K278" i="86" s="1"/>
  <c r="J278" i="86"/>
  <c r="H276" i="57"/>
  <c r="I276" i="57" s="1"/>
  <c r="G277" i="57"/>
  <c r="J279" i="86" l="1"/>
  <c r="I279" i="86"/>
  <c r="K279" i="86" s="1"/>
  <c r="G281" i="86"/>
  <c r="H280" i="86"/>
  <c r="J276" i="57"/>
  <c r="K276" i="57"/>
  <c r="H277" i="57"/>
  <c r="I277" i="57" s="1"/>
  <c r="G278" i="57"/>
  <c r="H281" i="86" l="1"/>
  <c r="G282" i="86"/>
  <c r="J280" i="86"/>
  <c r="I280" i="86"/>
  <c r="K280" i="86" s="1"/>
  <c r="H278" i="57"/>
  <c r="I278" i="57" s="1"/>
  <c r="G279" i="57"/>
  <c r="J277" i="57"/>
  <c r="K277" i="57"/>
  <c r="H282" i="86" l="1"/>
  <c r="G283" i="86"/>
  <c r="J281" i="86"/>
  <c r="I281" i="86"/>
  <c r="K281" i="86" s="1"/>
  <c r="G280" i="57"/>
  <c r="H279" i="57"/>
  <c r="I279" i="57" s="1"/>
  <c r="K278" i="57"/>
  <c r="J278" i="57"/>
  <c r="G284" i="86" l="1"/>
  <c r="H283" i="86"/>
  <c r="I282" i="86"/>
  <c r="K282" i="86" s="1"/>
  <c r="J282" i="86"/>
  <c r="J279" i="57"/>
  <c r="K279" i="57"/>
  <c r="G281" i="57"/>
  <c r="H280" i="57"/>
  <c r="I280" i="57" s="1"/>
  <c r="J283" i="86" l="1"/>
  <c r="I283" i="86"/>
  <c r="K283" i="86" s="1"/>
  <c r="G285" i="86"/>
  <c r="H284" i="86"/>
  <c r="K280" i="57"/>
  <c r="J280" i="57"/>
  <c r="H281" i="57"/>
  <c r="I281" i="57" s="1"/>
  <c r="G282" i="57"/>
  <c r="G286" i="86" l="1"/>
  <c r="H285" i="86"/>
  <c r="I284" i="86"/>
  <c r="K284" i="86" s="1"/>
  <c r="J284" i="86"/>
  <c r="H282" i="57"/>
  <c r="I282" i="57" s="1"/>
  <c r="G283" i="57"/>
  <c r="J281" i="57"/>
  <c r="K281" i="57"/>
  <c r="J285" i="86" l="1"/>
  <c r="I285" i="86"/>
  <c r="K285" i="86" s="1"/>
  <c r="H286" i="86"/>
  <c r="G287" i="86"/>
  <c r="H283" i="57"/>
  <c r="I283" i="57" s="1"/>
  <c r="G284" i="57"/>
  <c r="K282" i="57"/>
  <c r="J282" i="57"/>
  <c r="I286" i="86" l="1"/>
  <c r="K286" i="86" s="1"/>
  <c r="J286" i="86"/>
  <c r="H287" i="86"/>
  <c r="G288" i="86"/>
  <c r="G285" i="57"/>
  <c r="H284" i="57"/>
  <c r="I284" i="57" s="1"/>
  <c r="J283" i="57"/>
  <c r="K283" i="57"/>
  <c r="G289" i="86" l="1"/>
  <c r="H288" i="86"/>
  <c r="J287" i="86"/>
  <c r="I287" i="86"/>
  <c r="K287" i="86" s="1"/>
  <c r="K284" i="57"/>
  <c r="J284" i="57"/>
  <c r="H285" i="57"/>
  <c r="I285" i="57" s="1"/>
  <c r="G286" i="57"/>
  <c r="I288" i="86" l="1"/>
  <c r="K288" i="86" s="1"/>
  <c r="J288" i="86"/>
  <c r="G290" i="86"/>
  <c r="H289" i="86"/>
  <c r="J285" i="57"/>
  <c r="K285" i="57"/>
  <c r="G287" i="57"/>
  <c r="H286" i="57"/>
  <c r="I286" i="57" s="1"/>
  <c r="J289" i="86" l="1"/>
  <c r="I289" i="86"/>
  <c r="K289" i="86" s="1"/>
  <c r="H290" i="86"/>
  <c r="G291" i="86"/>
  <c r="K286" i="57"/>
  <c r="J286" i="57"/>
  <c r="H287" i="57"/>
  <c r="I287" i="57" s="1"/>
  <c r="G288" i="57"/>
  <c r="I290" i="86" l="1"/>
  <c r="K290" i="86" s="1"/>
  <c r="J290" i="86"/>
  <c r="H291" i="86"/>
  <c r="G292" i="86"/>
  <c r="J287" i="57"/>
  <c r="K287" i="57"/>
  <c r="G289" i="57"/>
  <c r="H288" i="57"/>
  <c r="I288" i="57" s="1"/>
  <c r="G293" i="86" l="1"/>
  <c r="H292" i="86"/>
  <c r="J291" i="86"/>
  <c r="I291" i="86"/>
  <c r="K291" i="86" s="1"/>
  <c r="K288" i="57"/>
  <c r="J288" i="57"/>
  <c r="H289" i="57"/>
  <c r="I289" i="57" s="1"/>
  <c r="G290" i="57"/>
  <c r="I292" i="86" l="1"/>
  <c r="K292" i="86" s="1"/>
  <c r="J292" i="86"/>
  <c r="G294" i="86"/>
  <c r="H293" i="86"/>
  <c r="H290" i="57"/>
  <c r="I290" i="57" s="1"/>
  <c r="G291" i="57"/>
  <c r="K289" i="57"/>
  <c r="J289" i="57"/>
  <c r="J293" i="86" l="1"/>
  <c r="I293" i="86"/>
  <c r="K293" i="86" s="1"/>
  <c r="H294" i="86"/>
  <c r="G295" i="86"/>
  <c r="G292" i="57"/>
  <c r="H291" i="57"/>
  <c r="I291" i="57" s="1"/>
  <c r="J290" i="57"/>
  <c r="K290" i="57"/>
  <c r="H295" i="86" l="1"/>
  <c r="G296" i="86"/>
  <c r="I294" i="86"/>
  <c r="K294" i="86" s="1"/>
  <c r="J294" i="86"/>
  <c r="K291" i="57"/>
  <c r="J291" i="57"/>
  <c r="H292" i="57"/>
  <c r="I292" i="57" s="1"/>
  <c r="G293" i="57"/>
  <c r="G297" i="86" l="1"/>
  <c r="H296" i="86"/>
  <c r="J295" i="86"/>
  <c r="I295" i="86"/>
  <c r="K295" i="86" s="1"/>
  <c r="K292" i="57"/>
  <c r="J292" i="57"/>
  <c r="H293" i="57"/>
  <c r="I293" i="57" s="1"/>
  <c r="G294" i="57"/>
  <c r="I296" i="86" l="1"/>
  <c r="K296" i="86" s="1"/>
  <c r="J296" i="86"/>
  <c r="G298" i="86"/>
  <c r="H297" i="86"/>
  <c r="J293" i="57"/>
  <c r="K293" i="57"/>
  <c r="G295" i="57"/>
  <c r="H294" i="57"/>
  <c r="I294" i="57" s="1"/>
  <c r="J297" i="86" l="1"/>
  <c r="I297" i="86"/>
  <c r="K297" i="86" s="1"/>
  <c r="H298" i="86"/>
  <c r="G299" i="86"/>
  <c r="K294" i="57"/>
  <c r="J294" i="57"/>
  <c r="H295" i="57"/>
  <c r="I295" i="57" s="1"/>
  <c r="G296" i="57"/>
  <c r="I298" i="86" l="1"/>
  <c r="K298" i="86" s="1"/>
  <c r="J298" i="86"/>
  <c r="H299" i="86"/>
  <c r="G300" i="86"/>
  <c r="K295" i="57"/>
  <c r="J295" i="57"/>
  <c r="G297" i="57"/>
  <c r="H296" i="57"/>
  <c r="I296" i="57" s="1"/>
  <c r="G301" i="86" l="1"/>
  <c r="H300" i="86"/>
  <c r="J299" i="86"/>
  <c r="I299" i="86"/>
  <c r="K299" i="86" s="1"/>
  <c r="J296" i="57"/>
  <c r="K296" i="57"/>
  <c r="H297" i="57"/>
  <c r="I297" i="57" s="1"/>
  <c r="G298" i="57"/>
  <c r="I300" i="86" l="1"/>
  <c r="K300" i="86" s="1"/>
  <c r="J300" i="86"/>
  <c r="G302" i="86"/>
  <c r="H301" i="86"/>
  <c r="H298" i="57"/>
  <c r="I298" i="57" s="1"/>
  <c r="G299" i="57"/>
  <c r="K297" i="57"/>
  <c r="J297" i="57"/>
  <c r="J301" i="86" l="1"/>
  <c r="I301" i="86"/>
  <c r="K301" i="86" s="1"/>
  <c r="H302" i="86"/>
  <c r="G303" i="86"/>
  <c r="G300" i="57"/>
  <c r="H299" i="57"/>
  <c r="I299" i="57" s="1"/>
  <c r="J298" i="57"/>
  <c r="K298" i="57"/>
  <c r="I302" i="86" l="1"/>
  <c r="K302" i="86" s="1"/>
  <c r="J302" i="86"/>
  <c r="H303" i="86"/>
  <c r="G304" i="86"/>
  <c r="K299" i="57"/>
  <c r="J299" i="57"/>
  <c r="G301" i="57"/>
  <c r="H300" i="57"/>
  <c r="I300" i="57" s="1"/>
  <c r="G305" i="86" l="1"/>
  <c r="H304" i="86"/>
  <c r="J303" i="86"/>
  <c r="I303" i="86"/>
  <c r="K303" i="86" s="1"/>
  <c r="H301" i="57"/>
  <c r="I301" i="57" s="1"/>
  <c r="G302" i="57"/>
  <c r="J300" i="57"/>
  <c r="K300" i="57"/>
  <c r="I304" i="86" l="1"/>
  <c r="K304" i="86" s="1"/>
  <c r="J304" i="86"/>
  <c r="G306" i="86"/>
  <c r="H305" i="86"/>
  <c r="H302" i="57"/>
  <c r="I302" i="57" s="1"/>
  <c r="G303" i="57"/>
  <c r="J301" i="57"/>
  <c r="K301" i="57"/>
  <c r="J305" i="86" l="1"/>
  <c r="I305" i="86"/>
  <c r="K305" i="86" s="1"/>
  <c r="H306" i="86"/>
  <c r="G307" i="86"/>
  <c r="H303" i="57"/>
  <c r="I303" i="57" s="1"/>
  <c r="G304" i="57"/>
  <c r="K302" i="57"/>
  <c r="J302" i="57"/>
  <c r="I306" i="86" l="1"/>
  <c r="K306" i="86" s="1"/>
  <c r="J306" i="86"/>
  <c r="H307" i="86"/>
  <c r="G308" i="86"/>
  <c r="H304" i="57"/>
  <c r="I304" i="57" s="1"/>
  <c r="G305" i="57"/>
  <c r="J303" i="57"/>
  <c r="K303" i="57"/>
  <c r="G309" i="86" l="1"/>
  <c r="H308" i="86"/>
  <c r="J307" i="86"/>
  <c r="I307" i="86"/>
  <c r="K307" i="86" s="1"/>
  <c r="H305" i="57"/>
  <c r="I305" i="57" s="1"/>
  <c r="G306" i="57"/>
  <c r="J304" i="57"/>
  <c r="K304" i="57"/>
  <c r="I308" i="86" l="1"/>
  <c r="K308" i="86" s="1"/>
  <c r="J308" i="86"/>
  <c r="G310" i="86"/>
  <c r="H309" i="86"/>
  <c r="H306" i="57"/>
  <c r="I306" i="57" s="1"/>
  <c r="G307" i="57"/>
  <c r="J305" i="57"/>
  <c r="K305" i="57"/>
  <c r="J309" i="86" l="1"/>
  <c r="I309" i="86"/>
  <c r="K309" i="86" s="1"/>
  <c r="H310" i="86"/>
  <c r="G311" i="86"/>
  <c r="H307" i="57"/>
  <c r="I307" i="57" s="1"/>
  <c r="G308" i="57"/>
  <c r="K306" i="57"/>
  <c r="J306" i="57"/>
  <c r="I310" i="86" l="1"/>
  <c r="K310" i="86" s="1"/>
  <c r="J310" i="86"/>
  <c r="H311" i="86"/>
  <c r="G312" i="86"/>
  <c r="G309" i="57"/>
  <c r="H308" i="57"/>
  <c r="I308" i="57" s="1"/>
  <c r="J307" i="57"/>
  <c r="K307" i="57"/>
  <c r="G313" i="86" l="1"/>
  <c r="H312" i="86"/>
  <c r="J311" i="86"/>
  <c r="I311" i="86"/>
  <c r="K311" i="86" s="1"/>
  <c r="J308" i="57"/>
  <c r="K308" i="57"/>
  <c r="H309" i="57"/>
  <c r="I309" i="57" s="1"/>
  <c r="G310" i="57"/>
  <c r="I312" i="86" l="1"/>
  <c r="K312" i="86" s="1"/>
  <c r="J312" i="86"/>
  <c r="G314" i="86"/>
  <c r="H313" i="86"/>
  <c r="J309" i="57"/>
  <c r="K309" i="57"/>
  <c r="G311" i="57"/>
  <c r="H310" i="57"/>
  <c r="I310" i="57" s="1"/>
  <c r="J313" i="86" l="1"/>
  <c r="I313" i="86"/>
  <c r="K313" i="86" s="1"/>
  <c r="H314" i="86"/>
  <c r="G315" i="86"/>
  <c r="K310" i="57"/>
  <c r="J310" i="57"/>
  <c r="G312" i="57"/>
  <c r="H311" i="57"/>
  <c r="I311" i="57" s="1"/>
  <c r="I314" i="86" l="1"/>
  <c r="K314" i="86" s="1"/>
  <c r="J314" i="86"/>
  <c r="H315" i="86"/>
  <c r="G316" i="86"/>
  <c r="H312" i="57"/>
  <c r="I312" i="57" s="1"/>
  <c r="G313" i="57"/>
  <c r="K311" i="57"/>
  <c r="J311" i="57"/>
  <c r="G317" i="86" l="1"/>
  <c r="H317" i="86" s="1"/>
  <c r="H316" i="86"/>
  <c r="J315" i="86"/>
  <c r="I315" i="86"/>
  <c r="K315" i="86" s="1"/>
  <c r="H313" i="57"/>
  <c r="I313" i="57" s="1"/>
  <c r="G314" i="57"/>
  <c r="K312" i="57"/>
  <c r="J312" i="57"/>
  <c r="I316" i="86" l="1"/>
  <c r="K316" i="86" s="1"/>
  <c r="J316" i="86"/>
  <c r="J317" i="86"/>
  <c r="J318" i="86" s="1"/>
  <c r="I317" i="86"/>
  <c r="H318" i="86"/>
  <c r="H314" i="57"/>
  <c r="I314" i="57" s="1"/>
  <c r="G315" i="57"/>
  <c r="J313" i="57"/>
  <c r="K313" i="57"/>
  <c r="K317" i="86" l="1"/>
  <c r="I318" i="86"/>
  <c r="H315" i="57"/>
  <c r="I315" i="57" s="1"/>
  <c r="G316" i="57"/>
  <c r="K314" i="57"/>
  <c r="J314" i="57"/>
  <c r="G317" i="57" l="1"/>
  <c r="H317" i="57" s="1"/>
  <c r="H316" i="57"/>
  <c r="I316" i="57" s="1"/>
  <c r="K315" i="57"/>
  <c r="J315" i="57"/>
  <c r="I317" i="57" l="1"/>
  <c r="I318" i="57" s="1"/>
  <c r="H2" i="79" s="1"/>
  <c r="H4" i="79" s="1"/>
  <c r="H318" i="57"/>
  <c r="G2" i="79" s="1"/>
  <c r="G4" i="79" s="1"/>
  <c r="K316" i="57"/>
  <c r="J316" i="57"/>
  <c r="J317" i="57"/>
  <c r="K317" i="57"/>
  <c r="J318" i="57" l="1"/>
  <c r="I2" i="79" s="1"/>
  <c r="I4" i="79" s="1"/>
</calcChain>
</file>

<file path=xl/sharedStrings.xml><?xml version="1.0" encoding="utf-8"?>
<sst xmlns="http://schemas.openxmlformats.org/spreadsheetml/2006/main" count="776" uniqueCount="52">
  <si>
    <t>Flat No.</t>
  </si>
  <si>
    <t>Sr.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</si>
  <si>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</si>
  <si>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</si>
  <si>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</si>
  <si>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</si>
  <si>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</si>
  <si>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</si>
  <si>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</si>
  <si>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</si>
  <si>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Total</t>
  </si>
  <si>
    <t>Flat No</t>
  </si>
  <si>
    <t>Amount</t>
  </si>
  <si>
    <t>Stamp Duty</t>
  </si>
  <si>
    <t>Registration Fee</t>
  </si>
  <si>
    <t>Total Amount</t>
  </si>
  <si>
    <t>Final Rate</t>
  </si>
  <si>
    <t>Average</t>
  </si>
  <si>
    <t>Rate CA</t>
  </si>
  <si>
    <t xml:space="preserve">DV </t>
  </si>
  <si>
    <t xml:space="preserve"> Carpet Area in 
Sq. ft.                      
</t>
  </si>
  <si>
    <t xml:space="preserve">Comp. </t>
  </si>
  <si>
    <t xml:space="preserve"> Floor No.</t>
  </si>
  <si>
    <t>Rate BUA</t>
  </si>
  <si>
    <t>BUA Area in Sq.Ft.</t>
  </si>
  <si>
    <t>2 BHK</t>
  </si>
  <si>
    <t>3 BHK</t>
  </si>
  <si>
    <t xml:space="preserve">Total </t>
  </si>
  <si>
    <t>A &amp; B - Wing</t>
  </si>
  <si>
    <t>Typical - 8-13, 15-20, 22-27, 29-34, 36-39th Flr</t>
  </si>
  <si>
    <t>Tot 8</t>
  </si>
  <si>
    <t>Ref</t>
  </si>
  <si>
    <t>Typical - 7,14,21, 28th &amp; 35th Ref Flr</t>
  </si>
  <si>
    <t>Typical - 40,41 &amp; 43rd Flr</t>
  </si>
  <si>
    <t xml:space="preserve">42nd Flr Ref </t>
  </si>
  <si>
    <t>Tot 6</t>
  </si>
  <si>
    <t>Typical - 44-47th Flr</t>
  </si>
  <si>
    <t>C - Wing</t>
  </si>
  <si>
    <t>Typical - 8-10th Flr</t>
  </si>
  <si>
    <t>11th Flr</t>
  </si>
  <si>
    <t>7th Ref Flr</t>
  </si>
  <si>
    <t>ankita madam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</si>
  <si>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</si>
  <si>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</si>
  <si>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</si>
  <si>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</si>
  <si>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</si>
  <si>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</si>
  <si>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A</t>
  </si>
  <si>
    <t>B</t>
  </si>
  <si>
    <t xml:space="preserve">                                                                         2 BHK  - 234                               3 BHK  - 82                                                                                                              </t>
  </si>
  <si>
    <t xml:space="preserve">RERA not update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</si>
</sst>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theme="1"/>
      <name val="Arial Narrow"/>
      <family val="2"/>
    </font>
    <font>
      <b/>
      <sz val="24"/>
      <color rgb="FF004680"/>
      <name val="Arial"/>
      <family val="2"/>
    </font>
    <font>
      <sz val="8"/>
      <color theme="1"/>
      <name val="Arial"/>
      <family val="2"/>
    </font>
    <font>
      <b/>
      <sz val="16"/>
      <color theme="1"/>
      <name val="Calibri"/>
      <family val="2"/>
      <scheme val="minor"/>
    </font>
    <font>
      <sz val="8"/>
      <color rgb="FF21252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7"/>
      <color theme="1"/>
      <name val="Arial Narrow"/>
      <family val="2"/>
    </font>
    <font>
      <b/>
      <sz val="6.5"/>
      <color theme="1"/>
      <name val="Arial Narrow"/>
      <family val="2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sz val="8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24">
    <xf numFmtId="0" fontId="0" fillId="0" borderId="0" xfId="0"/>
    <xf numFmtId="0" fontId="2" fillId="0" borderId="0" xfId="0" applyFont="1"/>
    <xf numFmtId="1" fontId="0" fillId="0" borderId="0" xfId="0" applyNumberFormat="1" applyAlignment="1">
      <alignment horizontal="center" vertical="center"/>
    </xf>
    <xf numFmtId="0" fontId="7" fillId="0" borderId="0" xfId="0" applyFont="1"/>
    <xf numFmtId="0" fontId="8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5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5" fillId="0" borderId="0" xfId="0" applyFont="1"/>
    <xf numFmtId="0" fontId="11" fillId="0" borderId="0" xfId="0" applyFont="1"/>
    <xf numFmtId="0" fontId="6" fillId="0" borderId="0" xfId="0" applyFont="1"/>
    <xf numFmtId="0" fontId="10" fillId="0" borderId="0" xfId="0" applyFont="1"/>
    <xf numFmtId="1" fontId="0" fillId="0" borderId="0" xfId="0" applyNumberFormat="1"/>
    <xf numFmtId="0" fontId="14" fillId="0" borderId="0" xfId="0" applyFont="1"/>
    <xf numFmtId="0" fontId="15" fillId="3" borderId="8" xfId="0" applyFont="1" applyFill="1" applyBorder="1" applyAlignment="1">
      <alignment horizontal="center" vertical="top" wrapText="1"/>
    </xf>
    <xf numFmtId="9" fontId="0" fillId="0" borderId="0" xfId="0" applyNumberFormat="1"/>
    <xf numFmtId="0" fontId="16" fillId="2" borderId="0" xfId="0" applyFont="1" applyFill="1"/>
    <xf numFmtId="1" fontId="13" fillId="0" borderId="9" xfId="0" applyNumberFormat="1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13" fillId="0" borderId="9" xfId="1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164" fontId="13" fillId="0" borderId="9" xfId="1" applyNumberFormat="1" applyFont="1" applyBorder="1" applyAlignment="1">
      <alignment horizontal="center" vertical="center" wrapText="1"/>
    </xf>
    <xf numFmtId="164" fontId="13" fillId="0" borderId="9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3" fontId="6" fillId="0" borderId="1" xfId="1" applyFont="1" applyBorder="1" applyAlignment="1">
      <alignment horizontal="center" vertical="center"/>
    </xf>
    <xf numFmtId="164" fontId="6" fillId="0" borderId="1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3" fontId="6" fillId="0" borderId="12" xfId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164" fontId="6" fillId="0" borderId="13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" fontId="13" fillId="0" borderId="14" xfId="0" applyNumberFormat="1" applyFont="1" applyBorder="1" applyAlignment="1">
      <alignment horizontal="center"/>
    </xf>
    <xf numFmtId="164" fontId="13" fillId="0" borderId="16" xfId="0" applyNumberFormat="1" applyFont="1" applyBorder="1"/>
    <xf numFmtId="0" fontId="2" fillId="0" borderId="0" xfId="0" applyFont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43" fontId="12" fillId="0" borderId="1" xfId="1" applyFont="1" applyBorder="1" applyAlignment="1">
      <alignment horizontal="center" vertical="center"/>
    </xf>
    <xf numFmtId="164" fontId="12" fillId="0" borderId="11" xfId="1" applyNumberFormat="1" applyFont="1" applyBorder="1" applyAlignment="1">
      <alignment horizontal="center" vertical="center"/>
    </xf>
    <xf numFmtId="43" fontId="12" fillId="0" borderId="1" xfId="1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/>
    <xf numFmtId="0" fontId="17" fillId="3" borderId="8" xfId="0" applyFont="1" applyFill="1" applyBorder="1" applyAlignment="1">
      <alignment horizontal="center" vertical="top" wrapText="1"/>
    </xf>
    <xf numFmtId="1" fontId="0" fillId="0" borderId="0" xfId="0" applyNumberFormat="1" applyAlignment="1">
      <alignment vertical="top"/>
    </xf>
    <xf numFmtId="43" fontId="0" fillId="0" borderId="0" xfId="1" applyFont="1"/>
    <xf numFmtId="43" fontId="18" fillId="0" borderId="0" xfId="1" applyFont="1" applyFill="1"/>
    <xf numFmtId="43" fontId="18" fillId="0" borderId="0" xfId="0" applyNumberFormat="1" applyFont="1"/>
    <xf numFmtId="2" fontId="0" fillId="0" borderId="0" xfId="0" applyNumberFormat="1"/>
    <xf numFmtId="164" fontId="10" fillId="0" borderId="0" xfId="0" applyNumberFormat="1" applyFont="1"/>
    <xf numFmtId="1" fontId="13" fillId="0" borderId="7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 wrapText="1"/>
    </xf>
    <xf numFmtId="164" fontId="13" fillId="0" borderId="7" xfId="1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64" fontId="13" fillId="0" borderId="7" xfId="1" applyNumberFormat="1" applyFont="1" applyBorder="1" applyAlignment="1">
      <alignment horizontal="center" vertical="center" wrapText="1"/>
    </xf>
    <xf numFmtId="164" fontId="13" fillId="0" borderId="7" xfId="0" applyNumberFormat="1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 wrapText="1"/>
    </xf>
    <xf numFmtId="164" fontId="6" fillId="0" borderId="7" xfId="1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43" fontId="5" fillId="0" borderId="1" xfId="1" applyFont="1" applyBorder="1"/>
    <xf numFmtId="43" fontId="1" fillId="0" borderId="0" xfId="1" applyFont="1" applyFill="1"/>
    <xf numFmtId="43" fontId="10" fillId="0" borderId="0" xfId="0" applyNumberFormat="1" applyFont="1"/>
    <xf numFmtId="0" fontId="17" fillId="3" borderId="8" xfId="0" applyFont="1" applyFill="1" applyBorder="1" applyAlignment="1">
      <alignment vertical="top" wrapText="1"/>
    </xf>
    <xf numFmtId="0" fontId="21" fillId="0" borderId="0" xfId="0" applyFont="1"/>
    <xf numFmtId="0" fontId="22" fillId="0" borderId="0" xfId="0" applyFont="1"/>
    <xf numFmtId="1" fontId="11" fillId="0" borderId="0" xfId="0" applyNumberFormat="1" applyFont="1"/>
    <xf numFmtId="0" fontId="21" fillId="2" borderId="0" xfId="0" applyFont="1" applyFill="1"/>
    <xf numFmtId="0" fontId="23" fillId="2" borderId="0" xfId="0" applyFont="1" applyFill="1"/>
    <xf numFmtId="0" fontId="24" fillId="0" borderId="0" xfId="0" applyFont="1"/>
    <xf numFmtId="0" fontId="23" fillId="0" borderId="0" xfId="0" applyFont="1"/>
    <xf numFmtId="1" fontId="24" fillId="0" borderId="0" xfId="0" applyNumberFormat="1" applyFont="1"/>
    <xf numFmtId="0" fontId="5" fillId="0" borderId="3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2" fontId="6" fillId="0" borderId="0" xfId="0" applyNumberFormat="1" applyFont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/>
    </xf>
    <xf numFmtId="164" fontId="28" fillId="0" borderId="1" xfId="1" applyNumberFormat="1" applyFont="1" applyFill="1" applyBorder="1"/>
    <xf numFmtId="164" fontId="28" fillId="0" borderId="1" xfId="1" applyNumberFormat="1" applyFont="1" applyFill="1" applyBorder="1" applyAlignment="1">
      <alignment horizontal="center"/>
    </xf>
    <xf numFmtId="1" fontId="28" fillId="0" borderId="1" xfId="2" applyNumberFormat="1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8" fillId="0" borderId="7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" fontId="30" fillId="0" borderId="7" xfId="0" applyNumberFormat="1" applyFont="1" applyBorder="1" applyAlignment="1">
      <alignment horizontal="center" vertical="center"/>
    </xf>
    <xf numFmtId="1" fontId="28" fillId="0" borderId="7" xfId="0" applyNumberFormat="1" applyFont="1" applyBorder="1"/>
    <xf numFmtId="164" fontId="19" fillId="0" borderId="7" xfId="1" applyNumberFormat="1" applyFont="1" applyFill="1" applyBorder="1"/>
    <xf numFmtId="164" fontId="19" fillId="0" borderId="7" xfId="0" applyNumberFormat="1" applyFont="1" applyBorder="1"/>
    <xf numFmtId="164" fontId="19" fillId="0" borderId="7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13" fillId="0" borderId="0" xfId="0" applyNumberFormat="1" applyFont="1"/>
    <xf numFmtId="0" fontId="19" fillId="0" borderId="1" xfId="0" applyFont="1" applyBorder="1" applyAlignment="1">
      <alignment horizontal="center" vertical="top" wrapText="1"/>
    </xf>
    <xf numFmtId="1" fontId="31" fillId="0" borderId="1" xfId="0" applyNumberFormat="1" applyFont="1" applyBorder="1" applyAlignment="1">
      <alignment horizontal="center" vertical="center"/>
    </xf>
    <xf numFmtId="1" fontId="31" fillId="0" borderId="19" xfId="0" applyNumberFormat="1" applyFont="1" applyBorder="1" applyAlignment="1">
      <alignment horizontal="center" vertical="center"/>
    </xf>
    <xf numFmtId="164" fontId="31" fillId="0" borderId="19" xfId="0" applyNumberFormat="1" applyFont="1" applyBorder="1" applyAlignment="1">
      <alignment vertical="center"/>
    </xf>
    <xf numFmtId="0" fontId="32" fillId="2" borderId="0" xfId="0" applyFont="1" applyFill="1"/>
  </cellXfs>
  <cellStyles count="5">
    <cellStyle name="Comma" xfId="1" builtinId="3"/>
    <cellStyle name="Comma 2" xfId="3" xr:uid="{00000000-0005-0000-0000-000001000000}"/>
    <cellStyle name="Normal" xfId="0" builtinId="0"/>
    <cellStyle name="Normal 11" xfId="4" xr:uid="{4EEF4ADE-9D1F-41CD-A103-70F612662E6C}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53783</xdr:colOff>
      <xdr:row>19</xdr:row>
      <xdr:rowOff>26938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A73A1-D655-114E-7881-66FBCFC0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73379" cy="4020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623785</xdr:colOff>
      <xdr:row>46</xdr:row>
      <xdr:rowOff>79061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A04502-5FE4-308A-B9CB-3D9971A5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93981"/>
          <a:ext cx="7144747" cy="4753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10</xdr:col>
      <xdr:colOff>263413</xdr:colOff>
      <xdr:row>50</xdr:row>
      <xdr:rowOff>122017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821E27-F6F2-8A59-69A5-D504BA86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808" y="161192"/>
          <a:ext cx="2695951" cy="8049748"/>
        </a:xfrm>
        <a:prstGeom prst="rect">
          <a:avLst/>
        </a:prstGeom>
      </xdr:spPr>
    </xdr:pic>
    <xdr:clientData/>
  </xdr:twoCellAnchor>
  <xdr:twoCellAnchor editAs="oneCell">
    <xdr:from>
      <xdr:col>11</xdr:col>
      <xdr:colOff>21980</xdr:colOff>
      <xdr:row>1</xdr:row>
      <xdr:rowOff>29308</xdr:rowOff>
    </xdr:from>
    <xdr:to>
      <xdr:col>15</xdr:col>
      <xdr:colOff>294920</xdr:colOff>
      <xdr:row>51</xdr:row>
      <xdr:rowOff>28239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C05E50-7B42-E91D-2FF2-72B582A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1461" y="190500"/>
          <a:ext cx="2705478" cy="8087854"/>
        </a:xfrm>
        <a:prstGeom prst="rect">
          <a:avLst/>
        </a:prstGeom>
      </xdr:spPr>
    </xdr:pic>
    <xdr:clientData/>
  </xdr:twoCellAnchor>
  <xdr:twoCellAnchor editAs="oneCell">
    <xdr:from>
      <xdr:col>6</xdr:col>
      <xdr:colOff>7328</xdr:colOff>
      <xdr:row>52</xdr:row>
      <xdr:rowOff>87924</xdr:rowOff>
    </xdr:from>
    <xdr:to>
      <xdr:col>10</xdr:col>
      <xdr:colOff>175478</xdr:colOff>
      <xdr:row>91</xdr:row>
      <xdr:rowOff>107854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B74738-C173-A39C-628C-3A227E1B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56136" y="8499232"/>
          <a:ext cx="2600688" cy="6306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391856</xdr:colOff>
      <xdr:row>40</xdr:row>
      <xdr:rowOff>67751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2F8945-C2E4-C5C5-B0C7-4FE62BB6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35856" cy="7706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9"/>
  <sheetViews>
    <sheetView topLeftCell="A301" zoomScale="190" zoomScaleNormal="190" workbookViewId="0">
      <selection sqref="A1:L318"/>
    </sheetView>
  </sheetViews>
  <sheetFormatPr defaultRowHeight="16.5" x14ac:dyDescent="0.3"/>
  <cols>
    <col min="1" max="1" width="3.7109375" style="116" customWidth="1"/>
    <col min="2" max="2" width="4.85546875" style="116" customWidth="1"/>
    <col min="3" max="3" width="4.28515625" style="116" customWidth="1"/>
    <col min="4" max="4" width="6.5703125" style="117" customWidth="1"/>
    <col min="5" max="5" width="6.140625" style="117" customWidth="1"/>
    <col min="6" max="6" width="6.42578125" style="15" customWidth="1"/>
    <col min="7" max="7" width="6.7109375" style="15" customWidth="1"/>
    <col min="8" max="8" width="10.5703125" style="15" customWidth="1"/>
    <col min="9" max="10" width="10.7109375" style="15" customWidth="1"/>
    <col min="11" max="11" width="6.28515625" style="15" customWidth="1"/>
    <col min="12" max="12" width="9.5703125" style="15" customWidth="1"/>
    <col min="13" max="16384" width="9.140625" style="15"/>
  </cols>
  <sheetData>
    <row r="1" spans="1:14" ht="60.75" customHeight="1" x14ac:dyDescent="0.3">
      <c r="A1" s="95" t="s">
        <v>1</v>
      </c>
      <c r="B1" s="96" t="s">
        <v>0</v>
      </c>
      <c r="C1" s="97" t="s">
        <v>22</v>
      </c>
      <c r="D1" s="97" t="s">
        <v>21</v>
      </c>
      <c r="E1" s="96" t="s">
        <v>20</v>
      </c>
      <c r="F1" s="96" t="s">
        <v>2</v>
      </c>
      <c r="G1" s="96" t="s">
        <v>42</v>
      </c>
      <c r="H1" s="96" t="s">
        <v>43</v>
      </c>
      <c r="I1" s="96" t="s">
        <v>44</v>
      </c>
      <c r="J1" s="98" t="s">
        <v>45</v>
      </c>
      <c r="K1" s="96" t="s">
        <v>46</v>
      </c>
      <c r="L1" s="96" t="s">
        <v>47</v>
      </c>
    </row>
    <row r="2" spans="1:14" s="16" customFormat="1" ht="13.5" x14ac:dyDescent="0.25">
      <c r="A2" s="99">
        <v>1</v>
      </c>
      <c r="B2" s="100">
        <v>701</v>
      </c>
      <c r="C2" s="100">
        <v>7</v>
      </c>
      <c r="D2" s="100" t="s">
        <v>25</v>
      </c>
      <c r="E2" s="101">
        <v>726</v>
      </c>
      <c r="F2" s="101">
        <f>E2*1.1</f>
        <v>798.6</v>
      </c>
      <c r="G2" s="101">
        <v>23000</v>
      </c>
      <c r="H2" s="102">
        <f>E2*G2</f>
        <v>16698000</v>
      </c>
      <c r="I2" s="103">
        <f>ROUND(H2*1.11,0)</f>
        <v>18534780</v>
      </c>
      <c r="J2" s="103">
        <f>H2*0.8</f>
        <v>13358400</v>
      </c>
      <c r="K2" s="104">
        <f>MROUND((I2*0.03/12),500)</f>
        <v>46500</v>
      </c>
      <c r="L2" s="103">
        <f>F2*3000</f>
        <v>2395800</v>
      </c>
      <c r="M2" s="57">
        <f>H2/F2</f>
        <v>20909.090909090908</v>
      </c>
    </row>
    <row r="3" spans="1:14" s="16" customFormat="1" ht="13.5" x14ac:dyDescent="0.25">
      <c r="A3" s="99">
        <v>2</v>
      </c>
      <c r="B3" s="100">
        <v>702</v>
      </c>
      <c r="C3" s="100">
        <v>7</v>
      </c>
      <c r="D3" s="100" t="s">
        <v>25</v>
      </c>
      <c r="E3" s="101">
        <v>726</v>
      </c>
      <c r="F3" s="101">
        <f t="shared" ref="F3:F62" si="0">E3*1.1</f>
        <v>798.6</v>
      </c>
      <c r="G3" s="101">
        <f>G2</f>
        <v>23000</v>
      </c>
      <c r="H3" s="102">
        <f t="shared" ref="H3:H62" si="1">E3*G3</f>
        <v>16698000</v>
      </c>
      <c r="I3" s="103">
        <f t="shared" ref="I3:I62" si="2">ROUND(H3*1.11,0)</f>
        <v>18534780</v>
      </c>
      <c r="J3" s="103">
        <f t="shared" ref="J3:J62" si="3">H3*0.8</f>
        <v>13358400</v>
      </c>
      <c r="K3" s="104">
        <f t="shared" ref="K3:K62" si="4">MROUND((I3*0.03/12),500)</f>
        <v>46500</v>
      </c>
      <c r="L3" s="103">
        <f t="shared" ref="L3:L62" si="5">F3*3000</f>
        <v>2395800</v>
      </c>
    </row>
    <row r="4" spans="1:14" s="16" customFormat="1" ht="13.5" x14ac:dyDescent="0.25">
      <c r="A4" s="99">
        <v>3</v>
      </c>
      <c r="B4" s="100">
        <v>703</v>
      </c>
      <c r="C4" s="100">
        <v>7</v>
      </c>
      <c r="D4" s="100" t="s">
        <v>26</v>
      </c>
      <c r="E4" s="101">
        <v>1000</v>
      </c>
      <c r="F4" s="101">
        <f t="shared" si="0"/>
        <v>1100</v>
      </c>
      <c r="G4" s="101">
        <f>G3</f>
        <v>23000</v>
      </c>
      <c r="H4" s="102">
        <f t="shared" si="1"/>
        <v>23000000</v>
      </c>
      <c r="I4" s="103">
        <f t="shared" si="2"/>
        <v>25530000</v>
      </c>
      <c r="J4" s="103">
        <f t="shared" si="3"/>
        <v>18400000</v>
      </c>
      <c r="K4" s="104">
        <f t="shared" si="4"/>
        <v>64000</v>
      </c>
      <c r="L4" s="103">
        <f t="shared" si="5"/>
        <v>3300000</v>
      </c>
    </row>
    <row r="5" spans="1:14" s="16" customFormat="1" ht="13.5" x14ac:dyDescent="0.25">
      <c r="A5" s="99">
        <v>4</v>
      </c>
      <c r="B5" s="100">
        <v>704</v>
      </c>
      <c r="C5" s="100">
        <v>7</v>
      </c>
      <c r="D5" s="100" t="s">
        <v>26</v>
      </c>
      <c r="E5" s="101">
        <v>1000</v>
      </c>
      <c r="F5" s="101">
        <f t="shared" si="0"/>
        <v>1100</v>
      </c>
      <c r="G5" s="101">
        <f>G4</f>
        <v>23000</v>
      </c>
      <c r="H5" s="102">
        <f t="shared" si="1"/>
        <v>23000000</v>
      </c>
      <c r="I5" s="103">
        <f t="shared" si="2"/>
        <v>25530000</v>
      </c>
      <c r="J5" s="103">
        <f t="shared" si="3"/>
        <v>18400000</v>
      </c>
      <c r="K5" s="104">
        <f t="shared" si="4"/>
        <v>64000</v>
      </c>
      <c r="L5" s="103">
        <f t="shared" si="5"/>
        <v>3300000</v>
      </c>
    </row>
    <row r="6" spans="1:14" s="16" customFormat="1" ht="13.5" x14ac:dyDescent="0.25">
      <c r="A6" s="99">
        <v>5</v>
      </c>
      <c r="B6" s="100">
        <v>707</v>
      </c>
      <c r="C6" s="100">
        <v>7</v>
      </c>
      <c r="D6" s="100" t="s">
        <v>25</v>
      </c>
      <c r="E6" s="101">
        <v>691</v>
      </c>
      <c r="F6" s="101">
        <f t="shared" si="0"/>
        <v>760.1</v>
      </c>
      <c r="G6" s="101">
        <f>G5</f>
        <v>23000</v>
      </c>
      <c r="H6" s="102">
        <f t="shared" si="1"/>
        <v>15893000</v>
      </c>
      <c r="I6" s="103">
        <f t="shared" si="2"/>
        <v>17641230</v>
      </c>
      <c r="J6" s="103">
        <f t="shared" si="3"/>
        <v>12714400</v>
      </c>
      <c r="K6" s="104">
        <f t="shared" si="4"/>
        <v>44000</v>
      </c>
      <c r="L6" s="103">
        <f t="shared" si="5"/>
        <v>2280300</v>
      </c>
      <c r="N6" s="80">
        <f>H6/F6</f>
        <v>20909.090909090908</v>
      </c>
    </row>
    <row r="7" spans="1:14" s="16" customFormat="1" ht="13.5" x14ac:dyDescent="0.25">
      <c r="A7" s="99">
        <v>6</v>
      </c>
      <c r="B7" s="100">
        <v>708</v>
      </c>
      <c r="C7" s="100">
        <v>7</v>
      </c>
      <c r="D7" s="100" t="s">
        <v>25</v>
      </c>
      <c r="E7" s="101">
        <v>691</v>
      </c>
      <c r="F7" s="101">
        <f t="shared" si="0"/>
        <v>760.1</v>
      </c>
      <c r="G7" s="101">
        <f>G6</f>
        <v>23000</v>
      </c>
      <c r="H7" s="102">
        <f t="shared" si="1"/>
        <v>15893000</v>
      </c>
      <c r="I7" s="103">
        <f t="shared" si="2"/>
        <v>17641230</v>
      </c>
      <c r="J7" s="103">
        <f t="shared" si="3"/>
        <v>12714400</v>
      </c>
      <c r="K7" s="104">
        <f t="shared" si="4"/>
        <v>44000</v>
      </c>
      <c r="L7" s="103">
        <f t="shared" si="5"/>
        <v>2280300</v>
      </c>
    </row>
    <row r="8" spans="1:14" s="16" customFormat="1" ht="13.5" x14ac:dyDescent="0.25">
      <c r="A8" s="99">
        <v>7</v>
      </c>
      <c r="B8" s="100">
        <v>801</v>
      </c>
      <c r="C8" s="100">
        <v>8</v>
      </c>
      <c r="D8" s="100" t="s">
        <v>25</v>
      </c>
      <c r="E8" s="101">
        <v>726</v>
      </c>
      <c r="F8" s="101">
        <f t="shared" si="0"/>
        <v>798.6</v>
      </c>
      <c r="G8" s="101">
        <f>G7</f>
        <v>23000</v>
      </c>
      <c r="H8" s="102">
        <f t="shared" si="1"/>
        <v>16698000</v>
      </c>
      <c r="I8" s="103">
        <f t="shared" si="2"/>
        <v>18534780</v>
      </c>
      <c r="J8" s="103">
        <f t="shared" si="3"/>
        <v>13358400</v>
      </c>
      <c r="K8" s="104">
        <f t="shared" si="4"/>
        <v>46500</v>
      </c>
      <c r="L8" s="103">
        <f t="shared" si="5"/>
        <v>2395800</v>
      </c>
    </row>
    <row r="9" spans="1:14" s="16" customFormat="1" ht="13.5" x14ac:dyDescent="0.25">
      <c r="A9" s="99">
        <v>8</v>
      </c>
      <c r="B9" s="100">
        <v>802</v>
      </c>
      <c r="C9" s="100">
        <v>8</v>
      </c>
      <c r="D9" s="100" t="s">
        <v>25</v>
      </c>
      <c r="E9" s="101">
        <v>726</v>
      </c>
      <c r="F9" s="101">
        <f t="shared" si="0"/>
        <v>798.6</v>
      </c>
      <c r="G9" s="101">
        <f>G8</f>
        <v>23000</v>
      </c>
      <c r="H9" s="102">
        <f t="shared" si="1"/>
        <v>16698000</v>
      </c>
      <c r="I9" s="103">
        <f t="shared" si="2"/>
        <v>18534780</v>
      </c>
      <c r="J9" s="103">
        <f t="shared" si="3"/>
        <v>13358400</v>
      </c>
      <c r="K9" s="104">
        <f t="shared" si="4"/>
        <v>46500</v>
      </c>
      <c r="L9" s="103">
        <f t="shared" si="5"/>
        <v>2395800</v>
      </c>
    </row>
    <row r="10" spans="1:14" s="16" customFormat="1" ht="13.5" x14ac:dyDescent="0.25">
      <c r="A10" s="99">
        <v>9</v>
      </c>
      <c r="B10" s="100">
        <v>803</v>
      </c>
      <c r="C10" s="100">
        <v>8</v>
      </c>
      <c r="D10" s="100" t="s">
        <v>26</v>
      </c>
      <c r="E10" s="101">
        <v>1000</v>
      </c>
      <c r="F10" s="101">
        <f t="shared" si="0"/>
        <v>1100</v>
      </c>
      <c r="G10" s="101">
        <f>G9</f>
        <v>23000</v>
      </c>
      <c r="H10" s="102">
        <f t="shared" si="1"/>
        <v>23000000</v>
      </c>
      <c r="I10" s="103">
        <f t="shared" si="2"/>
        <v>25530000</v>
      </c>
      <c r="J10" s="103">
        <f t="shared" si="3"/>
        <v>18400000</v>
      </c>
      <c r="K10" s="104">
        <f t="shared" si="4"/>
        <v>64000</v>
      </c>
      <c r="L10" s="103">
        <f t="shared" si="5"/>
        <v>3300000</v>
      </c>
    </row>
    <row r="11" spans="1:14" s="16" customFormat="1" ht="13.5" x14ac:dyDescent="0.25">
      <c r="A11" s="99">
        <v>10</v>
      </c>
      <c r="B11" s="100">
        <v>804</v>
      </c>
      <c r="C11" s="100">
        <v>8</v>
      </c>
      <c r="D11" s="100" t="s">
        <v>26</v>
      </c>
      <c r="E11" s="101">
        <v>1000</v>
      </c>
      <c r="F11" s="101">
        <f t="shared" si="0"/>
        <v>1100</v>
      </c>
      <c r="G11" s="101">
        <f>G10</f>
        <v>23000</v>
      </c>
      <c r="H11" s="102">
        <f t="shared" si="1"/>
        <v>23000000</v>
      </c>
      <c r="I11" s="103">
        <f t="shared" si="2"/>
        <v>25530000</v>
      </c>
      <c r="J11" s="103">
        <f t="shared" si="3"/>
        <v>18400000</v>
      </c>
      <c r="K11" s="104">
        <f t="shared" si="4"/>
        <v>64000</v>
      </c>
      <c r="L11" s="103">
        <f t="shared" si="5"/>
        <v>3300000</v>
      </c>
    </row>
    <row r="12" spans="1:14" s="16" customFormat="1" ht="13.5" x14ac:dyDescent="0.25">
      <c r="A12" s="99">
        <v>11</v>
      </c>
      <c r="B12" s="100">
        <v>805</v>
      </c>
      <c r="C12" s="100">
        <v>8</v>
      </c>
      <c r="D12" s="100" t="s">
        <v>25</v>
      </c>
      <c r="E12" s="101">
        <v>746</v>
      </c>
      <c r="F12" s="101">
        <f t="shared" si="0"/>
        <v>820.6</v>
      </c>
      <c r="G12" s="101">
        <f>G11</f>
        <v>23000</v>
      </c>
      <c r="H12" s="102">
        <f t="shared" si="1"/>
        <v>17158000</v>
      </c>
      <c r="I12" s="103">
        <f t="shared" si="2"/>
        <v>19045380</v>
      </c>
      <c r="J12" s="103">
        <f t="shared" si="3"/>
        <v>13726400</v>
      </c>
      <c r="K12" s="104">
        <f t="shared" si="4"/>
        <v>47500</v>
      </c>
      <c r="L12" s="103">
        <f t="shared" si="5"/>
        <v>2461800</v>
      </c>
    </row>
    <row r="13" spans="1:14" s="16" customFormat="1" ht="13.5" x14ac:dyDescent="0.25">
      <c r="A13" s="99">
        <v>12</v>
      </c>
      <c r="B13" s="100">
        <v>806</v>
      </c>
      <c r="C13" s="100">
        <v>8</v>
      </c>
      <c r="D13" s="100" t="s">
        <v>25</v>
      </c>
      <c r="E13" s="101">
        <v>746</v>
      </c>
      <c r="F13" s="101">
        <f t="shared" si="0"/>
        <v>820.6</v>
      </c>
      <c r="G13" s="101">
        <f>G12</f>
        <v>23000</v>
      </c>
      <c r="H13" s="102">
        <f t="shared" si="1"/>
        <v>17158000</v>
      </c>
      <c r="I13" s="103">
        <f t="shared" si="2"/>
        <v>19045380</v>
      </c>
      <c r="J13" s="103">
        <f t="shared" si="3"/>
        <v>13726400</v>
      </c>
      <c r="K13" s="104">
        <f t="shared" si="4"/>
        <v>47500</v>
      </c>
      <c r="L13" s="103">
        <f t="shared" si="5"/>
        <v>2461800</v>
      </c>
    </row>
    <row r="14" spans="1:14" s="16" customFormat="1" ht="13.5" x14ac:dyDescent="0.25">
      <c r="A14" s="99">
        <v>13</v>
      </c>
      <c r="B14" s="100">
        <v>807</v>
      </c>
      <c r="C14" s="100">
        <v>8</v>
      </c>
      <c r="D14" s="100" t="s">
        <v>25</v>
      </c>
      <c r="E14" s="101">
        <v>691</v>
      </c>
      <c r="F14" s="101">
        <f t="shared" si="0"/>
        <v>760.1</v>
      </c>
      <c r="G14" s="101">
        <f>G13</f>
        <v>23000</v>
      </c>
      <c r="H14" s="102">
        <f t="shared" si="1"/>
        <v>15893000</v>
      </c>
      <c r="I14" s="103">
        <f t="shared" si="2"/>
        <v>17641230</v>
      </c>
      <c r="J14" s="103">
        <f t="shared" si="3"/>
        <v>12714400</v>
      </c>
      <c r="K14" s="104">
        <f t="shared" si="4"/>
        <v>44000</v>
      </c>
      <c r="L14" s="103">
        <f t="shared" si="5"/>
        <v>2280300</v>
      </c>
    </row>
    <row r="15" spans="1:14" s="16" customFormat="1" ht="13.5" x14ac:dyDescent="0.25">
      <c r="A15" s="99">
        <v>14</v>
      </c>
      <c r="B15" s="100">
        <v>808</v>
      </c>
      <c r="C15" s="100">
        <v>8</v>
      </c>
      <c r="D15" s="100" t="s">
        <v>25</v>
      </c>
      <c r="E15" s="101">
        <v>691</v>
      </c>
      <c r="F15" s="101">
        <f t="shared" si="0"/>
        <v>760.1</v>
      </c>
      <c r="G15" s="101">
        <f>G14</f>
        <v>23000</v>
      </c>
      <c r="H15" s="102">
        <f t="shared" si="1"/>
        <v>15893000</v>
      </c>
      <c r="I15" s="103">
        <f t="shared" si="2"/>
        <v>17641230</v>
      </c>
      <c r="J15" s="103">
        <f t="shared" si="3"/>
        <v>12714400</v>
      </c>
      <c r="K15" s="104">
        <f t="shared" si="4"/>
        <v>44000</v>
      </c>
      <c r="L15" s="103">
        <f t="shared" si="5"/>
        <v>2280300</v>
      </c>
    </row>
    <row r="16" spans="1:14" s="16" customFormat="1" ht="13.5" x14ac:dyDescent="0.25">
      <c r="A16" s="99">
        <v>15</v>
      </c>
      <c r="B16" s="100">
        <v>901</v>
      </c>
      <c r="C16" s="100">
        <v>9</v>
      </c>
      <c r="D16" s="100" t="s">
        <v>25</v>
      </c>
      <c r="E16" s="101">
        <v>726</v>
      </c>
      <c r="F16" s="101">
        <f t="shared" si="0"/>
        <v>798.6</v>
      </c>
      <c r="G16" s="101">
        <f>G15+80</f>
        <v>23080</v>
      </c>
      <c r="H16" s="102">
        <f t="shared" si="1"/>
        <v>16756080</v>
      </c>
      <c r="I16" s="103">
        <f t="shared" si="2"/>
        <v>18599249</v>
      </c>
      <c r="J16" s="103">
        <f t="shared" si="3"/>
        <v>13404864</v>
      </c>
      <c r="K16" s="104">
        <f t="shared" si="4"/>
        <v>46500</v>
      </c>
      <c r="L16" s="103">
        <f t="shared" si="5"/>
        <v>2395800</v>
      </c>
    </row>
    <row r="17" spans="1:12" s="16" customFormat="1" ht="13.5" x14ac:dyDescent="0.25">
      <c r="A17" s="99">
        <v>16</v>
      </c>
      <c r="B17" s="100">
        <v>902</v>
      </c>
      <c r="C17" s="100">
        <v>9</v>
      </c>
      <c r="D17" s="100" t="s">
        <v>25</v>
      </c>
      <c r="E17" s="101">
        <v>726</v>
      </c>
      <c r="F17" s="101">
        <f t="shared" si="0"/>
        <v>798.6</v>
      </c>
      <c r="G17" s="101">
        <f>G16</f>
        <v>23080</v>
      </c>
      <c r="H17" s="102">
        <f t="shared" si="1"/>
        <v>16756080</v>
      </c>
      <c r="I17" s="103">
        <f t="shared" si="2"/>
        <v>18599249</v>
      </c>
      <c r="J17" s="103">
        <f t="shared" si="3"/>
        <v>13404864</v>
      </c>
      <c r="K17" s="104">
        <f t="shared" si="4"/>
        <v>46500</v>
      </c>
      <c r="L17" s="103">
        <f t="shared" si="5"/>
        <v>2395800</v>
      </c>
    </row>
    <row r="18" spans="1:12" s="16" customFormat="1" ht="13.5" x14ac:dyDescent="0.25">
      <c r="A18" s="99">
        <v>17</v>
      </c>
      <c r="B18" s="100">
        <v>903</v>
      </c>
      <c r="C18" s="100">
        <v>9</v>
      </c>
      <c r="D18" s="100" t="s">
        <v>26</v>
      </c>
      <c r="E18" s="101">
        <v>1000</v>
      </c>
      <c r="F18" s="101">
        <f t="shared" si="0"/>
        <v>1100</v>
      </c>
      <c r="G18" s="101">
        <f>G17</f>
        <v>23080</v>
      </c>
      <c r="H18" s="102">
        <f t="shared" si="1"/>
        <v>23080000</v>
      </c>
      <c r="I18" s="103">
        <f t="shared" si="2"/>
        <v>25618800</v>
      </c>
      <c r="J18" s="103">
        <f t="shared" si="3"/>
        <v>18464000</v>
      </c>
      <c r="K18" s="104">
        <f t="shared" si="4"/>
        <v>64000</v>
      </c>
      <c r="L18" s="103">
        <f t="shared" si="5"/>
        <v>3300000</v>
      </c>
    </row>
    <row r="19" spans="1:12" s="16" customFormat="1" ht="13.5" x14ac:dyDescent="0.25">
      <c r="A19" s="99">
        <v>18</v>
      </c>
      <c r="B19" s="100">
        <v>904</v>
      </c>
      <c r="C19" s="100">
        <v>9</v>
      </c>
      <c r="D19" s="100" t="s">
        <v>26</v>
      </c>
      <c r="E19" s="101">
        <v>1000</v>
      </c>
      <c r="F19" s="101">
        <f t="shared" si="0"/>
        <v>1100</v>
      </c>
      <c r="G19" s="101">
        <f>G18</f>
        <v>23080</v>
      </c>
      <c r="H19" s="102">
        <f t="shared" si="1"/>
        <v>23080000</v>
      </c>
      <c r="I19" s="103">
        <f t="shared" si="2"/>
        <v>25618800</v>
      </c>
      <c r="J19" s="103">
        <f t="shared" si="3"/>
        <v>18464000</v>
      </c>
      <c r="K19" s="104">
        <f t="shared" si="4"/>
        <v>64000</v>
      </c>
      <c r="L19" s="103">
        <f t="shared" si="5"/>
        <v>3300000</v>
      </c>
    </row>
    <row r="20" spans="1:12" s="16" customFormat="1" ht="13.5" x14ac:dyDescent="0.25">
      <c r="A20" s="99">
        <v>19</v>
      </c>
      <c r="B20" s="100">
        <v>905</v>
      </c>
      <c r="C20" s="100">
        <v>9</v>
      </c>
      <c r="D20" s="100" t="s">
        <v>25</v>
      </c>
      <c r="E20" s="101">
        <v>746</v>
      </c>
      <c r="F20" s="101">
        <f t="shared" si="0"/>
        <v>820.6</v>
      </c>
      <c r="G20" s="101">
        <f>G19</f>
        <v>23080</v>
      </c>
      <c r="H20" s="102">
        <f t="shared" si="1"/>
        <v>17217680</v>
      </c>
      <c r="I20" s="103">
        <f t="shared" si="2"/>
        <v>19111625</v>
      </c>
      <c r="J20" s="103">
        <f t="shared" si="3"/>
        <v>13774144</v>
      </c>
      <c r="K20" s="104">
        <f t="shared" si="4"/>
        <v>48000</v>
      </c>
      <c r="L20" s="103">
        <f t="shared" si="5"/>
        <v>2461800</v>
      </c>
    </row>
    <row r="21" spans="1:12" s="16" customFormat="1" ht="13.5" x14ac:dyDescent="0.25">
      <c r="A21" s="99">
        <v>20</v>
      </c>
      <c r="B21" s="100">
        <v>906</v>
      </c>
      <c r="C21" s="100">
        <v>9</v>
      </c>
      <c r="D21" s="100" t="s">
        <v>25</v>
      </c>
      <c r="E21" s="101">
        <v>746</v>
      </c>
      <c r="F21" s="101">
        <f t="shared" si="0"/>
        <v>820.6</v>
      </c>
      <c r="G21" s="101">
        <f>G20</f>
        <v>23080</v>
      </c>
      <c r="H21" s="102">
        <f t="shared" si="1"/>
        <v>17217680</v>
      </c>
      <c r="I21" s="103">
        <f t="shared" si="2"/>
        <v>19111625</v>
      </c>
      <c r="J21" s="103">
        <f t="shared" si="3"/>
        <v>13774144</v>
      </c>
      <c r="K21" s="104">
        <f t="shared" si="4"/>
        <v>48000</v>
      </c>
      <c r="L21" s="103">
        <f t="shared" si="5"/>
        <v>2461800</v>
      </c>
    </row>
    <row r="22" spans="1:12" s="16" customFormat="1" ht="13.5" x14ac:dyDescent="0.25">
      <c r="A22" s="99">
        <v>21</v>
      </c>
      <c r="B22" s="100">
        <v>907</v>
      </c>
      <c r="C22" s="100">
        <v>9</v>
      </c>
      <c r="D22" s="100" t="s">
        <v>25</v>
      </c>
      <c r="E22" s="101">
        <v>691</v>
      </c>
      <c r="F22" s="101">
        <f t="shared" si="0"/>
        <v>760.1</v>
      </c>
      <c r="G22" s="101">
        <f>G21</f>
        <v>23080</v>
      </c>
      <c r="H22" s="102">
        <f t="shared" si="1"/>
        <v>15948280</v>
      </c>
      <c r="I22" s="103">
        <f t="shared" si="2"/>
        <v>17702591</v>
      </c>
      <c r="J22" s="103">
        <f t="shared" si="3"/>
        <v>12758624</v>
      </c>
      <c r="K22" s="104">
        <f t="shared" si="4"/>
        <v>44500</v>
      </c>
      <c r="L22" s="103">
        <f t="shared" si="5"/>
        <v>2280300</v>
      </c>
    </row>
    <row r="23" spans="1:12" s="16" customFormat="1" ht="13.5" x14ac:dyDescent="0.25">
      <c r="A23" s="99">
        <v>22</v>
      </c>
      <c r="B23" s="100">
        <v>908</v>
      </c>
      <c r="C23" s="100">
        <v>9</v>
      </c>
      <c r="D23" s="100" t="s">
        <v>25</v>
      </c>
      <c r="E23" s="101">
        <v>691</v>
      </c>
      <c r="F23" s="101">
        <f t="shared" si="0"/>
        <v>760.1</v>
      </c>
      <c r="G23" s="101">
        <f>G22</f>
        <v>23080</v>
      </c>
      <c r="H23" s="102">
        <f t="shared" si="1"/>
        <v>15948280</v>
      </c>
      <c r="I23" s="103">
        <f t="shared" si="2"/>
        <v>17702591</v>
      </c>
      <c r="J23" s="103">
        <f t="shared" si="3"/>
        <v>12758624</v>
      </c>
      <c r="K23" s="104">
        <f t="shared" si="4"/>
        <v>44500</v>
      </c>
      <c r="L23" s="103">
        <f t="shared" si="5"/>
        <v>2280300</v>
      </c>
    </row>
    <row r="24" spans="1:12" s="16" customFormat="1" ht="13.5" x14ac:dyDescent="0.25">
      <c r="A24" s="99">
        <v>23</v>
      </c>
      <c r="B24" s="100">
        <v>1001</v>
      </c>
      <c r="C24" s="100">
        <v>10</v>
      </c>
      <c r="D24" s="100" t="s">
        <v>25</v>
      </c>
      <c r="E24" s="101">
        <v>726</v>
      </c>
      <c r="F24" s="101">
        <f t="shared" si="0"/>
        <v>798.6</v>
      </c>
      <c r="G24" s="101">
        <f>G23+80</f>
        <v>23160</v>
      </c>
      <c r="H24" s="102">
        <f t="shared" si="1"/>
        <v>16814160</v>
      </c>
      <c r="I24" s="103">
        <f t="shared" si="2"/>
        <v>18663718</v>
      </c>
      <c r="J24" s="103">
        <f t="shared" si="3"/>
        <v>13451328</v>
      </c>
      <c r="K24" s="104">
        <f t="shared" si="4"/>
        <v>46500</v>
      </c>
      <c r="L24" s="103">
        <f t="shared" si="5"/>
        <v>2395800</v>
      </c>
    </row>
    <row r="25" spans="1:12" s="16" customFormat="1" ht="13.5" x14ac:dyDescent="0.25">
      <c r="A25" s="99">
        <v>24</v>
      </c>
      <c r="B25" s="100">
        <v>1002</v>
      </c>
      <c r="C25" s="100">
        <v>10</v>
      </c>
      <c r="D25" s="100" t="s">
        <v>25</v>
      </c>
      <c r="E25" s="101">
        <v>726</v>
      </c>
      <c r="F25" s="101">
        <f t="shared" si="0"/>
        <v>798.6</v>
      </c>
      <c r="G25" s="101">
        <f>G24</f>
        <v>23160</v>
      </c>
      <c r="H25" s="102">
        <f t="shared" si="1"/>
        <v>16814160</v>
      </c>
      <c r="I25" s="103">
        <f t="shared" si="2"/>
        <v>18663718</v>
      </c>
      <c r="J25" s="103">
        <f t="shared" si="3"/>
        <v>13451328</v>
      </c>
      <c r="K25" s="104">
        <f t="shared" si="4"/>
        <v>46500</v>
      </c>
      <c r="L25" s="103">
        <f t="shared" si="5"/>
        <v>2395800</v>
      </c>
    </row>
    <row r="26" spans="1:12" s="16" customFormat="1" ht="13.5" x14ac:dyDescent="0.25">
      <c r="A26" s="99">
        <v>25</v>
      </c>
      <c r="B26" s="100">
        <v>1003</v>
      </c>
      <c r="C26" s="100">
        <v>10</v>
      </c>
      <c r="D26" s="100" t="s">
        <v>26</v>
      </c>
      <c r="E26" s="101">
        <v>1000</v>
      </c>
      <c r="F26" s="101">
        <f t="shared" si="0"/>
        <v>1100</v>
      </c>
      <c r="G26" s="101">
        <f>G25</f>
        <v>23160</v>
      </c>
      <c r="H26" s="102">
        <f t="shared" si="1"/>
        <v>23160000</v>
      </c>
      <c r="I26" s="103">
        <f t="shared" si="2"/>
        <v>25707600</v>
      </c>
      <c r="J26" s="103">
        <f t="shared" si="3"/>
        <v>18528000</v>
      </c>
      <c r="K26" s="104">
        <f t="shared" si="4"/>
        <v>64500</v>
      </c>
      <c r="L26" s="103">
        <f t="shared" si="5"/>
        <v>3300000</v>
      </c>
    </row>
    <row r="27" spans="1:12" s="16" customFormat="1" ht="13.5" x14ac:dyDescent="0.25">
      <c r="A27" s="99">
        <v>26</v>
      </c>
      <c r="B27" s="100">
        <v>1004</v>
      </c>
      <c r="C27" s="100">
        <v>10</v>
      </c>
      <c r="D27" s="100" t="s">
        <v>26</v>
      </c>
      <c r="E27" s="101">
        <v>1000</v>
      </c>
      <c r="F27" s="101">
        <f t="shared" si="0"/>
        <v>1100</v>
      </c>
      <c r="G27" s="101">
        <f>G26</f>
        <v>23160</v>
      </c>
      <c r="H27" s="102">
        <f t="shared" si="1"/>
        <v>23160000</v>
      </c>
      <c r="I27" s="103">
        <f t="shared" si="2"/>
        <v>25707600</v>
      </c>
      <c r="J27" s="103">
        <f t="shared" si="3"/>
        <v>18528000</v>
      </c>
      <c r="K27" s="104">
        <f t="shared" si="4"/>
        <v>64500</v>
      </c>
      <c r="L27" s="103">
        <f t="shared" si="5"/>
        <v>3300000</v>
      </c>
    </row>
    <row r="28" spans="1:12" s="16" customFormat="1" ht="13.5" x14ac:dyDescent="0.25">
      <c r="A28" s="99">
        <v>27</v>
      </c>
      <c r="B28" s="100">
        <v>1005</v>
      </c>
      <c r="C28" s="100">
        <v>10</v>
      </c>
      <c r="D28" s="100" t="s">
        <v>25</v>
      </c>
      <c r="E28" s="101">
        <v>746</v>
      </c>
      <c r="F28" s="101">
        <f t="shared" si="0"/>
        <v>820.6</v>
      </c>
      <c r="G28" s="101">
        <f>G27</f>
        <v>23160</v>
      </c>
      <c r="H28" s="102">
        <f t="shared" si="1"/>
        <v>17277360</v>
      </c>
      <c r="I28" s="103">
        <f t="shared" si="2"/>
        <v>19177870</v>
      </c>
      <c r="J28" s="103">
        <f t="shared" si="3"/>
        <v>13821888</v>
      </c>
      <c r="K28" s="104">
        <f t="shared" si="4"/>
        <v>48000</v>
      </c>
      <c r="L28" s="103">
        <f t="shared" si="5"/>
        <v>2461800</v>
      </c>
    </row>
    <row r="29" spans="1:12" s="16" customFormat="1" ht="13.5" x14ac:dyDescent="0.25">
      <c r="A29" s="99">
        <v>28</v>
      </c>
      <c r="B29" s="100">
        <v>1006</v>
      </c>
      <c r="C29" s="100">
        <v>10</v>
      </c>
      <c r="D29" s="100" t="s">
        <v>25</v>
      </c>
      <c r="E29" s="101">
        <v>746</v>
      </c>
      <c r="F29" s="101">
        <f t="shared" si="0"/>
        <v>820.6</v>
      </c>
      <c r="G29" s="101">
        <f>G28</f>
        <v>23160</v>
      </c>
      <c r="H29" s="102">
        <f t="shared" si="1"/>
        <v>17277360</v>
      </c>
      <c r="I29" s="103">
        <f t="shared" si="2"/>
        <v>19177870</v>
      </c>
      <c r="J29" s="103">
        <f t="shared" si="3"/>
        <v>13821888</v>
      </c>
      <c r="K29" s="104">
        <f t="shared" si="4"/>
        <v>48000</v>
      </c>
      <c r="L29" s="103">
        <f t="shared" si="5"/>
        <v>2461800</v>
      </c>
    </row>
    <row r="30" spans="1:12" s="16" customFormat="1" ht="13.5" x14ac:dyDescent="0.25">
      <c r="A30" s="99">
        <v>29</v>
      </c>
      <c r="B30" s="100">
        <v>1007</v>
      </c>
      <c r="C30" s="100">
        <v>10</v>
      </c>
      <c r="D30" s="100" t="s">
        <v>25</v>
      </c>
      <c r="E30" s="101">
        <v>691</v>
      </c>
      <c r="F30" s="101">
        <f t="shared" si="0"/>
        <v>760.1</v>
      </c>
      <c r="G30" s="101">
        <f>G29</f>
        <v>23160</v>
      </c>
      <c r="H30" s="102">
        <f t="shared" si="1"/>
        <v>16003560</v>
      </c>
      <c r="I30" s="103">
        <f t="shared" si="2"/>
        <v>17763952</v>
      </c>
      <c r="J30" s="103">
        <f t="shared" si="3"/>
        <v>12802848</v>
      </c>
      <c r="K30" s="104">
        <f t="shared" si="4"/>
        <v>44500</v>
      </c>
      <c r="L30" s="103">
        <f t="shared" si="5"/>
        <v>2280300</v>
      </c>
    </row>
    <row r="31" spans="1:12" s="16" customFormat="1" ht="13.5" x14ac:dyDescent="0.25">
      <c r="A31" s="99">
        <v>30</v>
      </c>
      <c r="B31" s="100">
        <v>1008</v>
      </c>
      <c r="C31" s="100">
        <v>10</v>
      </c>
      <c r="D31" s="100" t="s">
        <v>25</v>
      </c>
      <c r="E31" s="101">
        <v>691</v>
      </c>
      <c r="F31" s="101">
        <f t="shared" si="0"/>
        <v>760.1</v>
      </c>
      <c r="G31" s="101">
        <f>G30</f>
        <v>23160</v>
      </c>
      <c r="H31" s="102">
        <f t="shared" si="1"/>
        <v>16003560</v>
      </c>
      <c r="I31" s="103">
        <f t="shared" si="2"/>
        <v>17763952</v>
      </c>
      <c r="J31" s="103">
        <f t="shared" si="3"/>
        <v>12802848</v>
      </c>
      <c r="K31" s="104">
        <f t="shared" si="4"/>
        <v>44500</v>
      </c>
      <c r="L31" s="103">
        <f t="shared" si="5"/>
        <v>2280300</v>
      </c>
    </row>
    <row r="32" spans="1:12" s="16" customFormat="1" ht="13.5" x14ac:dyDescent="0.25">
      <c r="A32" s="99">
        <v>31</v>
      </c>
      <c r="B32" s="100">
        <v>1101</v>
      </c>
      <c r="C32" s="100">
        <v>11</v>
      </c>
      <c r="D32" s="100" t="s">
        <v>25</v>
      </c>
      <c r="E32" s="101">
        <v>726</v>
      </c>
      <c r="F32" s="101">
        <f t="shared" si="0"/>
        <v>798.6</v>
      </c>
      <c r="G32" s="101">
        <f>G31+80</f>
        <v>23240</v>
      </c>
      <c r="H32" s="102">
        <f t="shared" si="1"/>
        <v>16872240</v>
      </c>
      <c r="I32" s="103">
        <f t="shared" si="2"/>
        <v>18728186</v>
      </c>
      <c r="J32" s="103">
        <f t="shared" si="3"/>
        <v>13497792</v>
      </c>
      <c r="K32" s="104">
        <f t="shared" si="4"/>
        <v>47000</v>
      </c>
      <c r="L32" s="103">
        <f t="shared" si="5"/>
        <v>2395800</v>
      </c>
    </row>
    <row r="33" spans="1:12" s="16" customFormat="1" ht="13.5" x14ac:dyDescent="0.25">
      <c r="A33" s="99">
        <v>32</v>
      </c>
      <c r="B33" s="100">
        <v>1102</v>
      </c>
      <c r="C33" s="100">
        <v>11</v>
      </c>
      <c r="D33" s="100" t="s">
        <v>25</v>
      </c>
      <c r="E33" s="101">
        <v>726</v>
      </c>
      <c r="F33" s="101">
        <f t="shared" si="0"/>
        <v>798.6</v>
      </c>
      <c r="G33" s="101">
        <f>G32</f>
        <v>23240</v>
      </c>
      <c r="H33" s="102">
        <f t="shared" si="1"/>
        <v>16872240</v>
      </c>
      <c r="I33" s="103">
        <f t="shared" si="2"/>
        <v>18728186</v>
      </c>
      <c r="J33" s="103">
        <f t="shared" si="3"/>
        <v>13497792</v>
      </c>
      <c r="K33" s="104">
        <f t="shared" si="4"/>
        <v>47000</v>
      </c>
      <c r="L33" s="103">
        <f t="shared" si="5"/>
        <v>2395800</v>
      </c>
    </row>
    <row r="34" spans="1:12" s="16" customFormat="1" ht="13.5" x14ac:dyDescent="0.25">
      <c r="A34" s="99">
        <v>33</v>
      </c>
      <c r="B34" s="100">
        <v>1103</v>
      </c>
      <c r="C34" s="100">
        <v>11</v>
      </c>
      <c r="D34" s="100" t="s">
        <v>26</v>
      </c>
      <c r="E34" s="101">
        <v>1000</v>
      </c>
      <c r="F34" s="101">
        <f t="shared" si="0"/>
        <v>1100</v>
      </c>
      <c r="G34" s="101">
        <f>G33</f>
        <v>23240</v>
      </c>
      <c r="H34" s="102">
        <f t="shared" si="1"/>
        <v>23240000</v>
      </c>
      <c r="I34" s="103">
        <f t="shared" si="2"/>
        <v>25796400</v>
      </c>
      <c r="J34" s="103">
        <f t="shared" si="3"/>
        <v>18592000</v>
      </c>
      <c r="K34" s="104">
        <f t="shared" si="4"/>
        <v>64500</v>
      </c>
      <c r="L34" s="103">
        <f t="shared" si="5"/>
        <v>3300000</v>
      </c>
    </row>
    <row r="35" spans="1:12" s="16" customFormat="1" ht="13.5" x14ac:dyDescent="0.25">
      <c r="A35" s="99">
        <v>34</v>
      </c>
      <c r="B35" s="100">
        <v>1104</v>
      </c>
      <c r="C35" s="100">
        <v>11</v>
      </c>
      <c r="D35" s="100" t="s">
        <v>26</v>
      </c>
      <c r="E35" s="101">
        <v>1000</v>
      </c>
      <c r="F35" s="101">
        <f t="shared" si="0"/>
        <v>1100</v>
      </c>
      <c r="G35" s="101">
        <f>G34</f>
        <v>23240</v>
      </c>
      <c r="H35" s="102">
        <f t="shared" si="1"/>
        <v>23240000</v>
      </c>
      <c r="I35" s="103">
        <f t="shared" si="2"/>
        <v>25796400</v>
      </c>
      <c r="J35" s="103">
        <f t="shared" si="3"/>
        <v>18592000</v>
      </c>
      <c r="K35" s="104">
        <f t="shared" si="4"/>
        <v>64500</v>
      </c>
      <c r="L35" s="103">
        <f t="shared" si="5"/>
        <v>3300000</v>
      </c>
    </row>
    <row r="36" spans="1:12" s="16" customFormat="1" ht="13.5" x14ac:dyDescent="0.25">
      <c r="A36" s="99">
        <v>35</v>
      </c>
      <c r="B36" s="100">
        <v>1105</v>
      </c>
      <c r="C36" s="100">
        <v>11</v>
      </c>
      <c r="D36" s="100" t="s">
        <v>25</v>
      </c>
      <c r="E36" s="101">
        <v>746</v>
      </c>
      <c r="F36" s="101">
        <f t="shared" si="0"/>
        <v>820.6</v>
      </c>
      <c r="G36" s="101">
        <f>G35</f>
        <v>23240</v>
      </c>
      <c r="H36" s="102">
        <f t="shared" si="1"/>
        <v>17337040</v>
      </c>
      <c r="I36" s="103">
        <f t="shared" si="2"/>
        <v>19244114</v>
      </c>
      <c r="J36" s="103">
        <f t="shared" si="3"/>
        <v>13869632</v>
      </c>
      <c r="K36" s="104">
        <f t="shared" si="4"/>
        <v>48000</v>
      </c>
      <c r="L36" s="103">
        <f t="shared" si="5"/>
        <v>2461800</v>
      </c>
    </row>
    <row r="37" spans="1:12" s="16" customFormat="1" ht="13.5" x14ac:dyDescent="0.25">
      <c r="A37" s="99">
        <v>36</v>
      </c>
      <c r="B37" s="100">
        <v>1106</v>
      </c>
      <c r="C37" s="100">
        <v>11</v>
      </c>
      <c r="D37" s="100" t="s">
        <v>25</v>
      </c>
      <c r="E37" s="101">
        <v>746</v>
      </c>
      <c r="F37" s="101">
        <f t="shared" si="0"/>
        <v>820.6</v>
      </c>
      <c r="G37" s="101">
        <f>G36</f>
        <v>23240</v>
      </c>
      <c r="H37" s="102">
        <f t="shared" si="1"/>
        <v>17337040</v>
      </c>
      <c r="I37" s="103">
        <f t="shared" si="2"/>
        <v>19244114</v>
      </c>
      <c r="J37" s="103">
        <f t="shared" si="3"/>
        <v>13869632</v>
      </c>
      <c r="K37" s="104">
        <f t="shared" si="4"/>
        <v>48000</v>
      </c>
      <c r="L37" s="103">
        <f t="shared" si="5"/>
        <v>2461800</v>
      </c>
    </row>
    <row r="38" spans="1:12" s="16" customFormat="1" ht="13.5" x14ac:dyDescent="0.25">
      <c r="A38" s="99">
        <v>37</v>
      </c>
      <c r="B38" s="100">
        <v>1107</v>
      </c>
      <c r="C38" s="100">
        <v>11</v>
      </c>
      <c r="D38" s="100" t="s">
        <v>25</v>
      </c>
      <c r="E38" s="101">
        <v>691</v>
      </c>
      <c r="F38" s="101">
        <f t="shared" si="0"/>
        <v>760.1</v>
      </c>
      <c r="G38" s="101">
        <f>G37</f>
        <v>23240</v>
      </c>
      <c r="H38" s="102">
        <f t="shared" si="1"/>
        <v>16058840</v>
      </c>
      <c r="I38" s="103">
        <f t="shared" si="2"/>
        <v>17825312</v>
      </c>
      <c r="J38" s="103">
        <f t="shared" si="3"/>
        <v>12847072</v>
      </c>
      <c r="K38" s="104">
        <f t="shared" si="4"/>
        <v>44500</v>
      </c>
      <c r="L38" s="103">
        <f t="shared" si="5"/>
        <v>2280300</v>
      </c>
    </row>
    <row r="39" spans="1:12" s="16" customFormat="1" ht="13.5" x14ac:dyDescent="0.25">
      <c r="A39" s="99">
        <v>38</v>
      </c>
      <c r="B39" s="105">
        <v>1108</v>
      </c>
      <c r="C39" s="105">
        <v>11</v>
      </c>
      <c r="D39" s="106" t="s">
        <v>25</v>
      </c>
      <c r="E39" s="107">
        <v>691</v>
      </c>
      <c r="F39" s="101">
        <f t="shared" si="0"/>
        <v>760.1</v>
      </c>
      <c r="G39" s="101">
        <f>G38</f>
        <v>23240</v>
      </c>
      <c r="H39" s="102">
        <f t="shared" si="1"/>
        <v>16058840</v>
      </c>
      <c r="I39" s="103">
        <f t="shared" si="2"/>
        <v>17825312</v>
      </c>
      <c r="J39" s="103">
        <f t="shared" si="3"/>
        <v>12847072</v>
      </c>
      <c r="K39" s="104">
        <f t="shared" si="4"/>
        <v>44500</v>
      </c>
      <c r="L39" s="103">
        <f t="shared" si="5"/>
        <v>2280300</v>
      </c>
    </row>
    <row r="40" spans="1:12" s="16" customFormat="1" ht="13.5" x14ac:dyDescent="0.25">
      <c r="A40" s="99">
        <v>39</v>
      </c>
      <c r="B40" s="105">
        <v>1201</v>
      </c>
      <c r="C40" s="105">
        <v>12</v>
      </c>
      <c r="D40" s="106" t="s">
        <v>25</v>
      </c>
      <c r="E40" s="107">
        <v>726</v>
      </c>
      <c r="F40" s="101">
        <f t="shared" si="0"/>
        <v>798.6</v>
      </c>
      <c r="G40" s="101">
        <f>G39+80</f>
        <v>23320</v>
      </c>
      <c r="H40" s="102">
        <f t="shared" si="1"/>
        <v>16930320</v>
      </c>
      <c r="I40" s="103">
        <f t="shared" si="2"/>
        <v>18792655</v>
      </c>
      <c r="J40" s="103">
        <f t="shared" si="3"/>
        <v>13544256</v>
      </c>
      <c r="K40" s="104">
        <f t="shared" si="4"/>
        <v>47000</v>
      </c>
      <c r="L40" s="103">
        <f t="shared" si="5"/>
        <v>2395800</v>
      </c>
    </row>
    <row r="41" spans="1:12" s="16" customFormat="1" ht="13.5" x14ac:dyDescent="0.25">
      <c r="A41" s="99">
        <v>40</v>
      </c>
      <c r="B41" s="105">
        <v>1202</v>
      </c>
      <c r="C41" s="105">
        <v>12</v>
      </c>
      <c r="D41" s="106" t="s">
        <v>25</v>
      </c>
      <c r="E41" s="107">
        <v>726</v>
      </c>
      <c r="F41" s="101">
        <f t="shared" si="0"/>
        <v>798.6</v>
      </c>
      <c r="G41" s="101">
        <f>G40</f>
        <v>23320</v>
      </c>
      <c r="H41" s="102">
        <f t="shared" si="1"/>
        <v>16930320</v>
      </c>
      <c r="I41" s="103">
        <f t="shared" si="2"/>
        <v>18792655</v>
      </c>
      <c r="J41" s="103">
        <f t="shared" si="3"/>
        <v>13544256</v>
      </c>
      <c r="K41" s="104">
        <f t="shared" si="4"/>
        <v>47000</v>
      </c>
      <c r="L41" s="103">
        <f t="shared" si="5"/>
        <v>2395800</v>
      </c>
    </row>
    <row r="42" spans="1:12" s="16" customFormat="1" ht="13.5" x14ac:dyDescent="0.25">
      <c r="A42" s="99">
        <v>41</v>
      </c>
      <c r="B42" s="105">
        <v>1203</v>
      </c>
      <c r="C42" s="105">
        <v>12</v>
      </c>
      <c r="D42" s="106" t="s">
        <v>26</v>
      </c>
      <c r="E42" s="107">
        <v>1000</v>
      </c>
      <c r="F42" s="101">
        <f t="shared" si="0"/>
        <v>1100</v>
      </c>
      <c r="G42" s="101">
        <f>G41</f>
        <v>23320</v>
      </c>
      <c r="H42" s="102">
        <f t="shared" si="1"/>
        <v>23320000</v>
      </c>
      <c r="I42" s="103">
        <f t="shared" si="2"/>
        <v>25885200</v>
      </c>
      <c r="J42" s="103">
        <f t="shared" si="3"/>
        <v>18656000</v>
      </c>
      <c r="K42" s="104">
        <f t="shared" si="4"/>
        <v>64500</v>
      </c>
      <c r="L42" s="103">
        <f t="shared" si="5"/>
        <v>3300000</v>
      </c>
    </row>
    <row r="43" spans="1:12" s="16" customFormat="1" ht="13.5" x14ac:dyDescent="0.25">
      <c r="A43" s="99">
        <v>42</v>
      </c>
      <c r="B43" s="105">
        <v>1204</v>
      </c>
      <c r="C43" s="105">
        <v>12</v>
      </c>
      <c r="D43" s="106" t="s">
        <v>26</v>
      </c>
      <c r="E43" s="107">
        <v>1000</v>
      </c>
      <c r="F43" s="101">
        <f t="shared" si="0"/>
        <v>1100</v>
      </c>
      <c r="G43" s="101">
        <f>G42</f>
        <v>23320</v>
      </c>
      <c r="H43" s="102">
        <f t="shared" si="1"/>
        <v>23320000</v>
      </c>
      <c r="I43" s="103">
        <f t="shared" si="2"/>
        <v>25885200</v>
      </c>
      <c r="J43" s="103">
        <f t="shared" si="3"/>
        <v>18656000</v>
      </c>
      <c r="K43" s="104">
        <f t="shared" si="4"/>
        <v>64500</v>
      </c>
      <c r="L43" s="103">
        <f t="shared" si="5"/>
        <v>3300000</v>
      </c>
    </row>
    <row r="44" spans="1:12" s="16" customFormat="1" ht="13.5" x14ac:dyDescent="0.25">
      <c r="A44" s="99">
        <v>43</v>
      </c>
      <c r="B44" s="105">
        <v>1205</v>
      </c>
      <c r="C44" s="105">
        <v>12</v>
      </c>
      <c r="D44" s="106" t="s">
        <v>25</v>
      </c>
      <c r="E44" s="107">
        <v>746</v>
      </c>
      <c r="F44" s="101">
        <f t="shared" si="0"/>
        <v>820.6</v>
      </c>
      <c r="G44" s="101">
        <f>G43</f>
        <v>23320</v>
      </c>
      <c r="H44" s="102">
        <f t="shared" si="1"/>
        <v>17396720</v>
      </c>
      <c r="I44" s="103">
        <f t="shared" si="2"/>
        <v>19310359</v>
      </c>
      <c r="J44" s="103">
        <f t="shared" si="3"/>
        <v>13917376</v>
      </c>
      <c r="K44" s="104">
        <f t="shared" si="4"/>
        <v>48500</v>
      </c>
      <c r="L44" s="103">
        <f t="shared" si="5"/>
        <v>2461800</v>
      </c>
    </row>
    <row r="45" spans="1:12" s="16" customFormat="1" ht="13.5" x14ac:dyDescent="0.25">
      <c r="A45" s="99">
        <v>44</v>
      </c>
      <c r="B45" s="105">
        <v>1206</v>
      </c>
      <c r="C45" s="105">
        <v>12</v>
      </c>
      <c r="D45" s="106" t="s">
        <v>25</v>
      </c>
      <c r="E45" s="107">
        <v>746</v>
      </c>
      <c r="F45" s="101">
        <f t="shared" si="0"/>
        <v>820.6</v>
      </c>
      <c r="G45" s="101">
        <f>G44</f>
        <v>23320</v>
      </c>
      <c r="H45" s="102">
        <f t="shared" si="1"/>
        <v>17396720</v>
      </c>
      <c r="I45" s="103">
        <f t="shared" si="2"/>
        <v>19310359</v>
      </c>
      <c r="J45" s="103">
        <f t="shared" si="3"/>
        <v>13917376</v>
      </c>
      <c r="K45" s="104">
        <f t="shared" si="4"/>
        <v>48500</v>
      </c>
      <c r="L45" s="103">
        <f t="shared" si="5"/>
        <v>2461800</v>
      </c>
    </row>
    <row r="46" spans="1:12" s="16" customFormat="1" ht="13.5" x14ac:dyDescent="0.25">
      <c r="A46" s="99">
        <v>45</v>
      </c>
      <c r="B46" s="105">
        <v>1207</v>
      </c>
      <c r="C46" s="105">
        <v>12</v>
      </c>
      <c r="D46" s="106" t="s">
        <v>25</v>
      </c>
      <c r="E46" s="107">
        <v>691</v>
      </c>
      <c r="F46" s="101">
        <f t="shared" si="0"/>
        <v>760.1</v>
      </c>
      <c r="G46" s="101">
        <f>G45</f>
        <v>23320</v>
      </c>
      <c r="H46" s="102">
        <f t="shared" si="1"/>
        <v>16114120</v>
      </c>
      <c r="I46" s="103">
        <f t="shared" si="2"/>
        <v>17886673</v>
      </c>
      <c r="J46" s="103">
        <f t="shared" si="3"/>
        <v>12891296</v>
      </c>
      <c r="K46" s="104">
        <f t="shared" si="4"/>
        <v>44500</v>
      </c>
      <c r="L46" s="103">
        <f t="shared" si="5"/>
        <v>2280300</v>
      </c>
    </row>
    <row r="47" spans="1:12" s="16" customFormat="1" ht="13.5" x14ac:dyDescent="0.25">
      <c r="A47" s="99">
        <v>46</v>
      </c>
      <c r="B47" s="105">
        <v>1208</v>
      </c>
      <c r="C47" s="105">
        <v>12</v>
      </c>
      <c r="D47" s="106" t="s">
        <v>25</v>
      </c>
      <c r="E47" s="107">
        <v>691</v>
      </c>
      <c r="F47" s="101">
        <f t="shared" si="0"/>
        <v>760.1</v>
      </c>
      <c r="G47" s="101">
        <f>G46</f>
        <v>23320</v>
      </c>
      <c r="H47" s="102">
        <f t="shared" si="1"/>
        <v>16114120</v>
      </c>
      <c r="I47" s="103">
        <f t="shared" si="2"/>
        <v>17886673</v>
      </c>
      <c r="J47" s="103">
        <f t="shared" si="3"/>
        <v>12891296</v>
      </c>
      <c r="K47" s="104">
        <f t="shared" si="4"/>
        <v>44500</v>
      </c>
      <c r="L47" s="103">
        <f t="shared" si="5"/>
        <v>2280300</v>
      </c>
    </row>
    <row r="48" spans="1:12" s="16" customFormat="1" ht="13.5" x14ac:dyDescent="0.25">
      <c r="A48" s="99">
        <v>47</v>
      </c>
      <c r="B48" s="105">
        <v>1301</v>
      </c>
      <c r="C48" s="105">
        <v>13</v>
      </c>
      <c r="D48" s="106" t="s">
        <v>25</v>
      </c>
      <c r="E48" s="107">
        <v>726</v>
      </c>
      <c r="F48" s="101">
        <f t="shared" si="0"/>
        <v>798.6</v>
      </c>
      <c r="G48" s="101">
        <f>G47+80</f>
        <v>23400</v>
      </c>
      <c r="H48" s="102">
        <f t="shared" si="1"/>
        <v>16988400</v>
      </c>
      <c r="I48" s="103">
        <f t="shared" si="2"/>
        <v>18857124</v>
      </c>
      <c r="J48" s="103">
        <f t="shared" si="3"/>
        <v>13590720</v>
      </c>
      <c r="K48" s="104">
        <f t="shared" si="4"/>
        <v>47000</v>
      </c>
      <c r="L48" s="103">
        <f t="shared" si="5"/>
        <v>2395800</v>
      </c>
    </row>
    <row r="49" spans="1:12" s="16" customFormat="1" ht="13.5" x14ac:dyDescent="0.25">
      <c r="A49" s="99">
        <v>48</v>
      </c>
      <c r="B49" s="105">
        <v>1302</v>
      </c>
      <c r="C49" s="105">
        <v>13</v>
      </c>
      <c r="D49" s="106" t="s">
        <v>25</v>
      </c>
      <c r="E49" s="107">
        <v>726</v>
      </c>
      <c r="F49" s="101">
        <f t="shared" si="0"/>
        <v>798.6</v>
      </c>
      <c r="G49" s="101">
        <f>G48</f>
        <v>23400</v>
      </c>
      <c r="H49" s="102">
        <f t="shared" si="1"/>
        <v>16988400</v>
      </c>
      <c r="I49" s="103">
        <f t="shared" si="2"/>
        <v>18857124</v>
      </c>
      <c r="J49" s="103">
        <f t="shared" si="3"/>
        <v>13590720</v>
      </c>
      <c r="K49" s="104">
        <f t="shared" si="4"/>
        <v>47000</v>
      </c>
      <c r="L49" s="103">
        <f t="shared" si="5"/>
        <v>2395800</v>
      </c>
    </row>
    <row r="50" spans="1:12" s="16" customFormat="1" ht="13.5" x14ac:dyDescent="0.25">
      <c r="A50" s="99">
        <v>49</v>
      </c>
      <c r="B50" s="105">
        <v>1303</v>
      </c>
      <c r="C50" s="105">
        <v>13</v>
      </c>
      <c r="D50" s="106" t="s">
        <v>26</v>
      </c>
      <c r="E50" s="107">
        <v>1000</v>
      </c>
      <c r="F50" s="101">
        <f t="shared" si="0"/>
        <v>1100</v>
      </c>
      <c r="G50" s="101">
        <f>G49</f>
        <v>23400</v>
      </c>
      <c r="H50" s="102">
        <f t="shared" si="1"/>
        <v>23400000</v>
      </c>
      <c r="I50" s="103">
        <f t="shared" si="2"/>
        <v>25974000</v>
      </c>
      <c r="J50" s="103">
        <f t="shared" si="3"/>
        <v>18720000</v>
      </c>
      <c r="K50" s="104">
        <f t="shared" si="4"/>
        <v>65000</v>
      </c>
      <c r="L50" s="103">
        <f t="shared" si="5"/>
        <v>3300000</v>
      </c>
    </row>
    <row r="51" spans="1:12" s="16" customFormat="1" ht="13.5" x14ac:dyDescent="0.25">
      <c r="A51" s="99">
        <v>50</v>
      </c>
      <c r="B51" s="105">
        <v>1304</v>
      </c>
      <c r="C51" s="105">
        <v>13</v>
      </c>
      <c r="D51" s="106" t="s">
        <v>26</v>
      </c>
      <c r="E51" s="107">
        <v>1000</v>
      </c>
      <c r="F51" s="101">
        <f t="shared" si="0"/>
        <v>1100</v>
      </c>
      <c r="G51" s="101">
        <f>G50</f>
        <v>23400</v>
      </c>
      <c r="H51" s="102">
        <f t="shared" si="1"/>
        <v>23400000</v>
      </c>
      <c r="I51" s="103">
        <f t="shared" si="2"/>
        <v>25974000</v>
      </c>
      <c r="J51" s="103">
        <f t="shared" si="3"/>
        <v>18720000</v>
      </c>
      <c r="K51" s="104">
        <f t="shared" si="4"/>
        <v>65000</v>
      </c>
      <c r="L51" s="103">
        <f t="shared" si="5"/>
        <v>3300000</v>
      </c>
    </row>
    <row r="52" spans="1:12" s="16" customFormat="1" ht="13.5" x14ac:dyDescent="0.25">
      <c r="A52" s="99">
        <v>51</v>
      </c>
      <c r="B52" s="105">
        <v>1305</v>
      </c>
      <c r="C52" s="105">
        <v>13</v>
      </c>
      <c r="D52" s="106" t="s">
        <v>25</v>
      </c>
      <c r="E52" s="107">
        <v>746</v>
      </c>
      <c r="F52" s="101">
        <f t="shared" si="0"/>
        <v>820.6</v>
      </c>
      <c r="G52" s="101">
        <f>G51</f>
        <v>23400</v>
      </c>
      <c r="H52" s="102">
        <f t="shared" si="1"/>
        <v>17456400</v>
      </c>
      <c r="I52" s="103">
        <f t="shared" si="2"/>
        <v>19376604</v>
      </c>
      <c r="J52" s="103">
        <f t="shared" si="3"/>
        <v>13965120</v>
      </c>
      <c r="K52" s="104">
        <f t="shared" si="4"/>
        <v>48500</v>
      </c>
      <c r="L52" s="103">
        <f t="shared" si="5"/>
        <v>2461800</v>
      </c>
    </row>
    <row r="53" spans="1:12" s="16" customFormat="1" ht="13.5" x14ac:dyDescent="0.25">
      <c r="A53" s="99">
        <v>52</v>
      </c>
      <c r="B53" s="105">
        <v>1306</v>
      </c>
      <c r="C53" s="105">
        <v>13</v>
      </c>
      <c r="D53" s="106" t="s">
        <v>25</v>
      </c>
      <c r="E53" s="107">
        <v>746</v>
      </c>
      <c r="F53" s="101">
        <f t="shared" si="0"/>
        <v>820.6</v>
      </c>
      <c r="G53" s="101">
        <f>G52</f>
        <v>23400</v>
      </c>
      <c r="H53" s="102">
        <f t="shared" si="1"/>
        <v>17456400</v>
      </c>
      <c r="I53" s="103">
        <f t="shared" si="2"/>
        <v>19376604</v>
      </c>
      <c r="J53" s="103">
        <f t="shared" si="3"/>
        <v>13965120</v>
      </c>
      <c r="K53" s="104">
        <f t="shared" si="4"/>
        <v>48500</v>
      </c>
      <c r="L53" s="103">
        <f t="shared" si="5"/>
        <v>2461800</v>
      </c>
    </row>
    <row r="54" spans="1:12" s="16" customFormat="1" ht="13.5" x14ac:dyDescent="0.25">
      <c r="A54" s="99">
        <v>53</v>
      </c>
      <c r="B54" s="105">
        <v>1307</v>
      </c>
      <c r="C54" s="105">
        <v>13</v>
      </c>
      <c r="D54" s="106" t="s">
        <v>25</v>
      </c>
      <c r="E54" s="107">
        <v>691</v>
      </c>
      <c r="F54" s="101">
        <f t="shared" si="0"/>
        <v>760.1</v>
      </c>
      <c r="G54" s="101">
        <f>G53</f>
        <v>23400</v>
      </c>
      <c r="H54" s="102">
        <f t="shared" si="1"/>
        <v>16169400</v>
      </c>
      <c r="I54" s="103">
        <f t="shared" si="2"/>
        <v>17948034</v>
      </c>
      <c r="J54" s="103">
        <f t="shared" si="3"/>
        <v>12935520</v>
      </c>
      <c r="K54" s="104">
        <f t="shared" si="4"/>
        <v>45000</v>
      </c>
      <c r="L54" s="103">
        <f t="shared" si="5"/>
        <v>2280300</v>
      </c>
    </row>
    <row r="55" spans="1:12" s="16" customFormat="1" ht="13.5" x14ac:dyDescent="0.25">
      <c r="A55" s="99">
        <v>54</v>
      </c>
      <c r="B55" s="105">
        <v>1308</v>
      </c>
      <c r="C55" s="105">
        <v>13</v>
      </c>
      <c r="D55" s="106" t="s">
        <v>25</v>
      </c>
      <c r="E55" s="107">
        <v>691</v>
      </c>
      <c r="F55" s="101">
        <f t="shared" si="0"/>
        <v>760.1</v>
      </c>
      <c r="G55" s="101">
        <f>G54</f>
        <v>23400</v>
      </c>
      <c r="H55" s="102">
        <f t="shared" si="1"/>
        <v>16169400</v>
      </c>
      <c r="I55" s="103">
        <f t="shared" si="2"/>
        <v>17948034</v>
      </c>
      <c r="J55" s="103">
        <f t="shared" si="3"/>
        <v>12935520</v>
      </c>
      <c r="K55" s="104">
        <f t="shared" si="4"/>
        <v>45000</v>
      </c>
      <c r="L55" s="103">
        <f t="shared" si="5"/>
        <v>2280300</v>
      </c>
    </row>
    <row r="56" spans="1:12" s="16" customFormat="1" ht="13.5" x14ac:dyDescent="0.25">
      <c r="A56" s="99">
        <v>55</v>
      </c>
      <c r="B56" s="105">
        <v>1401</v>
      </c>
      <c r="C56" s="105">
        <v>14</v>
      </c>
      <c r="D56" s="106" t="s">
        <v>25</v>
      </c>
      <c r="E56" s="107">
        <v>726</v>
      </c>
      <c r="F56" s="101">
        <f t="shared" si="0"/>
        <v>798.6</v>
      </c>
      <c r="G56" s="101">
        <f>G55+80</f>
        <v>23480</v>
      </c>
      <c r="H56" s="102">
        <f t="shared" si="1"/>
        <v>17046480</v>
      </c>
      <c r="I56" s="103">
        <f t="shared" si="2"/>
        <v>18921593</v>
      </c>
      <c r="J56" s="103">
        <f t="shared" si="3"/>
        <v>13637184</v>
      </c>
      <c r="K56" s="104">
        <f t="shared" si="4"/>
        <v>47500</v>
      </c>
      <c r="L56" s="103">
        <f t="shared" si="5"/>
        <v>2395800</v>
      </c>
    </row>
    <row r="57" spans="1:12" s="16" customFormat="1" ht="13.5" x14ac:dyDescent="0.25">
      <c r="A57" s="99">
        <v>56</v>
      </c>
      <c r="B57" s="105">
        <v>1402</v>
      </c>
      <c r="C57" s="105">
        <v>14</v>
      </c>
      <c r="D57" s="106" t="s">
        <v>25</v>
      </c>
      <c r="E57" s="107">
        <v>726</v>
      </c>
      <c r="F57" s="101">
        <f t="shared" si="0"/>
        <v>798.6</v>
      </c>
      <c r="G57" s="101">
        <f>G56</f>
        <v>23480</v>
      </c>
      <c r="H57" s="102">
        <f t="shared" si="1"/>
        <v>17046480</v>
      </c>
      <c r="I57" s="103">
        <f t="shared" si="2"/>
        <v>18921593</v>
      </c>
      <c r="J57" s="103">
        <f t="shared" si="3"/>
        <v>13637184</v>
      </c>
      <c r="K57" s="104">
        <f t="shared" si="4"/>
        <v>47500</v>
      </c>
      <c r="L57" s="103">
        <f t="shared" si="5"/>
        <v>2395800</v>
      </c>
    </row>
    <row r="58" spans="1:12" s="16" customFormat="1" ht="13.5" x14ac:dyDescent="0.25">
      <c r="A58" s="99">
        <v>57</v>
      </c>
      <c r="B58" s="105">
        <v>1403</v>
      </c>
      <c r="C58" s="105">
        <v>14</v>
      </c>
      <c r="D58" s="106" t="s">
        <v>26</v>
      </c>
      <c r="E58" s="107">
        <v>1000</v>
      </c>
      <c r="F58" s="101">
        <f t="shared" si="0"/>
        <v>1100</v>
      </c>
      <c r="G58" s="101">
        <f>G57</f>
        <v>23480</v>
      </c>
      <c r="H58" s="102">
        <f t="shared" si="1"/>
        <v>23480000</v>
      </c>
      <c r="I58" s="103">
        <f t="shared" si="2"/>
        <v>26062800</v>
      </c>
      <c r="J58" s="103">
        <f t="shared" si="3"/>
        <v>18784000</v>
      </c>
      <c r="K58" s="104">
        <f t="shared" si="4"/>
        <v>65000</v>
      </c>
      <c r="L58" s="103">
        <f t="shared" si="5"/>
        <v>3300000</v>
      </c>
    </row>
    <row r="59" spans="1:12" s="16" customFormat="1" ht="13.5" x14ac:dyDescent="0.25">
      <c r="A59" s="99">
        <v>58</v>
      </c>
      <c r="B59" s="105">
        <v>1404</v>
      </c>
      <c r="C59" s="105">
        <v>14</v>
      </c>
      <c r="D59" s="106" t="s">
        <v>26</v>
      </c>
      <c r="E59" s="107">
        <v>1000</v>
      </c>
      <c r="F59" s="101">
        <f t="shared" si="0"/>
        <v>1100</v>
      </c>
      <c r="G59" s="101">
        <f>G58</f>
        <v>23480</v>
      </c>
      <c r="H59" s="102">
        <f t="shared" si="1"/>
        <v>23480000</v>
      </c>
      <c r="I59" s="103">
        <f t="shared" si="2"/>
        <v>26062800</v>
      </c>
      <c r="J59" s="103">
        <f t="shared" si="3"/>
        <v>18784000</v>
      </c>
      <c r="K59" s="104">
        <f t="shared" si="4"/>
        <v>65000</v>
      </c>
      <c r="L59" s="103">
        <f t="shared" si="5"/>
        <v>3300000</v>
      </c>
    </row>
    <row r="60" spans="1:12" s="16" customFormat="1" ht="13.5" x14ac:dyDescent="0.25">
      <c r="A60" s="99">
        <v>59</v>
      </c>
      <c r="B60" s="105">
        <v>1407</v>
      </c>
      <c r="C60" s="105">
        <v>14</v>
      </c>
      <c r="D60" s="106" t="s">
        <v>25</v>
      </c>
      <c r="E60" s="107">
        <v>691</v>
      </c>
      <c r="F60" s="101">
        <f t="shared" si="0"/>
        <v>760.1</v>
      </c>
      <c r="G60" s="101">
        <f>G59</f>
        <v>23480</v>
      </c>
      <c r="H60" s="102">
        <f t="shared" si="1"/>
        <v>16224680</v>
      </c>
      <c r="I60" s="103">
        <f t="shared" si="2"/>
        <v>18009395</v>
      </c>
      <c r="J60" s="103">
        <f t="shared" si="3"/>
        <v>12979744</v>
      </c>
      <c r="K60" s="104">
        <f t="shared" si="4"/>
        <v>45000</v>
      </c>
      <c r="L60" s="103">
        <f t="shared" si="5"/>
        <v>2280300</v>
      </c>
    </row>
    <row r="61" spans="1:12" s="16" customFormat="1" ht="13.5" x14ac:dyDescent="0.25">
      <c r="A61" s="99">
        <v>60</v>
      </c>
      <c r="B61" s="105">
        <v>1408</v>
      </c>
      <c r="C61" s="105">
        <v>14</v>
      </c>
      <c r="D61" s="106" t="s">
        <v>25</v>
      </c>
      <c r="E61" s="107">
        <v>691</v>
      </c>
      <c r="F61" s="101">
        <f t="shared" si="0"/>
        <v>760.1</v>
      </c>
      <c r="G61" s="101">
        <f>G60</f>
        <v>23480</v>
      </c>
      <c r="H61" s="102">
        <f t="shared" si="1"/>
        <v>16224680</v>
      </c>
      <c r="I61" s="103">
        <f t="shared" si="2"/>
        <v>18009395</v>
      </c>
      <c r="J61" s="103">
        <f t="shared" si="3"/>
        <v>12979744</v>
      </c>
      <c r="K61" s="104">
        <f t="shared" si="4"/>
        <v>45000</v>
      </c>
      <c r="L61" s="103">
        <f t="shared" si="5"/>
        <v>2280300</v>
      </c>
    </row>
    <row r="62" spans="1:12" s="16" customFormat="1" ht="13.5" x14ac:dyDescent="0.25">
      <c r="A62" s="99">
        <v>61</v>
      </c>
      <c r="B62" s="105">
        <v>1501</v>
      </c>
      <c r="C62" s="105">
        <v>15</v>
      </c>
      <c r="D62" s="106" t="s">
        <v>25</v>
      </c>
      <c r="E62" s="107">
        <v>726</v>
      </c>
      <c r="F62" s="101">
        <f t="shared" si="0"/>
        <v>798.6</v>
      </c>
      <c r="G62" s="101">
        <f>G61+80</f>
        <v>23560</v>
      </c>
      <c r="H62" s="102">
        <f t="shared" si="1"/>
        <v>17104560</v>
      </c>
      <c r="I62" s="103">
        <f t="shared" si="2"/>
        <v>18986062</v>
      </c>
      <c r="J62" s="103">
        <f t="shared" si="3"/>
        <v>13683648</v>
      </c>
      <c r="K62" s="104">
        <f t="shared" si="4"/>
        <v>47500</v>
      </c>
      <c r="L62" s="103">
        <f t="shared" si="5"/>
        <v>2395800</v>
      </c>
    </row>
    <row r="63" spans="1:12" s="16" customFormat="1" ht="13.5" x14ac:dyDescent="0.25">
      <c r="A63" s="99">
        <v>62</v>
      </c>
      <c r="B63" s="105">
        <v>1502</v>
      </c>
      <c r="C63" s="105">
        <v>15</v>
      </c>
      <c r="D63" s="106" t="s">
        <v>25</v>
      </c>
      <c r="E63" s="107">
        <v>726</v>
      </c>
      <c r="F63" s="101">
        <f t="shared" ref="F63:F124" si="6">E63*1.1</f>
        <v>798.6</v>
      </c>
      <c r="G63" s="101">
        <f>G62</f>
        <v>23560</v>
      </c>
      <c r="H63" s="102">
        <f t="shared" ref="H63:H124" si="7">E63*G63</f>
        <v>17104560</v>
      </c>
      <c r="I63" s="103">
        <f t="shared" ref="I63:I124" si="8">ROUND(H63*1.11,0)</f>
        <v>18986062</v>
      </c>
      <c r="J63" s="103">
        <f t="shared" ref="J63:J124" si="9">H63*0.8</f>
        <v>13683648</v>
      </c>
      <c r="K63" s="104">
        <f t="shared" ref="K63:K124" si="10">MROUND((I63*0.03/12),500)</f>
        <v>47500</v>
      </c>
      <c r="L63" s="103">
        <f t="shared" ref="L63:L124" si="11">F63*3000</f>
        <v>2395800</v>
      </c>
    </row>
    <row r="64" spans="1:12" s="16" customFormat="1" ht="13.5" x14ac:dyDescent="0.25">
      <c r="A64" s="99">
        <v>63</v>
      </c>
      <c r="B64" s="105">
        <v>1503</v>
      </c>
      <c r="C64" s="105">
        <v>15</v>
      </c>
      <c r="D64" s="106" t="s">
        <v>26</v>
      </c>
      <c r="E64" s="107">
        <v>1000</v>
      </c>
      <c r="F64" s="101">
        <f t="shared" si="6"/>
        <v>1100</v>
      </c>
      <c r="G64" s="101">
        <f>G63</f>
        <v>23560</v>
      </c>
      <c r="H64" s="102">
        <f t="shared" si="7"/>
        <v>23560000</v>
      </c>
      <c r="I64" s="103">
        <f t="shared" si="8"/>
        <v>26151600</v>
      </c>
      <c r="J64" s="103">
        <f t="shared" si="9"/>
        <v>18848000</v>
      </c>
      <c r="K64" s="104">
        <f t="shared" si="10"/>
        <v>65500</v>
      </c>
      <c r="L64" s="103">
        <f t="shared" si="11"/>
        <v>3300000</v>
      </c>
    </row>
    <row r="65" spans="1:12" s="16" customFormat="1" ht="13.5" x14ac:dyDescent="0.25">
      <c r="A65" s="99">
        <v>64</v>
      </c>
      <c r="B65" s="105">
        <v>1504</v>
      </c>
      <c r="C65" s="105">
        <v>15</v>
      </c>
      <c r="D65" s="106" t="s">
        <v>26</v>
      </c>
      <c r="E65" s="107">
        <v>1000</v>
      </c>
      <c r="F65" s="101">
        <f t="shared" si="6"/>
        <v>1100</v>
      </c>
      <c r="G65" s="101">
        <f>G64</f>
        <v>23560</v>
      </c>
      <c r="H65" s="102">
        <f t="shared" si="7"/>
        <v>23560000</v>
      </c>
      <c r="I65" s="103">
        <f t="shared" si="8"/>
        <v>26151600</v>
      </c>
      <c r="J65" s="103">
        <f t="shared" si="9"/>
        <v>18848000</v>
      </c>
      <c r="K65" s="104">
        <f t="shared" si="10"/>
        <v>65500</v>
      </c>
      <c r="L65" s="103">
        <f t="shared" si="11"/>
        <v>3300000</v>
      </c>
    </row>
    <row r="66" spans="1:12" s="16" customFormat="1" ht="13.5" x14ac:dyDescent="0.25">
      <c r="A66" s="99">
        <v>65</v>
      </c>
      <c r="B66" s="105">
        <v>1505</v>
      </c>
      <c r="C66" s="105">
        <v>15</v>
      </c>
      <c r="D66" s="106" t="s">
        <v>25</v>
      </c>
      <c r="E66" s="107">
        <v>746</v>
      </c>
      <c r="F66" s="101">
        <f t="shared" si="6"/>
        <v>820.6</v>
      </c>
      <c r="G66" s="101">
        <f>G65</f>
        <v>23560</v>
      </c>
      <c r="H66" s="102">
        <f t="shared" si="7"/>
        <v>17575760</v>
      </c>
      <c r="I66" s="103">
        <f t="shared" si="8"/>
        <v>19509094</v>
      </c>
      <c r="J66" s="103">
        <f t="shared" si="9"/>
        <v>14060608</v>
      </c>
      <c r="K66" s="104">
        <f t="shared" si="10"/>
        <v>49000</v>
      </c>
      <c r="L66" s="103">
        <f t="shared" si="11"/>
        <v>2461800</v>
      </c>
    </row>
    <row r="67" spans="1:12" s="16" customFormat="1" ht="13.5" x14ac:dyDescent="0.25">
      <c r="A67" s="99">
        <v>66</v>
      </c>
      <c r="B67" s="105">
        <v>1506</v>
      </c>
      <c r="C67" s="105">
        <v>15</v>
      </c>
      <c r="D67" s="106" t="s">
        <v>25</v>
      </c>
      <c r="E67" s="107">
        <v>746</v>
      </c>
      <c r="F67" s="101">
        <f t="shared" si="6"/>
        <v>820.6</v>
      </c>
      <c r="G67" s="101">
        <f>G66</f>
        <v>23560</v>
      </c>
      <c r="H67" s="102">
        <f t="shared" si="7"/>
        <v>17575760</v>
      </c>
      <c r="I67" s="103">
        <f t="shared" si="8"/>
        <v>19509094</v>
      </c>
      <c r="J67" s="103">
        <f t="shared" si="9"/>
        <v>14060608</v>
      </c>
      <c r="K67" s="104">
        <f t="shared" si="10"/>
        <v>49000</v>
      </c>
      <c r="L67" s="103">
        <f t="shared" si="11"/>
        <v>2461800</v>
      </c>
    </row>
    <row r="68" spans="1:12" s="16" customFormat="1" ht="13.5" x14ac:dyDescent="0.25">
      <c r="A68" s="99">
        <v>67</v>
      </c>
      <c r="B68" s="105">
        <v>1507</v>
      </c>
      <c r="C68" s="105">
        <v>15</v>
      </c>
      <c r="D68" s="106" t="s">
        <v>25</v>
      </c>
      <c r="E68" s="107">
        <v>691</v>
      </c>
      <c r="F68" s="101">
        <f t="shared" si="6"/>
        <v>760.1</v>
      </c>
      <c r="G68" s="101">
        <f>G67</f>
        <v>23560</v>
      </c>
      <c r="H68" s="102">
        <f t="shared" si="7"/>
        <v>16279960</v>
      </c>
      <c r="I68" s="103">
        <f t="shared" si="8"/>
        <v>18070756</v>
      </c>
      <c r="J68" s="103">
        <f t="shared" si="9"/>
        <v>13023968</v>
      </c>
      <c r="K68" s="104">
        <f t="shared" si="10"/>
        <v>45000</v>
      </c>
      <c r="L68" s="103">
        <f t="shared" si="11"/>
        <v>2280300</v>
      </c>
    </row>
    <row r="69" spans="1:12" s="16" customFormat="1" ht="13.5" x14ac:dyDescent="0.25">
      <c r="A69" s="99">
        <v>68</v>
      </c>
      <c r="B69" s="105">
        <v>1508</v>
      </c>
      <c r="C69" s="105">
        <v>15</v>
      </c>
      <c r="D69" s="106" t="s">
        <v>25</v>
      </c>
      <c r="E69" s="107">
        <v>691</v>
      </c>
      <c r="F69" s="101">
        <f t="shared" si="6"/>
        <v>760.1</v>
      </c>
      <c r="G69" s="101">
        <f>G68</f>
        <v>23560</v>
      </c>
      <c r="H69" s="102">
        <f t="shared" si="7"/>
        <v>16279960</v>
      </c>
      <c r="I69" s="103">
        <f t="shared" si="8"/>
        <v>18070756</v>
      </c>
      <c r="J69" s="103">
        <f t="shared" si="9"/>
        <v>13023968</v>
      </c>
      <c r="K69" s="104">
        <f t="shared" si="10"/>
        <v>45000</v>
      </c>
      <c r="L69" s="103">
        <f t="shared" si="11"/>
        <v>2280300</v>
      </c>
    </row>
    <row r="70" spans="1:12" s="16" customFormat="1" ht="13.5" x14ac:dyDescent="0.25">
      <c r="A70" s="99">
        <v>69</v>
      </c>
      <c r="B70" s="105">
        <v>1601</v>
      </c>
      <c r="C70" s="105">
        <v>16</v>
      </c>
      <c r="D70" s="106" t="s">
        <v>25</v>
      </c>
      <c r="E70" s="107">
        <v>726</v>
      </c>
      <c r="F70" s="101">
        <f t="shared" si="6"/>
        <v>798.6</v>
      </c>
      <c r="G70" s="101">
        <f>G69+80</f>
        <v>23640</v>
      </c>
      <c r="H70" s="102">
        <f t="shared" si="7"/>
        <v>17162640</v>
      </c>
      <c r="I70" s="103">
        <f t="shared" si="8"/>
        <v>19050530</v>
      </c>
      <c r="J70" s="103">
        <f t="shared" si="9"/>
        <v>13730112</v>
      </c>
      <c r="K70" s="104">
        <f t="shared" si="10"/>
        <v>47500</v>
      </c>
      <c r="L70" s="103">
        <f t="shared" si="11"/>
        <v>2395800</v>
      </c>
    </row>
    <row r="71" spans="1:12" s="16" customFormat="1" ht="13.5" x14ac:dyDescent="0.25">
      <c r="A71" s="99">
        <v>70</v>
      </c>
      <c r="B71" s="105">
        <v>1602</v>
      </c>
      <c r="C71" s="105">
        <v>16</v>
      </c>
      <c r="D71" s="106" t="s">
        <v>25</v>
      </c>
      <c r="E71" s="107">
        <v>726</v>
      </c>
      <c r="F71" s="101">
        <f t="shared" si="6"/>
        <v>798.6</v>
      </c>
      <c r="G71" s="101">
        <f>G70</f>
        <v>23640</v>
      </c>
      <c r="H71" s="102">
        <f t="shared" si="7"/>
        <v>17162640</v>
      </c>
      <c r="I71" s="103">
        <f t="shared" si="8"/>
        <v>19050530</v>
      </c>
      <c r="J71" s="103">
        <f t="shared" si="9"/>
        <v>13730112</v>
      </c>
      <c r="K71" s="104">
        <f t="shared" si="10"/>
        <v>47500</v>
      </c>
      <c r="L71" s="103">
        <f t="shared" si="11"/>
        <v>2395800</v>
      </c>
    </row>
    <row r="72" spans="1:12" s="16" customFormat="1" ht="13.5" x14ac:dyDescent="0.25">
      <c r="A72" s="99">
        <v>71</v>
      </c>
      <c r="B72" s="105">
        <v>1603</v>
      </c>
      <c r="C72" s="105">
        <v>16</v>
      </c>
      <c r="D72" s="106" t="s">
        <v>26</v>
      </c>
      <c r="E72" s="107">
        <v>1000</v>
      </c>
      <c r="F72" s="101">
        <f t="shared" si="6"/>
        <v>1100</v>
      </c>
      <c r="G72" s="101">
        <f>G71</f>
        <v>23640</v>
      </c>
      <c r="H72" s="102">
        <f t="shared" si="7"/>
        <v>23640000</v>
      </c>
      <c r="I72" s="103">
        <f t="shared" si="8"/>
        <v>26240400</v>
      </c>
      <c r="J72" s="103">
        <f t="shared" si="9"/>
        <v>18912000</v>
      </c>
      <c r="K72" s="104">
        <f t="shared" si="10"/>
        <v>65500</v>
      </c>
      <c r="L72" s="103">
        <f t="shared" si="11"/>
        <v>3300000</v>
      </c>
    </row>
    <row r="73" spans="1:12" s="16" customFormat="1" ht="13.5" x14ac:dyDescent="0.25">
      <c r="A73" s="99">
        <v>72</v>
      </c>
      <c r="B73" s="105">
        <v>1604</v>
      </c>
      <c r="C73" s="105">
        <v>16</v>
      </c>
      <c r="D73" s="106" t="s">
        <v>26</v>
      </c>
      <c r="E73" s="107">
        <v>1000</v>
      </c>
      <c r="F73" s="101">
        <f t="shared" si="6"/>
        <v>1100</v>
      </c>
      <c r="G73" s="101">
        <f>G72</f>
        <v>23640</v>
      </c>
      <c r="H73" s="102">
        <f t="shared" si="7"/>
        <v>23640000</v>
      </c>
      <c r="I73" s="103">
        <f t="shared" si="8"/>
        <v>26240400</v>
      </c>
      <c r="J73" s="103">
        <f t="shared" si="9"/>
        <v>18912000</v>
      </c>
      <c r="K73" s="104">
        <f t="shared" si="10"/>
        <v>65500</v>
      </c>
      <c r="L73" s="103">
        <f t="shared" si="11"/>
        <v>3300000</v>
      </c>
    </row>
    <row r="74" spans="1:12" s="16" customFormat="1" ht="13.5" x14ac:dyDescent="0.25">
      <c r="A74" s="99">
        <v>73</v>
      </c>
      <c r="B74" s="105">
        <v>1605</v>
      </c>
      <c r="C74" s="105">
        <v>16</v>
      </c>
      <c r="D74" s="106" t="s">
        <v>25</v>
      </c>
      <c r="E74" s="107">
        <v>746</v>
      </c>
      <c r="F74" s="101">
        <f t="shared" si="6"/>
        <v>820.6</v>
      </c>
      <c r="G74" s="101">
        <f>G73</f>
        <v>23640</v>
      </c>
      <c r="H74" s="102">
        <f t="shared" si="7"/>
        <v>17635440</v>
      </c>
      <c r="I74" s="103">
        <f t="shared" si="8"/>
        <v>19575338</v>
      </c>
      <c r="J74" s="103">
        <f t="shared" si="9"/>
        <v>14108352</v>
      </c>
      <c r="K74" s="104">
        <f t="shared" si="10"/>
        <v>49000</v>
      </c>
      <c r="L74" s="103">
        <f t="shared" si="11"/>
        <v>2461800</v>
      </c>
    </row>
    <row r="75" spans="1:12" s="16" customFormat="1" ht="13.5" x14ac:dyDescent="0.25">
      <c r="A75" s="99">
        <v>74</v>
      </c>
      <c r="B75" s="105">
        <v>1606</v>
      </c>
      <c r="C75" s="105">
        <v>16</v>
      </c>
      <c r="D75" s="106" t="s">
        <v>25</v>
      </c>
      <c r="E75" s="107">
        <v>746</v>
      </c>
      <c r="F75" s="101">
        <f t="shared" si="6"/>
        <v>820.6</v>
      </c>
      <c r="G75" s="101">
        <f>G74</f>
        <v>23640</v>
      </c>
      <c r="H75" s="102">
        <f t="shared" si="7"/>
        <v>17635440</v>
      </c>
      <c r="I75" s="103">
        <f t="shared" si="8"/>
        <v>19575338</v>
      </c>
      <c r="J75" s="103">
        <f t="shared" si="9"/>
        <v>14108352</v>
      </c>
      <c r="K75" s="104">
        <f t="shared" si="10"/>
        <v>49000</v>
      </c>
      <c r="L75" s="103">
        <f t="shared" si="11"/>
        <v>2461800</v>
      </c>
    </row>
    <row r="76" spans="1:12" s="16" customFormat="1" ht="13.5" x14ac:dyDescent="0.25">
      <c r="A76" s="99">
        <v>75</v>
      </c>
      <c r="B76" s="105">
        <v>1607</v>
      </c>
      <c r="C76" s="105">
        <v>16</v>
      </c>
      <c r="D76" s="106" t="s">
        <v>25</v>
      </c>
      <c r="E76" s="107">
        <v>691</v>
      </c>
      <c r="F76" s="101">
        <f t="shared" si="6"/>
        <v>760.1</v>
      </c>
      <c r="G76" s="101">
        <f>G75</f>
        <v>23640</v>
      </c>
      <c r="H76" s="102">
        <f t="shared" si="7"/>
        <v>16335240</v>
      </c>
      <c r="I76" s="103">
        <f t="shared" si="8"/>
        <v>18132116</v>
      </c>
      <c r="J76" s="103">
        <f t="shared" si="9"/>
        <v>13068192</v>
      </c>
      <c r="K76" s="104">
        <f t="shared" si="10"/>
        <v>45500</v>
      </c>
      <c r="L76" s="103">
        <f t="shared" si="11"/>
        <v>2280300</v>
      </c>
    </row>
    <row r="77" spans="1:12" s="16" customFormat="1" ht="13.5" x14ac:dyDescent="0.25">
      <c r="A77" s="99">
        <v>76</v>
      </c>
      <c r="B77" s="105">
        <v>1608</v>
      </c>
      <c r="C77" s="105">
        <v>16</v>
      </c>
      <c r="D77" s="106" t="s">
        <v>25</v>
      </c>
      <c r="E77" s="107">
        <v>691</v>
      </c>
      <c r="F77" s="101">
        <f t="shared" si="6"/>
        <v>760.1</v>
      </c>
      <c r="G77" s="101">
        <f>G76</f>
        <v>23640</v>
      </c>
      <c r="H77" s="102">
        <f t="shared" si="7"/>
        <v>16335240</v>
      </c>
      <c r="I77" s="103">
        <f t="shared" si="8"/>
        <v>18132116</v>
      </c>
      <c r="J77" s="103">
        <f t="shared" si="9"/>
        <v>13068192</v>
      </c>
      <c r="K77" s="104">
        <f t="shared" si="10"/>
        <v>45500</v>
      </c>
      <c r="L77" s="103">
        <f t="shared" si="11"/>
        <v>2280300</v>
      </c>
    </row>
    <row r="78" spans="1:12" s="16" customFormat="1" ht="13.5" x14ac:dyDescent="0.25">
      <c r="A78" s="99">
        <v>77</v>
      </c>
      <c r="B78" s="105">
        <v>1701</v>
      </c>
      <c r="C78" s="105">
        <v>17</v>
      </c>
      <c r="D78" s="106" t="s">
        <v>25</v>
      </c>
      <c r="E78" s="107">
        <v>726</v>
      </c>
      <c r="F78" s="101">
        <f t="shared" si="6"/>
        <v>798.6</v>
      </c>
      <c r="G78" s="101">
        <f>G77+80</f>
        <v>23720</v>
      </c>
      <c r="H78" s="102">
        <f t="shared" si="7"/>
        <v>17220720</v>
      </c>
      <c r="I78" s="103">
        <f t="shared" si="8"/>
        <v>19114999</v>
      </c>
      <c r="J78" s="103">
        <f t="shared" si="9"/>
        <v>13776576</v>
      </c>
      <c r="K78" s="104">
        <f t="shared" si="10"/>
        <v>48000</v>
      </c>
      <c r="L78" s="103">
        <f t="shared" si="11"/>
        <v>2395800</v>
      </c>
    </row>
    <row r="79" spans="1:12" s="16" customFormat="1" ht="13.5" x14ac:dyDescent="0.25">
      <c r="A79" s="99">
        <v>78</v>
      </c>
      <c r="B79" s="105">
        <v>1702</v>
      </c>
      <c r="C79" s="105">
        <v>17</v>
      </c>
      <c r="D79" s="106" t="s">
        <v>25</v>
      </c>
      <c r="E79" s="107">
        <v>726</v>
      </c>
      <c r="F79" s="101">
        <f t="shared" si="6"/>
        <v>798.6</v>
      </c>
      <c r="G79" s="101">
        <f>G78</f>
        <v>23720</v>
      </c>
      <c r="H79" s="102">
        <f t="shared" si="7"/>
        <v>17220720</v>
      </c>
      <c r="I79" s="103">
        <f t="shared" si="8"/>
        <v>19114999</v>
      </c>
      <c r="J79" s="103">
        <f t="shared" si="9"/>
        <v>13776576</v>
      </c>
      <c r="K79" s="104">
        <f t="shared" si="10"/>
        <v>48000</v>
      </c>
      <c r="L79" s="103">
        <f t="shared" si="11"/>
        <v>2395800</v>
      </c>
    </row>
    <row r="80" spans="1:12" s="16" customFormat="1" ht="13.5" x14ac:dyDescent="0.25">
      <c r="A80" s="99">
        <v>79</v>
      </c>
      <c r="B80" s="105">
        <v>1703</v>
      </c>
      <c r="C80" s="105">
        <v>17</v>
      </c>
      <c r="D80" s="106" t="s">
        <v>26</v>
      </c>
      <c r="E80" s="107">
        <v>1000</v>
      </c>
      <c r="F80" s="101">
        <f t="shared" si="6"/>
        <v>1100</v>
      </c>
      <c r="G80" s="101">
        <f>G79</f>
        <v>23720</v>
      </c>
      <c r="H80" s="102">
        <f t="shared" si="7"/>
        <v>23720000</v>
      </c>
      <c r="I80" s="103">
        <f t="shared" si="8"/>
        <v>26329200</v>
      </c>
      <c r="J80" s="103">
        <f t="shared" si="9"/>
        <v>18976000</v>
      </c>
      <c r="K80" s="104">
        <f t="shared" si="10"/>
        <v>66000</v>
      </c>
      <c r="L80" s="103">
        <f t="shared" si="11"/>
        <v>3300000</v>
      </c>
    </row>
    <row r="81" spans="1:12" s="16" customFormat="1" ht="13.5" x14ac:dyDescent="0.25">
      <c r="A81" s="99">
        <v>80</v>
      </c>
      <c r="B81" s="105">
        <v>1704</v>
      </c>
      <c r="C81" s="105">
        <v>17</v>
      </c>
      <c r="D81" s="106" t="s">
        <v>26</v>
      </c>
      <c r="E81" s="107">
        <v>1000</v>
      </c>
      <c r="F81" s="101">
        <f t="shared" si="6"/>
        <v>1100</v>
      </c>
      <c r="G81" s="101">
        <f>G80</f>
        <v>23720</v>
      </c>
      <c r="H81" s="102">
        <f t="shared" si="7"/>
        <v>23720000</v>
      </c>
      <c r="I81" s="103">
        <f t="shared" si="8"/>
        <v>26329200</v>
      </c>
      <c r="J81" s="103">
        <f t="shared" si="9"/>
        <v>18976000</v>
      </c>
      <c r="K81" s="104">
        <f t="shared" si="10"/>
        <v>66000</v>
      </c>
      <c r="L81" s="103">
        <f t="shared" si="11"/>
        <v>3300000</v>
      </c>
    </row>
    <row r="82" spans="1:12" s="16" customFormat="1" ht="13.5" x14ac:dyDescent="0.25">
      <c r="A82" s="99">
        <v>81</v>
      </c>
      <c r="B82" s="105">
        <v>1705</v>
      </c>
      <c r="C82" s="105">
        <v>17</v>
      </c>
      <c r="D82" s="106" t="s">
        <v>25</v>
      </c>
      <c r="E82" s="107">
        <v>746</v>
      </c>
      <c r="F82" s="101">
        <f t="shared" si="6"/>
        <v>820.6</v>
      </c>
      <c r="G82" s="101">
        <f>G81</f>
        <v>23720</v>
      </c>
      <c r="H82" s="102">
        <f t="shared" si="7"/>
        <v>17695120</v>
      </c>
      <c r="I82" s="103">
        <f t="shared" si="8"/>
        <v>19641583</v>
      </c>
      <c r="J82" s="103">
        <f t="shared" si="9"/>
        <v>14156096</v>
      </c>
      <c r="K82" s="104">
        <f t="shared" si="10"/>
        <v>49000</v>
      </c>
      <c r="L82" s="103">
        <f t="shared" si="11"/>
        <v>2461800</v>
      </c>
    </row>
    <row r="83" spans="1:12" s="16" customFormat="1" ht="13.5" x14ac:dyDescent="0.25">
      <c r="A83" s="99">
        <v>82</v>
      </c>
      <c r="B83" s="105">
        <v>1706</v>
      </c>
      <c r="C83" s="105">
        <v>17</v>
      </c>
      <c r="D83" s="106" t="s">
        <v>25</v>
      </c>
      <c r="E83" s="107">
        <v>746</v>
      </c>
      <c r="F83" s="101">
        <f t="shared" si="6"/>
        <v>820.6</v>
      </c>
      <c r="G83" s="101">
        <f>G82</f>
        <v>23720</v>
      </c>
      <c r="H83" s="102">
        <f t="shared" si="7"/>
        <v>17695120</v>
      </c>
      <c r="I83" s="103">
        <f t="shared" si="8"/>
        <v>19641583</v>
      </c>
      <c r="J83" s="103">
        <f t="shared" si="9"/>
        <v>14156096</v>
      </c>
      <c r="K83" s="104">
        <f t="shared" si="10"/>
        <v>49000</v>
      </c>
      <c r="L83" s="103">
        <f t="shared" si="11"/>
        <v>2461800</v>
      </c>
    </row>
    <row r="84" spans="1:12" s="16" customFormat="1" ht="13.5" x14ac:dyDescent="0.25">
      <c r="A84" s="99">
        <v>83</v>
      </c>
      <c r="B84" s="105">
        <v>1707</v>
      </c>
      <c r="C84" s="105">
        <v>17</v>
      </c>
      <c r="D84" s="106" t="s">
        <v>25</v>
      </c>
      <c r="E84" s="107">
        <v>691</v>
      </c>
      <c r="F84" s="101">
        <f t="shared" si="6"/>
        <v>760.1</v>
      </c>
      <c r="G84" s="101">
        <f>G83</f>
        <v>23720</v>
      </c>
      <c r="H84" s="102">
        <f t="shared" si="7"/>
        <v>16390520</v>
      </c>
      <c r="I84" s="103">
        <f t="shared" si="8"/>
        <v>18193477</v>
      </c>
      <c r="J84" s="103">
        <f t="shared" si="9"/>
        <v>13112416</v>
      </c>
      <c r="K84" s="104">
        <f t="shared" si="10"/>
        <v>45500</v>
      </c>
      <c r="L84" s="103">
        <f t="shared" si="11"/>
        <v>2280300</v>
      </c>
    </row>
    <row r="85" spans="1:12" s="16" customFormat="1" ht="13.5" x14ac:dyDescent="0.25">
      <c r="A85" s="99">
        <v>84</v>
      </c>
      <c r="B85" s="105">
        <v>1708</v>
      </c>
      <c r="C85" s="105">
        <v>17</v>
      </c>
      <c r="D85" s="106" t="s">
        <v>25</v>
      </c>
      <c r="E85" s="107">
        <v>691</v>
      </c>
      <c r="F85" s="101">
        <f t="shared" si="6"/>
        <v>760.1</v>
      </c>
      <c r="G85" s="101">
        <f>G84</f>
        <v>23720</v>
      </c>
      <c r="H85" s="102">
        <f t="shared" si="7"/>
        <v>16390520</v>
      </c>
      <c r="I85" s="103">
        <f t="shared" si="8"/>
        <v>18193477</v>
      </c>
      <c r="J85" s="103">
        <f t="shared" si="9"/>
        <v>13112416</v>
      </c>
      <c r="K85" s="104">
        <f t="shared" si="10"/>
        <v>45500</v>
      </c>
      <c r="L85" s="103">
        <f t="shared" si="11"/>
        <v>2280300</v>
      </c>
    </row>
    <row r="86" spans="1:12" s="16" customFormat="1" ht="13.5" x14ac:dyDescent="0.25">
      <c r="A86" s="99">
        <v>85</v>
      </c>
      <c r="B86" s="105">
        <v>1801</v>
      </c>
      <c r="C86" s="105">
        <v>18</v>
      </c>
      <c r="D86" s="106" t="s">
        <v>25</v>
      </c>
      <c r="E86" s="107">
        <v>726</v>
      </c>
      <c r="F86" s="101">
        <f t="shared" si="6"/>
        <v>798.6</v>
      </c>
      <c r="G86" s="101">
        <f>G85+80</f>
        <v>23800</v>
      </c>
      <c r="H86" s="102">
        <f t="shared" si="7"/>
        <v>17278800</v>
      </c>
      <c r="I86" s="103">
        <f t="shared" si="8"/>
        <v>19179468</v>
      </c>
      <c r="J86" s="103">
        <f t="shared" si="9"/>
        <v>13823040</v>
      </c>
      <c r="K86" s="104">
        <f t="shared" si="10"/>
        <v>48000</v>
      </c>
      <c r="L86" s="103">
        <f t="shared" si="11"/>
        <v>2395800</v>
      </c>
    </row>
    <row r="87" spans="1:12" s="16" customFormat="1" ht="13.5" x14ac:dyDescent="0.25">
      <c r="A87" s="99">
        <v>86</v>
      </c>
      <c r="B87" s="105">
        <v>1802</v>
      </c>
      <c r="C87" s="105">
        <v>18</v>
      </c>
      <c r="D87" s="106" t="s">
        <v>25</v>
      </c>
      <c r="E87" s="107">
        <v>726</v>
      </c>
      <c r="F87" s="101">
        <f t="shared" si="6"/>
        <v>798.6</v>
      </c>
      <c r="G87" s="101">
        <f>G86</f>
        <v>23800</v>
      </c>
      <c r="H87" s="102">
        <f t="shared" si="7"/>
        <v>17278800</v>
      </c>
      <c r="I87" s="103">
        <f t="shared" si="8"/>
        <v>19179468</v>
      </c>
      <c r="J87" s="103">
        <f t="shared" si="9"/>
        <v>13823040</v>
      </c>
      <c r="K87" s="104">
        <f t="shared" si="10"/>
        <v>48000</v>
      </c>
      <c r="L87" s="103">
        <f t="shared" si="11"/>
        <v>2395800</v>
      </c>
    </row>
    <row r="88" spans="1:12" s="16" customFormat="1" ht="13.5" x14ac:dyDescent="0.25">
      <c r="A88" s="99">
        <v>87</v>
      </c>
      <c r="B88" s="105">
        <v>1803</v>
      </c>
      <c r="C88" s="105">
        <v>18</v>
      </c>
      <c r="D88" s="106" t="s">
        <v>26</v>
      </c>
      <c r="E88" s="107">
        <v>1000</v>
      </c>
      <c r="F88" s="101">
        <f t="shared" si="6"/>
        <v>1100</v>
      </c>
      <c r="G88" s="101">
        <f>G87</f>
        <v>23800</v>
      </c>
      <c r="H88" s="102">
        <f t="shared" si="7"/>
        <v>23800000</v>
      </c>
      <c r="I88" s="103">
        <f t="shared" si="8"/>
        <v>26418000</v>
      </c>
      <c r="J88" s="103">
        <f t="shared" si="9"/>
        <v>19040000</v>
      </c>
      <c r="K88" s="104">
        <f t="shared" si="10"/>
        <v>66000</v>
      </c>
      <c r="L88" s="103">
        <f t="shared" si="11"/>
        <v>3300000</v>
      </c>
    </row>
    <row r="89" spans="1:12" s="16" customFormat="1" ht="13.5" x14ac:dyDescent="0.25">
      <c r="A89" s="99">
        <v>88</v>
      </c>
      <c r="B89" s="105">
        <v>1804</v>
      </c>
      <c r="C89" s="105">
        <v>18</v>
      </c>
      <c r="D89" s="106" t="s">
        <v>26</v>
      </c>
      <c r="E89" s="107">
        <v>1000</v>
      </c>
      <c r="F89" s="101">
        <f t="shared" si="6"/>
        <v>1100</v>
      </c>
      <c r="G89" s="101">
        <f>G88</f>
        <v>23800</v>
      </c>
      <c r="H89" s="102">
        <f t="shared" si="7"/>
        <v>23800000</v>
      </c>
      <c r="I89" s="103">
        <f t="shared" si="8"/>
        <v>26418000</v>
      </c>
      <c r="J89" s="103">
        <f t="shared" si="9"/>
        <v>19040000</v>
      </c>
      <c r="K89" s="104">
        <f t="shared" si="10"/>
        <v>66000</v>
      </c>
      <c r="L89" s="103">
        <f t="shared" si="11"/>
        <v>3300000</v>
      </c>
    </row>
    <row r="90" spans="1:12" s="16" customFormat="1" ht="13.5" x14ac:dyDescent="0.25">
      <c r="A90" s="99">
        <v>89</v>
      </c>
      <c r="B90" s="105">
        <v>1805</v>
      </c>
      <c r="C90" s="105">
        <v>18</v>
      </c>
      <c r="D90" s="106" t="s">
        <v>25</v>
      </c>
      <c r="E90" s="107">
        <v>746</v>
      </c>
      <c r="F90" s="101">
        <f t="shared" si="6"/>
        <v>820.6</v>
      </c>
      <c r="G90" s="101">
        <f>G89</f>
        <v>23800</v>
      </c>
      <c r="H90" s="102">
        <f t="shared" si="7"/>
        <v>17754800</v>
      </c>
      <c r="I90" s="103">
        <f t="shared" si="8"/>
        <v>19707828</v>
      </c>
      <c r="J90" s="103">
        <f t="shared" si="9"/>
        <v>14203840</v>
      </c>
      <c r="K90" s="104">
        <f t="shared" si="10"/>
        <v>49500</v>
      </c>
      <c r="L90" s="103">
        <f t="shared" si="11"/>
        <v>2461800</v>
      </c>
    </row>
    <row r="91" spans="1:12" s="16" customFormat="1" ht="13.5" x14ac:dyDescent="0.25">
      <c r="A91" s="99">
        <v>90</v>
      </c>
      <c r="B91" s="105">
        <v>1806</v>
      </c>
      <c r="C91" s="105">
        <v>18</v>
      </c>
      <c r="D91" s="106" t="s">
        <v>25</v>
      </c>
      <c r="E91" s="107">
        <v>746</v>
      </c>
      <c r="F91" s="101">
        <f t="shared" si="6"/>
        <v>820.6</v>
      </c>
      <c r="G91" s="101">
        <f>G90</f>
        <v>23800</v>
      </c>
      <c r="H91" s="102">
        <f t="shared" si="7"/>
        <v>17754800</v>
      </c>
      <c r="I91" s="103">
        <f t="shared" si="8"/>
        <v>19707828</v>
      </c>
      <c r="J91" s="103">
        <f t="shared" si="9"/>
        <v>14203840</v>
      </c>
      <c r="K91" s="104">
        <f t="shared" si="10"/>
        <v>49500</v>
      </c>
      <c r="L91" s="103">
        <f t="shared" si="11"/>
        <v>2461800</v>
      </c>
    </row>
    <row r="92" spans="1:12" s="16" customFormat="1" ht="13.5" x14ac:dyDescent="0.25">
      <c r="A92" s="99">
        <v>91</v>
      </c>
      <c r="B92" s="105">
        <v>1807</v>
      </c>
      <c r="C92" s="105">
        <v>18</v>
      </c>
      <c r="D92" s="106" t="s">
        <v>25</v>
      </c>
      <c r="E92" s="107">
        <v>691</v>
      </c>
      <c r="F92" s="101">
        <f t="shared" si="6"/>
        <v>760.1</v>
      </c>
      <c r="G92" s="101">
        <f>G91</f>
        <v>23800</v>
      </c>
      <c r="H92" s="102">
        <f t="shared" si="7"/>
        <v>16445800</v>
      </c>
      <c r="I92" s="103">
        <f t="shared" si="8"/>
        <v>18254838</v>
      </c>
      <c r="J92" s="103">
        <f t="shared" si="9"/>
        <v>13156640</v>
      </c>
      <c r="K92" s="104">
        <f t="shared" si="10"/>
        <v>45500</v>
      </c>
      <c r="L92" s="103">
        <f t="shared" si="11"/>
        <v>2280300</v>
      </c>
    </row>
    <row r="93" spans="1:12" s="16" customFormat="1" ht="13.5" x14ac:dyDescent="0.25">
      <c r="A93" s="99">
        <v>92</v>
      </c>
      <c r="B93" s="105">
        <v>1808</v>
      </c>
      <c r="C93" s="105">
        <v>18</v>
      </c>
      <c r="D93" s="106" t="s">
        <v>25</v>
      </c>
      <c r="E93" s="107">
        <v>691</v>
      </c>
      <c r="F93" s="101">
        <f t="shared" si="6"/>
        <v>760.1</v>
      </c>
      <c r="G93" s="101">
        <f>G92</f>
        <v>23800</v>
      </c>
      <c r="H93" s="102">
        <f t="shared" si="7"/>
        <v>16445800</v>
      </c>
      <c r="I93" s="103">
        <f t="shared" si="8"/>
        <v>18254838</v>
      </c>
      <c r="J93" s="103">
        <f t="shared" si="9"/>
        <v>13156640</v>
      </c>
      <c r="K93" s="104">
        <f t="shared" si="10"/>
        <v>45500</v>
      </c>
      <c r="L93" s="103">
        <f t="shared" si="11"/>
        <v>2280300</v>
      </c>
    </row>
    <row r="94" spans="1:12" s="16" customFormat="1" ht="13.5" x14ac:dyDescent="0.25">
      <c r="A94" s="99">
        <v>93</v>
      </c>
      <c r="B94" s="105">
        <v>1901</v>
      </c>
      <c r="C94" s="105">
        <v>19</v>
      </c>
      <c r="D94" s="106" t="s">
        <v>25</v>
      </c>
      <c r="E94" s="107">
        <v>726</v>
      </c>
      <c r="F94" s="101">
        <f t="shared" si="6"/>
        <v>798.6</v>
      </c>
      <c r="G94" s="101">
        <f>G93+80</f>
        <v>23880</v>
      </c>
      <c r="H94" s="102">
        <f t="shared" si="7"/>
        <v>17336880</v>
      </c>
      <c r="I94" s="103">
        <f t="shared" si="8"/>
        <v>19243937</v>
      </c>
      <c r="J94" s="103">
        <f t="shared" si="9"/>
        <v>13869504</v>
      </c>
      <c r="K94" s="104">
        <f t="shared" si="10"/>
        <v>48000</v>
      </c>
      <c r="L94" s="103">
        <f t="shared" si="11"/>
        <v>2395800</v>
      </c>
    </row>
    <row r="95" spans="1:12" s="16" customFormat="1" ht="13.5" x14ac:dyDescent="0.25">
      <c r="A95" s="99">
        <v>94</v>
      </c>
      <c r="B95" s="105">
        <v>1902</v>
      </c>
      <c r="C95" s="105">
        <v>19</v>
      </c>
      <c r="D95" s="106" t="s">
        <v>25</v>
      </c>
      <c r="E95" s="107">
        <v>726</v>
      </c>
      <c r="F95" s="101">
        <f t="shared" si="6"/>
        <v>798.6</v>
      </c>
      <c r="G95" s="101">
        <f>G94</f>
        <v>23880</v>
      </c>
      <c r="H95" s="102">
        <f t="shared" si="7"/>
        <v>17336880</v>
      </c>
      <c r="I95" s="103">
        <f t="shared" si="8"/>
        <v>19243937</v>
      </c>
      <c r="J95" s="103">
        <f t="shared" si="9"/>
        <v>13869504</v>
      </c>
      <c r="K95" s="104">
        <f t="shared" si="10"/>
        <v>48000</v>
      </c>
      <c r="L95" s="103">
        <f t="shared" si="11"/>
        <v>2395800</v>
      </c>
    </row>
    <row r="96" spans="1:12" s="16" customFormat="1" ht="13.5" x14ac:dyDescent="0.25">
      <c r="A96" s="99">
        <v>95</v>
      </c>
      <c r="B96" s="105">
        <v>1903</v>
      </c>
      <c r="C96" s="105">
        <v>19</v>
      </c>
      <c r="D96" s="106" t="s">
        <v>26</v>
      </c>
      <c r="E96" s="107">
        <v>1000</v>
      </c>
      <c r="F96" s="101">
        <f t="shared" si="6"/>
        <v>1100</v>
      </c>
      <c r="G96" s="101">
        <f>G95</f>
        <v>23880</v>
      </c>
      <c r="H96" s="102">
        <f t="shared" si="7"/>
        <v>23880000</v>
      </c>
      <c r="I96" s="103">
        <f t="shared" si="8"/>
        <v>26506800</v>
      </c>
      <c r="J96" s="103">
        <f t="shared" si="9"/>
        <v>19104000</v>
      </c>
      <c r="K96" s="104">
        <f t="shared" si="10"/>
        <v>66500</v>
      </c>
      <c r="L96" s="103">
        <f t="shared" si="11"/>
        <v>3300000</v>
      </c>
    </row>
    <row r="97" spans="1:12" s="16" customFormat="1" ht="13.5" x14ac:dyDescent="0.25">
      <c r="A97" s="99">
        <v>96</v>
      </c>
      <c r="B97" s="105">
        <v>1904</v>
      </c>
      <c r="C97" s="105">
        <v>19</v>
      </c>
      <c r="D97" s="106" t="s">
        <v>26</v>
      </c>
      <c r="E97" s="107">
        <v>1000</v>
      </c>
      <c r="F97" s="101">
        <f t="shared" si="6"/>
        <v>1100</v>
      </c>
      <c r="G97" s="101">
        <f>G96</f>
        <v>23880</v>
      </c>
      <c r="H97" s="102">
        <f t="shared" si="7"/>
        <v>23880000</v>
      </c>
      <c r="I97" s="103">
        <f t="shared" si="8"/>
        <v>26506800</v>
      </c>
      <c r="J97" s="103">
        <f t="shared" si="9"/>
        <v>19104000</v>
      </c>
      <c r="K97" s="104">
        <f t="shared" si="10"/>
        <v>66500</v>
      </c>
      <c r="L97" s="103">
        <f t="shared" si="11"/>
        <v>3300000</v>
      </c>
    </row>
    <row r="98" spans="1:12" s="16" customFormat="1" ht="13.5" x14ac:dyDescent="0.25">
      <c r="A98" s="99">
        <v>97</v>
      </c>
      <c r="B98" s="105">
        <v>1905</v>
      </c>
      <c r="C98" s="105">
        <v>19</v>
      </c>
      <c r="D98" s="106" t="s">
        <v>25</v>
      </c>
      <c r="E98" s="107">
        <v>746</v>
      </c>
      <c r="F98" s="101">
        <f t="shared" si="6"/>
        <v>820.6</v>
      </c>
      <c r="G98" s="101">
        <f>G97</f>
        <v>23880</v>
      </c>
      <c r="H98" s="102">
        <f t="shared" si="7"/>
        <v>17814480</v>
      </c>
      <c r="I98" s="103">
        <f t="shared" si="8"/>
        <v>19774073</v>
      </c>
      <c r="J98" s="103">
        <f t="shared" si="9"/>
        <v>14251584</v>
      </c>
      <c r="K98" s="104">
        <f t="shared" si="10"/>
        <v>49500</v>
      </c>
      <c r="L98" s="103">
        <f t="shared" si="11"/>
        <v>2461800</v>
      </c>
    </row>
    <row r="99" spans="1:12" s="16" customFormat="1" ht="13.5" x14ac:dyDescent="0.25">
      <c r="A99" s="99">
        <v>98</v>
      </c>
      <c r="B99" s="105">
        <v>1906</v>
      </c>
      <c r="C99" s="105">
        <v>19</v>
      </c>
      <c r="D99" s="106" t="s">
        <v>25</v>
      </c>
      <c r="E99" s="107">
        <v>746</v>
      </c>
      <c r="F99" s="101">
        <f t="shared" si="6"/>
        <v>820.6</v>
      </c>
      <c r="G99" s="101">
        <f>G98</f>
        <v>23880</v>
      </c>
      <c r="H99" s="102">
        <f t="shared" si="7"/>
        <v>17814480</v>
      </c>
      <c r="I99" s="103">
        <f t="shared" si="8"/>
        <v>19774073</v>
      </c>
      <c r="J99" s="103">
        <f t="shared" si="9"/>
        <v>14251584</v>
      </c>
      <c r="K99" s="104">
        <f t="shared" si="10"/>
        <v>49500</v>
      </c>
      <c r="L99" s="103">
        <f t="shared" si="11"/>
        <v>2461800</v>
      </c>
    </row>
    <row r="100" spans="1:12" s="16" customFormat="1" ht="13.5" x14ac:dyDescent="0.25">
      <c r="A100" s="99">
        <v>99</v>
      </c>
      <c r="B100" s="105">
        <v>1907</v>
      </c>
      <c r="C100" s="105">
        <v>19</v>
      </c>
      <c r="D100" s="106" t="s">
        <v>25</v>
      </c>
      <c r="E100" s="107">
        <v>691</v>
      </c>
      <c r="F100" s="101">
        <f t="shared" si="6"/>
        <v>760.1</v>
      </c>
      <c r="G100" s="101">
        <f>G99</f>
        <v>23880</v>
      </c>
      <c r="H100" s="102">
        <f t="shared" si="7"/>
        <v>16501080</v>
      </c>
      <c r="I100" s="103">
        <f t="shared" si="8"/>
        <v>18316199</v>
      </c>
      <c r="J100" s="103">
        <f t="shared" si="9"/>
        <v>13200864</v>
      </c>
      <c r="K100" s="104">
        <f t="shared" si="10"/>
        <v>46000</v>
      </c>
      <c r="L100" s="103">
        <f t="shared" si="11"/>
        <v>2280300</v>
      </c>
    </row>
    <row r="101" spans="1:12" s="16" customFormat="1" ht="13.5" x14ac:dyDescent="0.25">
      <c r="A101" s="99">
        <v>100</v>
      </c>
      <c r="B101" s="105">
        <v>1908</v>
      </c>
      <c r="C101" s="105">
        <v>19</v>
      </c>
      <c r="D101" s="106" t="s">
        <v>25</v>
      </c>
      <c r="E101" s="107">
        <v>691</v>
      </c>
      <c r="F101" s="101">
        <f t="shared" si="6"/>
        <v>760.1</v>
      </c>
      <c r="G101" s="101">
        <f>G100</f>
        <v>23880</v>
      </c>
      <c r="H101" s="102">
        <f t="shared" si="7"/>
        <v>16501080</v>
      </c>
      <c r="I101" s="103">
        <f t="shared" si="8"/>
        <v>18316199</v>
      </c>
      <c r="J101" s="103">
        <f t="shared" si="9"/>
        <v>13200864</v>
      </c>
      <c r="K101" s="104">
        <f t="shared" si="10"/>
        <v>46000</v>
      </c>
      <c r="L101" s="103">
        <f t="shared" si="11"/>
        <v>2280300</v>
      </c>
    </row>
    <row r="102" spans="1:12" s="16" customFormat="1" ht="13.5" x14ac:dyDescent="0.25">
      <c r="A102" s="99">
        <v>101</v>
      </c>
      <c r="B102" s="105">
        <v>2001</v>
      </c>
      <c r="C102" s="105">
        <v>20</v>
      </c>
      <c r="D102" s="106" t="s">
        <v>25</v>
      </c>
      <c r="E102" s="107">
        <v>726</v>
      </c>
      <c r="F102" s="101">
        <f t="shared" si="6"/>
        <v>798.6</v>
      </c>
      <c r="G102" s="101">
        <f>G101+80</f>
        <v>23960</v>
      </c>
      <c r="H102" s="102">
        <f t="shared" si="7"/>
        <v>17394960</v>
      </c>
      <c r="I102" s="103">
        <f t="shared" si="8"/>
        <v>19308406</v>
      </c>
      <c r="J102" s="103">
        <f t="shared" si="9"/>
        <v>13915968</v>
      </c>
      <c r="K102" s="104">
        <f t="shared" si="10"/>
        <v>48500</v>
      </c>
      <c r="L102" s="103">
        <f t="shared" si="11"/>
        <v>2395800</v>
      </c>
    </row>
    <row r="103" spans="1:12" s="16" customFormat="1" ht="13.5" x14ac:dyDescent="0.25">
      <c r="A103" s="99">
        <v>102</v>
      </c>
      <c r="B103" s="105">
        <v>2002</v>
      </c>
      <c r="C103" s="105">
        <v>20</v>
      </c>
      <c r="D103" s="106" t="s">
        <v>25</v>
      </c>
      <c r="E103" s="107">
        <v>726</v>
      </c>
      <c r="F103" s="101">
        <f t="shared" si="6"/>
        <v>798.6</v>
      </c>
      <c r="G103" s="101">
        <f>G102</f>
        <v>23960</v>
      </c>
      <c r="H103" s="102">
        <f t="shared" si="7"/>
        <v>17394960</v>
      </c>
      <c r="I103" s="103">
        <f t="shared" si="8"/>
        <v>19308406</v>
      </c>
      <c r="J103" s="103">
        <f t="shared" si="9"/>
        <v>13915968</v>
      </c>
      <c r="K103" s="104">
        <f t="shared" si="10"/>
        <v>48500</v>
      </c>
      <c r="L103" s="103">
        <f t="shared" si="11"/>
        <v>2395800</v>
      </c>
    </row>
    <row r="104" spans="1:12" s="16" customFormat="1" ht="13.5" x14ac:dyDescent="0.25">
      <c r="A104" s="99">
        <v>103</v>
      </c>
      <c r="B104" s="105">
        <v>2003</v>
      </c>
      <c r="C104" s="105">
        <v>20</v>
      </c>
      <c r="D104" s="106" t="s">
        <v>26</v>
      </c>
      <c r="E104" s="107">
        <v>1000</v>
      </c>
      <c r="F104" s="101">
        <f t="shared" si="6"/>
        <v>1100</v>
      </c>
      <c r="G104" s="101">
        <f>G103</f>
        <v>23960</v>
      </c>
      <c r="H104" s="102">
        <f t="shared" si="7"/>
        <v>23960000</v>
      </c>
      <c r="I104" s="103">
        <f t="shared" si="8"/>
        <v>26595600</v>
      </c>
      <c r="J104" s="103">
        <f t="shared" si="9"/>
        <v>19168000</v>
      </c>
      <c r="K104" s="104">
        <f t="shared" si="10"/>
        <v>66500</v>
      </c>
      <c r="L104" s="103">
        <f t="shared" si="11"/>
        <v>3300000</v>
      </c>
    </row>
    <row r="105" spans="1:12" s="16" customFormat="1" ht="13.5" x14ac:dyDescent="0.25">
      <c r="A105" s="99">
        <v>104</v>
      </c>
      <c r="B105" s="105">
        <v>2004</v>
      </c>
      <c r="C105" s="105">
        <v>20</v>
      </c>
      <c r="D105" s="106" t="s">
        <v>26</v>
      </c>
      <c r="E105" s="107">
        <v>1000</v>
      </c>
      <c r="F105" s="101">
        <f t="shared" si="6"/>
        <v>1100</v>
      </c>
      <c r="G105" s="101">
        <f>G104</f>
        <v>23960</v>
      </c>
      <c r="H105" s="102">
        <f t="shared" si="7"/>
        <v>23960000</v>
      </c>
      <c r="I105" s="103">
        <f t="shared" si="8"/>
        <v>26595600</v>
      </c>
      <c r="J105" s="103">
        <f t="shared" si="9"/>
        <v>19168000</v>
      </c>
      <c r="K105" s="104">
        <f t="shared" si="10"/>
        <v>66500</v>
      </c>
      <c r="L105" s="103">
        <f t="shared" si="11"/>
        <v>3300000</v>
      </c>
    </row>
    <row r="106" spans="1:12" s="16" customFormat="1" ht="13.5" x14ac:dyDescent="0.25">
      <c r="A106" s="99">
        <v>105</v>
      </c>
      <c r="B106" s="105">
        <v>2005</v>
      </c>
      <c r="C106" s="105">
        <v>20</v>
      </c>
      <c r="D106" s="106" t="s">
        <v>25</v>
      </c>
      <c r="E106" s="107">
        <v>746</v>
      </c>
      <c r="F106" s="101">
        <f t="shared" si="6"/>
        <v>820.6</v>
      </c>
      <c r="G106" s="101">
        <f>G105</f>
        <v>23960</v>
      </c>
      <c r="H106" s="102">
        <f t="shared" si="7"/>
        <v>17874160</v>
      </c>
      <c r="I106" s="103">
        <f t="shared" si="8"/>
        <v>19840318</v>
      </c>
      <c r="J106" s="103">
        <f t="shared" si="9"/>
        <v>14299328</v>
      </c>
      <c r="K106" s="104">
        <f t="shared" si="10"/>
        <v>49500</v>
      </c>
      <c r="L106" s="103">
        <f t="shared" si="11"/>
        <v>2461800</v>
      </c>
    </row>
    <row r="107" spans="1:12" s="16" customFormat="1" ht="13.5" x14ac:dyDescent="0.25">
      <c r="A107" s="99">
        <v>106</v>
      </c>
      <c r="B107" s="105">
        <v>2006</v>
      </c>
      <c r="C107" s="105">
        <v>20</v>
      </c>
      <c r="D107" s="106" t="s">
        <v>25</v>
      </c>
      <c r="E107" s="107">
        <v>746</v>
      </c>
      <c r="F107" s="101">
        <f t="shared" si="6"/>
        <v>820.6</v>
      </c>
      <c r="G107" s="101">
        <f>G106</f>
        <v>23960</v>
      </c>
      <c r="H107" s="102">
        <f t="shared" si="7"/>
        <v>17874160</v>
      </c>
      <c r="I107" s="103">
        <f t="shared" si="8"/>
        <v>19840318</v>
      </c>
      <c r="J107" s="103">
        <f t="shared" si="9"/>
        <v>14299328</v>
      </c>
      <c r="K107" s="104">
        <f t="shared" si="10"/>
        <v>49500</v>
      </c>
      <c r="L107" s="103">
        <f t="shared" si="11"/>
        <v>2461800</v>
      </c>
    </row>
    <row r="108" spans="1:12" s="16" customFormat="1" ht="13.5" x14ac:dyDescent="0.25">
      <c r="A108" s="99">
        <v>107</v>
      </c>
      <c r="B108" s="105">
        <v>2007</v>
      </c>
      <c r="C108" s="105">
        <v>20</v>
      </c>
      <c r="D108" s="106" t="s">
        <v>25</v>
      </c>
      <c r="E108" s="107">
        <v>691</v>
      </c>
      <c r="F108" s="101">
        <f t="shared" si="6"/>
        <v>760.1</v>
      </c>
      <c r="G108" s="101">
        <f>G107</f>
        <v>23960</v>
      </c>
      <c r="H108" s="102">
        <f t="shared" si="7"/>
        <v>16556360</v>
      </c>
      <c r="I108" s="103">
        <f t="shared" si="8"/>
        <v>18377560</v>
      </c>
      <c r="J108" s="103">
        <f t="shared" si="9"/>
        <v>13245088</v>
      </c>
      <c r="K108" s="104">
        <f t="shared" si="10"/>
        <v>46000</v>
      </c>
      <c r="L108" s="103">
        <f t="shared" si="11"/>
        <v>2280300</v>
      </c>
    </row>
    <row r="109" spans="1:12" s="16" customFormat="1" ht="13.5" x14ac:dyDescent="0.25">
      <c r="A109" s="99">
        <v>108</v>
      </c>
      <c r="B109" s="105">
        <v>2008</v>
      </c>
      <c r="C109" s="105">
        <v>20</v>
      </c>
      <c r="D109" s="106" t="s">
        <v>25</v>
      </c>
      <c r="E109" s="107">
        <v>691</v>
      </c>
      <c r="F109" s="101">
        <f t="shared" si="6"/>
        <v>760.1</v>
      </c>
      <c r="G109" s="101">
        <f>G108</f>
        <v>23960</v>
      </c>
      <c r="H109" s="102">
        <f t="shared" si="7"/>
        <v>16556360</v>
      </c>
      <c r="I109" s="103">
        <f t="shared" si="8"/>
        <v>18377560</v>
      </c>
      <c r="J109" s="103">
        <f t="shared" si="9"/>
        <v>13245088</v>
      </c>
      <c r="K109" s="104">
        <f t="shared" si="10"/>
        <v>46000</v>
      </c>
      <c r="L109" s="103">
        <f t="shared" si="11"/>
        <v>2280300</v>
      </c>
    </row>
    <row r="110" spans="1:12" s="16" customFormat="1" ht="13.5" x14ac:dyDescent="0.25">
      <c r="A110" s="99">
        <v>109</v>
      </c>
      <c r="B110" s="105">
        <v>2101</v>
      </c>
      <c r="C110" s="105">
        <v>21</v>
      </c>
      <c r="D110" s="106" t="s">
        <v>25</v>
      </c>
      <c r="E110" s="107">
        <v>726</v>
      </c>
      <c r="F110" s="101">
        <f t="shared" si="6"/>
        <v>798.6</v>
      </c>
      <c r="G110" s="101">
        <f>G109+80</f>
        <v>24040</v>
      </c>
      <c r="H110" s="102">
        <f t="shared" si="7"/>
        <v>17453040</v>
      </c>
      <c r="I110" s="103">
        <f t="shared" si="8"/>
        <v>19372874</v>
      </c>
      <c r="J110" s="103">
        <f t="shared" si="9"/>
        <v>13962432</v>
      </c>
      <c r="K110" s="104">
        <f t="shared" si="10"/>
        <v>48500</v>
      </c>
      <c r="L110" s="103">
        <f t="shared" si="11"/>
        <v>2395800</v>
      </c>
    </row>
    <row r="111" spans="1:12" s="16" customFormat="1" ht="13.5" x14ac:dyDescent="0.25">
      <c r="A111" s="99">
        <v>110</v>
      </c>
      <c r="B111" s="105">
        <v>2102</v>
      </c>
      <c r="C111" s="105">
        <v>21</v>
      </c>
      <c r="D111" s="106" t="s">
        <v>25</v>
      </c>
      <c r="E111" s="107">
        <v>726</v>
      </c>
      <c r="F111" s="101">
        <f t="shared" si="6"/>
        <v>798.6</v>
      </c>
      <c r="G111" s="101">
        <f>G110</f>
        <v>24040</v>
      </c>
      <c r="H111" s="102">
        <f t="shared" si="7"/>
        <v>17453040</v>
      </c>
      <c r="I111" s="103">
        <f t="shared" si="8"/>
        <v>19372874</v>
      </c>
      <c r="J111" s="103">
        <f t="shared" si="9"/>
        <v>13962432</v>
      </c>
      <c r="K111" s="104">
        <f t="shared" si="10"/>
        <v>48500</v>
      </c>
      <c r="L111" s="103">
        <f t="shared" si="11"/>
        <v>2395800</v>
      </c>
    </row>
    <row r="112" spans="1:12" s="16" customFormat="1" ht="13.5" x14ac:dyDescent="0.25">
      <c r="A112" s="99">
        <v>111</v>
      </c>
      <c r="B112" s="105">
        <v>2103</v>
      </c>
      <c r="C112" s="105">
        <v>21</v>
      </c>
      <c r="D112" s="106" t="s">
        <v>26</v>
      </c>
      <c r="E112" s="107">
        <v>1000</v>
      </c>
      <c r="F112" s="101">
        <f t="shared" si="6"/>
        <v>1100</v>
      </c>
      <c r="G112" s="101">
        <f>G111</f>
        <v>24040</v>
      </c>
      <c r="H112" s="102">
        <f t="shared" si="7"/>
        <v>24040000</v>
      </c>
      <c r="I112" s="103">
        <f t="shared" si="8"/>
        <v>26684400</v>
      </c>
      <c r="J112" s="103">
        <f t="shared" si="9"/>
        <v>19232000</v>
      </c>
      <c r="K112" s="104">
        <f t="shared" si="10"/>
        <v>66500</v>
      </c>
      <c r="L112" s="103">
        <f t="shared" si="11"/>
        <v>3300000</v>
      </c>
    </row>
    <row r="113" spans="1:12" s="16" customFormat="1" ht="13.5" x14ac:dyDescent="0.25">
      <c r="A113" s="99">
        <v>112</v>
      </c>
      <c r="B113" s="105">
        <v>2104</v>
      </c>
      <c r="C113" s="105">
        <v>21</v>
      </c>
      <c r="D113" s="106" t="s">
        <v>26</v>
      </c>
      <c r="E113" s="107">
        <v>1000</v>
      </c>
      <c r="F113" s="101">
        <f t="shared" si="6"/>
        <v>1100</v>
      </c>
      <c r="G113" s="101">
        <f>G112</f>
        <v>24040</v>
      </c>
      <c r="H113" s="102">
        <f t="shared" si="7"/>
        <v>24040000</v>
      </c>
      <c r="I113" s="103">
        <f t="shared" si="8"/>
        <v>26684400</v>
      </c>
      <c r="J113" s="103">
        <f t="shared" si="9"/>
        <v>19232000</v>
      </c>
      <c r="K113" s="104">
        <f t="shared" si="10"/>
        <v>66500</v>
      </c>
      <c r="L113" s="103">
        <f t="shared" si="11"/>
        <v>3300000</v>
      </c>
    </row>
    <row r="114" spans="1:12" s="16" customFormat="1" ht="13.5" x14ac:dyDescent="0.25">
      <c r="A114" s="99">
        <v>113</v>
      </c>
      <c r="B114" s="105">
        <v>2107</v>
      </c>
      <c r="C114" s="105">
        <v>21</v>
      </c>
      <c r="D114" s="106" t="s">
        <v>25</v>
      </c>
      <c r="E114" s="107">
        <v>691</v>
      </c>
      <c r="F114" s="101">
        <f t="shared" si="6"/>
        <v>760.1</v>
      </c>
      <c r="G114" s="101">
        <f>G113</f>
        <v>24040</v>
      </c>
      <c r="H114" s="102">
        <f t="shared" si="7"/>
        <v>16611640</v>
      </c>
      <c r="I114" s="103">
        <f t="shared" si="8"/>
        <v>18438920</v>
      </c>
      <c r="J114" s="103">
        <f t="shared" si="9"/>
        <v>13289312</v>
      </c>
      <c r="K114" s="104">
        <f t="shared" si="10"/>
        <v>46000</v>
      </c>
      <c r="L114" s="103">
        <f t="shared" si="11"/>
        <v>2280300</v>
      </c>
    </row>
    <row r="115" spans="1:12" s="16" customFormat="1" ht="13.5" x14ac:dyDescent="0.25">
      <c r="A115" s="99">
        <v>114</v>
      </c>
      <c r="B115" s="105">
        <v>2108</v>
      </c>
      <c r="C115" s="105">
        <v>21</v>
      </c>
      <c r="D115" s="106" t="s">
        <v>25</v>
      </c>
      <c r="E115" s="107">
        <v>691</v>
      </c>
      <c r="F115" s="101">
        <f t="shared" si="6"/>
        <v>760.1</v>
      </c>
      <c r="G115" s="101">
        <f>G114</f>
        <v>24040</v>
      </c>
      <c r="H115" s="102">
        <f t="shared" si="7"/>
        <v>16611640</v>
      </c>
      <c r="I115" s="103">
        <f t="shared" si="8"/>
        <v>18438920</v>
      </c>
      <c r="J115" s="103">
        <f t="shared" si="9"/>
        <v>13289312</v>
      </c>
      <c r="K115" s="104">
        <f t="shared" si="10"/>
        <v>46000</v>
      </c>
      <c r="L115" s="103">
        <f t="shared" si="11"/>
        <v>2280300</v>
      </c>
    </row>
    <row r="116" spans="1:12" s="16" customFormat="1" ht="13.5" x14ac:dyDescent="0.25">
      <c r="A116" s="99">
        <v>115</v>
      </c>
      <c r="B116" s="105">
        <v>2201</v>
      </c>
      <c r="C116" s="105">
        <v>22</v>
      </c>
      <c r="D116" s="106" t="s">
        <v>25</v>
      </c>
      <c r="E116" s="107">
        <v>726</v>
      </c>
      <c r="F116" s="101">
        <f t="shared" si="6"/>
        <v>798.6</v>
      </c>
      <c r="G116" s="101">
        <f>G115+80</f>
        <v>24120</v>
      </c>
      <c r="H116" s="102">
        <f t="shared" si="7"/>
        <v>17511120</v>
      </c>
      <c r="I116" s="103">
        <f t="shared" si="8"/>
        <v>19437343</v>
      </c>
      <c r="J116" s="103">
        <f t="shared" si="9"/>
        <v>14008896</v>
      </c>
      <c r="K116" s="104">
        <f t="shared" si="10"/>
        <v>48500</v>
      </c>
      <c r="L116" s="103">
        <f t="shared" si="11"/>
        <v>2395800</v>
      </c>
    </row>
    <row r="117" spans="1:12" s="16" customFormat="1" ht="13.5" x14ac:dyDescent="0.25">
      <c r="A117" s="99">
        <v>116</v>
      </c>
      <c r="B117" s="105">
        <v>2202</v>
      </c>
      <c r="C117" s="105">
        <v>22</v>
      </c>
      <c r="D117" s="106" t="s">
        <v>25</v>
      </c>
      <c r="E117" s="107">
        <v>726</v>
      </c>
      <c r="F117" s="101">
        <f t="shared" si="6"/>
        <v>798.6</v>
      </c>
      <c r="G117" s="101">
        <f>G116</f>
        <v>24120</v>
      </c>
      <c r="H117" s="102">
        <f t="shared" si="7"/>
        <v>17511120</v>
      </c>
      <c r="I117" s="103">
        <f t="shared" si="8"/>
        <v>19437343</v>
      </c>
      <c r="J117" s="103">
        <f t="shared" si="9"/>
        <v>14008896</v>
      </c>
      <c r="K117" s="104">
        <f t="shared" si="10"/>
        <v>48500</v>
      </c>
      <c r="L117" s="103">
        <f t="shared" si="11"/>
        <v>2395800</v>
      </c>
    </row>
    <row r="118" spans="1:12" s="16" customFormat="1" ht="13.5" x14ac:dyDescent="0.25">
      <c r="A118" s="99">
        <v>117</v>
      </c>
      <c r="B118" s="105">
        <v>2203</v>
      </c>
      <c r="C118" s="105">
        <v>22</v>
      </c>
      <c r="D118" s="106" t="s">
        <v>26</v>
      </c>
      <c r="E118" s="107">
        <v>1000</v>
      </c>
      <c r="F118" s="101">
        <f t="shared" si="6"/>
        <v>1100</v>
      </c>
      <c r="G118" s="101">
        <f>G117</f>
        <v>24120</v>
      </c>
      <c r="H118" s="102">
        <f t="shared" si="7"/>
        <v>24120000</v>
      </c>
      <c r="I118" s="103">
        <f t="shared" si="8"/>
        <v>26773200</v>
      </c>
      <c r="J118" s="103">
        <f t="shared" si="9"/>
        <v>19296000</v>
      </c>
      <c r="K118" s="104">
        <f t="shared" si="10"/>
        <v>67000</v>
      </c>
      <c r="L118" s="103">
        <f t="shared" si="11"/>
        <v>3300000</v>
      </c>
    </row>
    <row r="119" spans="1:12" s="16" customFormat="1" ht="13.5" x14ac:dyDescent="0.25">
      <c r="A119" s="99">
        <v>118</v>
      </c>
      <c r="B119" s="105">
        <v>2204</v>
      </c>
      <c r="C119" s="105">
        <v>22</v>
      </c>
      <c r="D119" s="106" t="s">
        <v>26</v>
      </c>
      <c r="E119" s="107">
        <v>1000</v>
      </c>
      <c r="F119" s="101">
        <f t="shared" si="6"/>
        <v>1100</v>
      </c>
      <c r="G119" s="101">
        <f>G118</f>
        <v>24120</v>
      </c>
      <c r="H119" s="102">
        <f t="shared" si="7"/>
        <v>24120000</v>
      </c>
      <c r="I119" s="103">
        <f t="shared" si="8"/>
        <v>26773200</v>
      </c>
      <c r="J119" s="103">
        <f t="shared" si="9"/>
        <v>19296000</v>
      </c>
      <c r="K119" s="104">
        <f t="shared" si="10"/>
        <v>67000</v>
      </c>
      <c r="L119" s="103">
        <f t="shared" si="11"/>
        <v>3300000</v>
      </c>
    </row>
    <row r="120" spans="1:12" s="16" customFormat="1" ht="13.5" x14ac:dyDescent="0.25">
      <c r="A120" s="99">
        <v>119</v>
      </c>
      <c r="B120" s="105">
        <v>2205</v>
      </c>
      <c r="C120" s="105">
        <v>22</v>
      </c>
      <c r="D120" s="106" t="s">
        <v>25</v>
      </c>
      <c r="E120" s="107">
        <v>746</v>
      </c>
      <c r="F120" s="101">
        <f t="shared" si="6"/>
        <v>820.6</v>
      </c>
      <c r="G120" s="101">
        <f>G119</f>
        <v>24120</v>
      </c>
      <c r="H120" s="102">
        <f t="shared" si="7"/>
        <v>17993520</v>
      </c>
      <c r="I120" s="103">
        <f t="shared" si="8"/>
        <v>19972807</v>
      </c>
      <c r="J120" s="103">
        <f t="shared" si="9"/>
        <v>14394816</v>
      </c>
      <c r="K120" s="104">
        <f t="shared" si="10"/>
        <v>50000</v>
      </c>
      <c r="L120" s="103">
        <f t="shared" si="11"/>
        <v>2461800</v>
      </c>
    </row>
    <row r="121" spans="1:12" s="16" customFormat="1" ht="13.5" x14ac:dyDescent="0.25">
      <c r="A121" s="99">
        <v>120</v>
      </c>
      <c r="B121" s="105">
        <v>2206</v>
      </c>
      <c r="C121" s="105">
        <v>22</v>
      </c>
      <c r="D121" s="106" t="s">
        <v>25</v>
      </c>
      <c r="E121" s="107">
        <v>746</v>
      </c>
      <c r="F121" s="101">
        <f t="shared" si="6"/>
        <v>820.6</v>
      </c>
      <c r="G121" s="101">
        <f>G120</f>
        <v>24120</v>
      </c>
      <c r="H121" s="102">
        <f t="shared" si="7"/>
        <v>17993520</v>
      </c>
      <c r="I121" s="103">
        <f t="shared" si="8"/>
        <v>19972807</v>
      </c>
      <c r="J121" s="103">
        <f t="shared" si="9"/>
        <v>14394816</v>
      </c>
      <c r="K121" s="104">
        <f t="shared" si="10"/>
        <v>50000</v>
      </c>
      <c r="L121" s="103">
        <f t="shared" si="11"/>
        <v>2461800</v>
      </c>
    </row>
    <row r="122" spans="1:12" s="16" customFormat="1" ht="13.5" x14ac:dyDescent="0.25">
      <c r="A122" s="99">
        <v>121</v>
      </c>
      <c r="B122" s="105">
        <v>2207</v>
      </c>
      <c r="C122" s="105">
        <v>22</v>
      </c>
      <c r="D122" s="106" t="s">
        <v>25</v>
      </c>
      <c r="E122" s="107">
        <v>691</v>
      </c>
      <c r="F122" s="101">
        <f t="shared" si="6"/>
        <v>760.1</v>
      </c>
      <c r="G122" s="101">
        <f>G121</f>
        <v>24120</v>
      </c>
      <c r="H122" s="102">
        <f t="shared" si="7"/>
        <v>16666920</v>
      </c>
      <c r="I122" s="103">
        <f t="shared" si="8"/>
        <v>18500281</v>
      </c>
      <c r="J122" s="103">
        <f t="shared" si="9"/>
        <v>13333536</v>
      </c>
      <c r="K122" s="104">
        <f t="shared" si="10"/>
        <v>46500</v>
      </c>
      <c r="L122" s="103">
        <f t="shared" si="11"/>
        <v>2280300</v>
      </c>
    </row>
    <row r="123" spans="1:12" s="16" customFormat="1" ht="13.5" x14ac:dyDescent="0.25">
      <c r="A123" s="99">
        <v>122</v>
      </c>
      <c r="B123" s="105">
        <v>2208</v>
      </c>
      <c r="C123" s="105">
        <v>22</v>
      </c>
      <c r="D123" s="106" t="s">
        <v>25</v>
      </c>
      <c r="E123" s="107">
        <v>691</v>
      </c>
      <c r="F123" s="101">
        <f t="shared" si="6"/>
        <v>760.1</v>
      </c>
      <c r="G123" s="101">
        <f>G122</f>
        <v>24120</v>
      </c>
      <c r="H123" s="102">
        <f t="shared" si="7"/>
        <v>16666920</v>
      </c>
      <c r="I123" s="103">
        <f t="shared" si="8"/>
        <v>18500281</v>
      </c>
      <c r="J123" s="103">
        <f t="shared" si="9"/>
        <v>13333536</v>
      </c>
      <c r="K123" s="104">
        <f t="shared" si="10"/>
        <v>46500</v>
      </c>
      <c r="L123" s="103">
        <f t="shared" si="11"/>
        <v>2280300</v>
      </c>
    </row>
    <row r="124" spans="1:12" s="16" customFormat="1" ht="13.5" x14ac:dyDescent="0.25">
      <c r="A124" s="99">
        <v>123</v>
      </c>
      <c r="B124" s="105">
        <v>2301</v>
      </c>
      <c r="C124" s="105">
        <v>23</v>
      </c>
      <c r="D124" s="106" t="s">
        <v>25</v>
      </c>
      <c r="E124" s="107">
        <v>726</v>
      </c>
      <c r="F124" s="101">
        <f t="shared" si="6"/>
        <v>798.6</v>
      </c>
      <c r="G124" s="101">
        <f>G123+80</f>
        <v>24200</v>
      </c>
      <c r="H124" s="102">
        <f t="shared" si="7"/>
        <v>17569200</v>
      </c>
      <c r="I124" s="103">
        <f t="shared" si="8"/>
        <v>19501812</v>
      </c>
      <c r="J124" s="103">
        <f t="shared" si="9"/>
        <v>14055360</v>
      </c>
      <c r="K124" s="104">
        <f t="shared" si="10"/>
        <v>49000</v>
      </c>
      <c r="L124" s="103">
        <f t="shared" si="11"/>
        <v>2395800</v>
      </c>
    </row>
    <row r="125" spans="1:12" s="16" customFormat="1" ht="13.5" x14ac:dyDescent="0.25">
      <c r="A125" s="99">
        <v>124</v>
      </c>
      <c r="B125" s="105">
        <v>2302</v>
      </c>
      <c r="C125" s="105">
        <v>23</v>
      </c>
      <c r="D125" s="106" t="s">
        <v>25</v>
      </c>
      <c r="E125" s="107">
        <v>726</v>
      </c>
      <c r="F125" s="101">
        <f t="shared" ref="F125:F186" si="12">E125*1.1</f>
        <v>798.6</v>
      </c>
      <c r="G125" s="101">
        <f>G124</f>
        <v>24200</v>
      </c>
      <c r="H125" s="102">
        <f t="shared" ref="H125:H186" si="13">E125*G125</f>
        <v>17569200</v>
      </c>
      <c r="I125" s="103">
        <f t="shared" ref="I125:I186" si="14">ROUND(H125*1.11,0)</f>
        <v>19501812</v>
      </c>
      <c r="J125" s="103">
        <f t="shared" ref="J125:J186" si="15">H125*0.8</f>
        <v>14055360</v>
      </c>
      <c r="K125" s="104">
        <f t="shared" ref="K125:K186" si="16">MROUND((I125*0.03/12),500)</f>
        <v>49000</v>
      </c>
      <c r="L125" s="103">
        <f t="shared" ref="L125:L186" si="17">F125*3000</f>
        <v>2395800</v>
      </c>
    </row>
    <row r="126" spans="1:12" s="16" customFormat="1" ht="13.5" x14ac:dyDescent="0.25">
      <c r="A126" s="99">
        <v>125</v>
      </c>
      <c r="B126" s="105">
        <v>2303</v>
      </c>
      <c r="C126" s="105">
        <v>23</v>
      </c>
      <c r="D126" s="106" t="s">
        <v>26</v>
      </c>
      <c r="E126" s="107">
        <v>1000</v>
      </c>
      <c r="F126" s="101">
        <f t="shared" si="12"/>
        <v>1100</v>
      </c>
      <c r="G126" s="101">
        <f>G125</f>
        <v>24200</v>
      </c>
      <c r="H126" s="102">
        <f t="shared" si="13"/>
        <v>24200000</v>
      </c>
      <c r="I126" s="103">
        <f t="shared" si="14"/>
        <v>26862000</v>
      </c>
      <c r="J126" s="103">
        <f t="shared" si="15"/>
        <v>19360000</v>
      </c>
      <c r="K126" s="104">
        <f t="shared" si="16"/>
        <v>67000</v>
      </c>
      <c r="L126" s="103">
        <f t="shared" si="17"/>
        <v>3300000</v>
      </c>
    </row>
    <row r="127" spans="1:12" s="16" customFormat="1" ht="13.5" x14ac:dyDescent="0.25">
      <c r="A127" s="99">
        <v>126</v>
      </c>
      <c r="B127" s="105">
        <v>2304</v>
      </c>
      <c r="C127" s="105">
        <v>23</v>
      </c>
      <c r="D127" s="106" t="s">
        <v>26</v>
      </c>
      <c r="E127" s="107">
        <v>1000</v>
      </c>
      <c r="F127" s="101">
        <f t="shared" si="12"/>
        <v>1100</v>
      </c>
      <c r="G127" s="101">
        <f>G126</f>
        <v>24200</v>
      </c>
      <c r="H127" s="102">
        <f t="shared" si="13"/>
        <v>24200000</v>
      </c>
      <c r="I127" s="103">
        <f t="shared" si="14"/>
        <v>26862000</v>
      </c>
      <c r="J127" s="103">
        <f t="shared" si="15"/>
        <v>19360000</v>
      </c>
      <c r="K127" s="104">
        <f t="shared" si="16"/>
        <v>67000</v>
      </c>
      <c r="L127" s="103">
        <f t="shared" si="17"/>
        <v>3300000</v>
      </c>
    </row>
    <row r="128" spans="1:12" s="16" customFormat="1" ht="13.5" x14ac:dyDescent="0.25">
      <c r="A128" s="99">
        <v>127</v>
      </c>
      <c r="B128" s="105">
        <v>2305</v>
      </c>
      <c r="C128" s="105">
        <v>23</v>
      </c>
      <c r="D128" s="106" t="s">
        <v>25</v>
      </c>
      <c r="E128" s="107">
        <v>746</v>
      </c>
      <c r="F128" s="101">
        <f t="shared" si="12"/>
        <v>820.6</v>
      </c>
      <c r="G128" s="101">
        <f>G127</f>
        <v>24200</v>
      </c>
      <c r="H128" s="102">
        <f t="shared" si="13"/>
        <v>18053200</v>
      </c>
      <c r="I128" s="103">
        <f t="shared" si="14"/>
        <v>20039052</v>
      </c>
      <c r="J128" s="103">
        <f t="shared" si="15"/>
        <v>14442560</v>
      </c>
      <c r="K128" s="104">
        <f t="shared" si="16"/>
        <v>50000</v>
      </c>
      <c r="L128" s="103">
        <f t="shared" si="17"/>
        <v>2461800</v>
      </c>
    </row>
    <row r="129" spans="1:12" s="16" customFormat="1" ht="13.5" x14ac:dyDescent="0.25">
      <c r="A129" s="99">
        <v>128</v>
      </c>
      <c r="B129" s="105">
        <v>2306</v>
      </c>
      <c r="C129" s="105">
        <v>23</v>
      </c>
      <c r="D129" s="106" t="s">
        <v>25</v>
      </c>
      <c r="E129" s="107">
        <v>746</v>
      </c>
      <c r="F129" s="101">
        <f t="shared" si="12"/>
        <v>820.6</v>
      </c>
      <c r="G129" s="101">
        <f>G128</f>
        <v>24200</v>
      </c>
      <c r="H129" s="102">
        <f t="shared" si="13"/>
        <v>18053200</v>
      </c>
      <c r="I129" s="103">
        <f t="shared" si="14"/>
        <v>20039052</v>
      </c>
      <c r="J129" s="103">
        <f t="shared" si="15"/>
        <v>14442560</v>
      </c>
      <c r="K129" s="104">
        <f t="shared" si="16"/>
        <v>50000</v>
      </c>
      <c r="L129" s="103">
        <f t="shared" si="17"/>
        <v>2461800</v>
      </c>
    </row>
    <row r="130" spans="1:12" s="16" customFormat="1" ht="13.5" x14ac:dyDescent="0.25">
      <c r="A130" s="99">
        <v>129</v>
      </c>
      <c r="B130" s="105">
        <v>2307</v>
      </c>
      <c r="C130" s="105">
        <v>23</v>
      </c>
      <c r="D130" s="106" t="s">
        <v>25</v>
      </c>
      <c r="E130" s="107">
        <v>691</v>
      </c>
      <c r="F130" s="101">
        <f t="shared" si="12"/>
        <v>760.1</v>
      </c>
      <c r="G130" s="101">
        <f>G129</f>
        <v>24200</v>
      </c>
      <c r="H130" s="102">
        <f t="shared" si="13"/>
        <v>16722200</v>
      </c>
      <c r="I130" s="103">
        <f t="shared" si="14"/>
        <v>18561642</v>
      </c>
      <c r="J130" s="103">
        <f t="shared" si="15"/>
        <v>13377760</v>
      </c>
      <c r="K130" s="104">
        <f t="shared" si="16"/>
        <v>46500</v>
      </c>
      <c r="L130" s="103">
        <f t="shared" si="17"/>
        <v>2280300</v>
      </c>
    </row>
    <row r="131" spans="1:12" s="16" customFormat="1" ht="13.5" x14ac:dyDescent="0.25">
      <c r="A131" s="99">
        <v>130</v>
      </c>
      <c r="B131" s="105">
        <v>2308</v>
      </c>
      <c r="C131" s="105">
        <v>23</v>
      </c>
      <c r="D131" s="106" t="s">
        <v>25</v>
      </c>
      <c r="E131" s="107">
        <v>691</v>
      </c>
      <c r="F131" s="101">
        <f t="shared" si="12"/>
        <v>760.1</v>
      </c>
      <c r="G131" s="101">
        <f>G130</f>
        <v>24200</v>
      </c>
      <c r="H131" s="102">
        <f t="shared" si="13"/>
        <v>16722200</v>
      </c>
      <c r="I131" s="103">
        <f t="shared" si="14"/>
        <v>18561642</v>
      </c>
      <c r="J131" s="103">
        <f t="shared" si="15"/>
        <v>13377760</v>
      </c>
      <c r="K131" s="104">
        <f t="shared" si="16"/>
        <v>46500</v>
      </c>
      <c r="L131" s="103">
        <f t="shared" si="17"/>
        <v>2280300</v>
      </c>
    </row>
    <row r="132" spans="1:12" s="16" customFormat="1" ht="13.5" x14ac:dyDescent="0.25">
      <c r="A132" s="99">
        <v>131</v>
      </c>
      <c r="B132" s="105">
        <v>2401</v>
      </c>
      <c r="C132" s="105">
        <v>24</v>
      </c>
      <c r="D132" s="106" t="s">
        <v>25</v>
      </c>
      <c r="E132" s="107">
        <v>726</v>
      </c>
      <c r="F132" s="101">
        <f t="shared" si="12"/>
        <v>798.6</v>
      </c>
      <c r="G132" s="101">
        <f>G131+80</f>
        <v>24280</v>
      </c>
      <c r="H132" s="102">
        <f t="shared" si="13"/>
        <v>17627280</v>
      </c>
      <c r="I132" s="103">
        <f t="shared" si="14"/>
        <v>19566281</v>
      </c>
      <c r="J132" s="103">
        <f t="shared" si="15"/>
        <v>14101824</v>
      </c>
      <c r="K132" s="104">
        <f t="shared" si="16"/>
        <v>49000</v>
      </c>
      <c r="L132" s="103">
        <f t="shared" si="17"/>
        <v>2395800</v>
      </c>
    </row>
    <row r="133" spans="1:12" s="16" customFormat="1" ht="13.5" x14ac:dyDescent="0.25">
      <c r="A133" s="99">
        <v>132</v>
      </c>
      <c r="B133" s="105">
        <v>2402</v>
      </c>
      <c r="C133" s="105">
        <v>24</v>
      </c>
      <c r="D133" s="106" t="s">
        <v>25</v>
      </c>
      <c r="E133" s="107">
        <v>726</v>
      </c>
      <c r="F133" s="101">
        <f t="shared" si="12"/>
        <v>798.6</v>
      </c>
      <c r="G133" s="101">
        <f>G132</f>
        <v>24280</v>
      </c>
      <c r="H133" s="102">
        <f t="shared" si="13"/>
        <v>17627280</v>
      </c>
      <c r="I133" s="103">
        <f t="shared" si="14"/>
        <v>19566281</v>
      </c>
      <c r="J133" s="103">
        <f t="shared" si="15"/>
        <v>14101824</v>
      </c>
      <c r="K133" s="104">
        <f t="shared" si="16"/>
        <v>49000</v>
      </c>
      <c r="L133" s="103">
        <f t="shared" si="17"/>
        <v>2395800</v>
      </c>
    </row>
    <row r="134" spans="1:12" s="16" customFormat="1" ht="13.5" x14ac:dyDescent="0.25">
      <c r="A134" s="99">
        <v>133</v>
      </c>
      <c r="B134" s="105">
        <v>2403</v>
      </c>
      <c r="C134" s="105">
        <v>24</v>
      </c>
      <c r="D134" s="106" t="s">
        <v>26</v>
      </c>
      <c r="E134" s="107">
        <v>1000</v>
      </c>
      <c r="F134" s="101">
        <f t="shared" si="12"/>
        <v>1100</v>
      </c>
      <c r="G134" s="101">
        <f>G133</f>
        <v>24280</v>
      </c>
      <c r="H134" s="102">
        <f t="shared" si="13"/>
        <v>24280000</v>
      </c>
      <c r="I134" s="103">
        <f t="shared" si="14"/>
        <v>26950800</v>
      </c>
      <c r="J134" s="103">
        <f t="shared" si="15"/>
        <v>19424000</v>
      </c>
      <c r="K134" s="104">
        <f t="shared" si="16"/>
        <v>67500</v>
      </c>
      <c r="L134" s="103">
        <f t="shared" si="17"/>
        <v>3300000</v>
      </c>
    </row>
    <row r="135" spans="1:12" s="16" customFormat="1" ht="13.5" x14ac:dyDescent="0.25">
      <c r="A135" s="99">
        <v>134</v>
      </c>
      <c r="B135" s="105">
        <v>2404</v>
      </c>
      <c r="C135" s="105">
        <v>24</v>
      </c>
      <c r="D135" s="106" t="s">
        <v>26</v>
      </c>
      <c r="E135" s="107">
        <v>1000</v>
      </c>
      <c r="F135" s="101">
        <f t="shared" si="12"/>
        <v>1100</v>
      </c>
      <c r="G135" s="101">
        <f>G134</f>
        <v>24280</v>
      </c>
      <c r="H135" s="102">
        <f t="shared" si="13"/>
        <v>24280000</v>
      </c>
      <c r="I135" s="103">
        <f t="shared" si="14"/>
        <v>26950800</v>
      </c>
      <c r="J135" s="103">
        <f t="shared" si="15"/>
        <v>19424000</v>
      </c>
      <c r="K135" s="104">
        <f t="shared" si="16"/>
        <v>67500</v>
      </c>
      <c r="L135" s="103">
        <f t="shared" si="17"/>
        <v>3300000</v>
      </c>
    </row>
    <row r="136" spans="1:12" s="16" customFormat="1" ht="13.5" x14ac:dyDescent="0.25">
      <c r="A136" s="99">
        <v>135</v>
      </c>
      <c r="B136" s="105">
        <v>2405</v>
      </c>
      <c r="C136" s="105">
        <v>24</v>
      </c>
      <c r="D136" s="106" t="s">
        <v>25</v>
      </c>
      <c r="E136" s="107">
        <v>746</v>
      </c>
      <c r="F136" s="101">
        <f t="shared" si="12"/>
        <v>820.6</v>
      </c>
      <c r="G136" s="101">
        <f>G135</f>
        <v>24280</v>
      </c>
      <c r="H136" s="102">
        <f t="shared" si="13"/>
        <v>18112880</v>
      </c>
      <c r="I136" s="103">
        <f t="shared" si="14"/>
        <v>20105297</v>
      </c>
      <c r="J136" s="103">
        <f t="shared" si="15"/>
        <v>14490304</v>
      </c>
      <c r="K136" s="104">
        <f t="shared" si="16"/>
        <v>50500</v>
      </c>
      <c r="L136" s="103">
        <f t="shared" si="17"/>
        <v>2461800</v>
      </c>
    </row>
    <row r="137" spans="1:12" s="16" customFormat="1" ht="13.5" x14ac:dyDescent="0.25">
      <c r="A137" s="99">
        <v>136</v>
      </c>
      <c r="B137" s="105">
        <v>2406</v>
      </c>
      <c r="C137" s="105">
        <v>24</v>
      </c>
      <c r="D137" s="106" t="s">
        <v>25</v>
      </c>
      <c r="E137" s="107">
        <v>746</v>
      </c>
      <c r="F137" s="101">
        <f t="shared" si="12"/>
        <v>820.6</v>
      </c>
      <c r="G137" s="101">
        <f>G136</f>
        <v>24280</v>
      </c>
      <c r="H137" s="102">
        <f t="shared" si="13"/>
        <v>18112880</v>
      </c>
      <c r="I137" s="103">
        <f t="shared" si="14"/>
        <v>20105297</v>
      </c>
      <c r="J137" s="103">
        <f t="shared" si="15"/>
        <v>14490304</v>
      </c>
      <c r="K137" s="104">
        <f t="shared" si="16"/>
        <v>50500</v>
      </c>
      <c r="L137" s="103">
        <f t="shared" si="17"/>
        <v>2461800</v>
      </c>
    </row>
    <row r="138" spans="1:12" s="16" customFormat="1" ht="13.5" x14ac:dyDescent="0.25">
      <c r="A138" s="99">
        <v>137</v>
      </c>
      <c r="B138" s="105">
        <v>2407</v>
      </c>
      <c r="C138" s="105">
        <v>24</v>
      </c>
      <c r="D138" s="106" t="s">
        <v>25</v>
      </c>
      <c r="E138" s="107">
        <v>691</v>
      </c>
      <c r="F138" s="101">
        <f t="shared" si="12"/>
        <v>760.1</v>
      </c>
      <c r="G138" s="101">
        <f>G137</f>
        <v>24280</v>
      </c>
      <c r="H138" s="102">
        <f t="shared" si="13"/>
        <v>16777480</v>
      </c>
      <c r="I138" s="103">
        <f t="shared" si="14"/>
        <v>18623003</v>
      </c>
      <c r="J138" s="103">
        <f t="shared" si="15"/>
        <v>13421984</v>
      </c>
      <c r="K138" s="104">
        <f t="shared" si="16"/>
        <v>46500</v>
      </c>
      <c r="L138" s="103">
        <f t="shared" si="17"/>
        <v>2280300</v>
      </c>
    </row>
    <row r="139" spans="1:12" s="16" customFormat="1" ht="13.5" x14ac:dyDescent="0.25">
      <c r="A139" s="99">
        <v>138</v>
      </c>
      <c r="B139" s="105">
        <v>2408</v>
      </c>
      <c r="C139" s="105">
        <v>24</v>
      </c>
      <c r="D139" s="106" t="s">
        <v>25</v>
      </c>
      <c r="E139" s="107">
        <v>691</v>
      </c>
      <c r="F139" s="101">
        <f t="shared" si="12"/>
        <v>760.1</v>
      </c>
      <c r="G139" s="101">
        <f>G138</f>
        <v>24280</v>
      </c>
      <c r="H139" s="102">
        <f t="shared" si="13"/>
        <v>16777480</v>
      </c>
      <c r="I139" s="103">
        <f t="shared" si="14"/>
        <v>18623003</v>
      </c>
      <c r="J139" s="103">
        <f t="shared" si="15"/>
        <v>13421984</v>
      </c>
      <c r="K139" s="104">
        <f t="shared" si="16"/>
        <v>46500</v>
      </c>
      <c r="L139" s="103">
        <f t="shared" si="17"/>
        <v>2280300</v>
      </c>
    </row>
    <row r="140" spans="1:12" s="16" customFormat="1" ht="13.5" x14ac:dyDescent="0.25">
      <c r="A140" s="99">
        <v>139</v>
      </c>
      <c r="B140" s="105">
        <v>2501</v>
      </c>
      <c r="C140" s="105">
        <v>25</v>
      </c>
      <c r="D140" s="106" t="s">
        <v>25</v>
      </c>
      <c r="E140" s="107">
        <v>726</v>
      </c>
      <c r="F140" s="101">
        <f t="shared" si="12"/>
        <v>798.6</v>
      </c>
      <c r="G140" s="101">
        <f>G139+80</f>
        <v>24360</v>
      </c>
      <c r="H140" s="102">
        <f t="shared" si="13"/>
        <v>17685360</v>
      </c>
      <c r="I140" s="103">
        <f t="shared" si="14"/>
        <v>19630750</v>
      </c>
      <c r="J140" s="103">
        <f t="shared" si="15"/>
        <v>14148288</v>
      </c>
      <c r="K140" s="104">
        <f t="shared" si="16"/>
        <v>49000</v>
      </c>
      <c r="L140" s="103">
        <f t="shared" si="17"/>
        <v>2395800</v>
      </c>
    </row>
    <row r="141" spans="1:12" s="16" customFormat="1" ht="13.5" x14ac:dyDescent="0.25">
      <c r="A141" s="99">
        <v>140</v>
      </c>
      <c r="B141" s="105">
        <v>2502</v>
      </c>
      <c r="C141" s="105">
        <v>25</v>
      </c>
      <c r="D141" s="106" t="s">
        <v>25</v>
      </c>
      <c r="E141" s="107">
        <v>726</v>
      </c>
      <c r="F141" s="101">
        <f t="shared" si="12"/>
        <v>798.6</v>
      </c>
      <c r="G141" s="101">
        <f>G140</f>
        <v>24360</v>
      </c>
      <c r="H141" s="102">
        <f t="shared" si="13"/>
        <v>17685360</v>
      </c>
      <c r="I141" s="103">
        <f t="shared" si="14"/>
        <v>19630750</v>
      </c>
      <c r="J141" s="103">
        <f t="shared" si="15"/>
        <v>14148288</v>
      </c>
      <c r="K141" s="104">
        <f t="shared" si="16"/>
        <v>49000</v>
      </c>
      <c r="L141" s="103">
        <f t="shared" si="17"/>
        <v>2395800</v>
      </c>
    </row>
    <row r="142" spans="1:12" s="16" customFormat="1" ht="13.5" x14ac:dyDescent="0.25">
      <c r="A142" s="99">
        <v>141</v>
      </c>
      <c r="B142" s="105">
        <v>2503</v>
      </c>
      <c r="C142" s="105">
        <v>25</v>
      </c>
      <c r="D142" s="106" t="s">
        <v>26</v>
      </c>
      <c r="E142" s="107">
        <v>1000</v>
      </c>
      <c r="F142" s="101">
        <f t="shared" si="12"/>
        <v>1100</v>
      </c>
      <c r="G142" s="101">
        <f>G141</f>
        <v>24360</v>
      </c>
      <c r="H142" s="102">
        <f t="shared" si="13"/>
        <v>24360000</v>
      </c>
      <c r="I142" s="103">
        <f t="shared" si="14"/>
        <v>27039600</v>
      </c>
      <c r="J142" s="103">
        <f t="shared" si="15"/>
        <v>19488000</v>
      </c>
      <c r="K142" s="104">
        <f t="shared" si="16"/>
        <v>67500</v>
      </c>
      <c r="L142" s="103">
        <f t="shared" si="17"/>
        <v>3300000</v>
      </c>
    </row>
    <row r="143" spans="1:12" s="16" customFormat="1" ht="13.5" x14ac:dyDescent="0.25">
      <c r="A143" s="99">
        <v>142</v>
      </c>
      <c r="B143" s="105">
        <v>2504</v>
      </c>
      <c r="C143" s="105">
        <v>25</v>
      </c>
      <c r="D143" s="106" t="s">
        <v>26</v>
      </c>
      <c r="E143" s="107">
        <v>1000</v>
      </c>
      <c r="F143" s="101">
        <f t="shared" si="12"/>
        <v>1100</v>
      </c>
      <c r="G143" s="101">
        <f>G142</f>
        <v>24360</v>
      </c>
      <c r="H143" s="102">
        <f t="shared" si="13"/>
        <v>24360000</v>
      </c>
      <c r="I143" s="103">
        <f t="shared" si="14"/>
        <v>27039600</v>
      </c>
      <c r="J143" s="103">
        <f t="shared" si="15"/>
        <v>19488000</v>
      </c>
      <c r="K143" s="104">
        <f t="shared" si="16"/>
        <v>67500</v>
      </c>
      <c r="L143" s="103">
        <f t="shared" si="17"/>
        <v>3300000</v>
      </c>
    </row>
    <row r="144" spans="1:12" s="16" customFormat="1" ht="13.5" x14ac:dyDescent="0.25">
      <c r="A144" s="99">
        <v>143</v>
      </c>
      <c r="B144" s="105">
        <v>2505</v>
      </c>
      <c r="C144" s="105">
        <v>25</v>
      </c>
      <c r="D144" s="106" t="s">
        <v>25</v>
      </c>
      <c r="E144" s="107">
        <v>746</v>
      </c>
      <c r="F144" s="101">
        <f t="shared" si="12"/>
        <v>820.6</v>
      </c>
      <c r="G144" s="101">
        <f>G143</f>
        <v>24360</v>
      </c>
      <c r="H144" s="102">
        <f t="shared" si="13"/>
        <v>18172560</v>
      </c>
      <c r="I144" s="103">
        <f t="shared" si="14"/>
        <v>20171542</v>
      </c>
      <c r="J144" s="103">
        <f t="shared" si="15"/>
        <v>14538048</v>
      </c>
      <c r="K144" s="104">
        <f t="shared" si="16"/>
        <v>50500</v>
      </c>
      <c r="L144" s="103">
        <f t="shared" si="17"/>
        <v>2461800</v>
      </c>
    </row>
    <row r="145" spans="1:12" s="16" customFormat="1" ht="13.5" x14ac:dyDescent="0.25">
      <c r="A145" s="99">
        <v>144</v>
      </c>
      <c r="B145" s="105">
        <v>2506</v>
      </c>
      <c r="C145" s="105">
        <v>25</v>
      </c>
      <c r="D145" s="106" t="s">
        <v>25</v>
      </c>
      <c r="E145" s="107">
        <v>746</v>
      </c>
      <c r="F145" s="101">
        <f t="shared" si="12"/>
        <v>820.6</v>
      </c>
      <c r="G145" s="101">
        <f>G144</f>
        <v>24360</v>
      </c>
      <c r="H145" s="102">
        <f t="shared" si="13"/>
        <v>18172560</v>
      </c>
      <c r="I145" s="103">
        <f t="shared" si="14"/>
        <v>20171542</v>
      </c>
      <c r="J145" s="103">
        <f t="shared" si="15"/>
        <v>14538048</v>
      </c>
      <c r="K145" s="104">
        <f t="shared" si="16"/>
        <v>50500</v>
      </c>
      <c r="L145" s="103">
        <f t="shared" si="17"/>
        <v>2461800</v>
      </c>
    </row>
    <row r="146" spans="1:12" s="16" customFormat="1" ht="13.5" x14ac:dyDescent="0.25">
      <c r="A146" s="99">
        <v>145</v>
      </c>
      <c r="B146" s="105">
        <v>2507</v>
      </c>
      <c r="C146" s="105">
        <v>25</v>
      </c>
      <c r="D146" s="106" t="s">
        <v>25</v>
      </c>
      <c r="E146" s="107">
        <v>691</v>
      </c>
      <c r="F146" s="101">
        <f t="shared" si="12"/>
        <v>760.1</v>
      </c>
      <c r="G146" s="101">
        <f>G145</f>
        <v>24360</v>
      </c>
      <c r="H146" s="102">
        <f t="shared" si="13"/>
        <v>16832760</v>
      </c>
      <c r="I146" s="103">
        <f t="shared" si="14"/>
        <v>18684364</v>
      </c>
      <c r="J146" s="103">
        <f t="shared" si="15"/>
        <v>13466208</v>
      </c>
      <c r="K146" s="104">
        <f t="shared" si="16"/>
        <v>46500</v>
      </c>
      <c r="L146" s="103">
        <f t="shared" si="17"/>
        <v>2280300</v>
      </c>
    </row>
    <row r="147" spans="1:12" s="16" customFormat="1" ht="13.5" x14ac:dyDescent="0.25">
      <c r="A147" s="99">
        <v>146</v>
      </c>
      <c r="B147" s="105">
        <v>2508</v>
      </c>
      <c r="C147" s="105">
        <v>25</v>
      </c>
      <c r="D147" s="106" t="s">
        <v>25</v>
      </c>
      <c r="E147" s="107">
        <v>691</v>
      </c>
      <c r="F147" s="101">
        <f t="shared" si="12"/>
        <v>760.1</v>
      </c>
      <c r="G147" s="101">
        <f>G146</f>
        <v>24360</v>
      </c>
      <c r="H147" s="102">
        <f t="shared" si="13"/>
        <v>16832760</v>
      </c>
      <c r="I147" s="103">
        <f t="shared" si="14"/>
        <v>18684364</v>
      </c>
      <c r="J147" s="103">
        <f t="shared" si="15"/>
        <v>13466208</v>
      </c>
      <c r="K147" s="104">
        <f t="shared" si="16"/>
        <v>46500</v>
      </c>
      <c r="L147" s="103">
        <f t="shared" si="17"/>
        <v>2280300</v>
      </c>
    </row>
    <row r="148" spans="1:12" s="16" customFormat="1" ht="13.5" x14ac:dyDescent="0.25">
      <c r="A148" s="99">
        <v>147</v>
      </c>
      <c r="B148" s="105">
        <v>2601</v>
      </c>
      <c r="C148" s="105">
        <v>26</v>
      </c>
      <c r="D148" s="106" t="s">
        <v>25</v>
      </c>
      <c r="E148" s="107">
        <v>726</v>
      </c>
      <c r="F148" s="101">
        <f t="shared" si="12"/>
        <v>798.6</v>
      </c>
      <c r="G148" s="101">
        <f>G147+80</f>
        <v>24440</v>
      </c>
      <c r="H148" s="102">
        <f t="shared" si="13"/>
        <v>17743440</v>
      </c>
      <c r="I148" s="103">
        <f t="shared" si="14"/>
        <v>19695218</v>
      </c>
      <c r="J148" s="103">
        <f t="shared" si="15"/>
        <v>14194752</v>
      </c>
      <c r="K148" s="104">
        <f t="shared" si="16"/>
        <v>49000</v>
      </c>
      <c r="L148" s="103">
        <f t="shared" si="17"/>
        <v>2395800</v>
      </c>
    </row>
    <row r="149" spans="1:12" s="16" customFormat="1" ht="13.5" x14ac:dyDescent="0.25">
      <c r="A149" s="99">
        <v>148</v>
      </c>
      <c r="B149" s="105">
        <v>2602</v>
      </c>
      <c r="C149" s="105">
        <v>26</v>
      </c>
      <c r="D149" s="106" t="s">
        <v>25</v>
      </c>
      <c r="E149" s="107">
        <v>726</v>
      </c>
      <c r="F149" s="101">
        <f t="shared" si="12"/>
        <v>798.6</v>
      </c>
      <c r="G149" s="101">
        <f>G148</f>
        <v>24440</v>
      </c>
      <c r="H149" s="102">
        <f t="shared" si="13"/>
        <v>17743440</v>
      </c>
      <c r="I149" s="103">
        <f t="shared" si="14"/>
        <v>19695218</v>
      </c>
      <c r="J149" s="103">
        <f t="shared" si="15"/>
        <v>14194752</v>
      </c>
      <c r="K149" s="104">
        <f t="shared" si="16"/>
        <v>49000</v>
      </c>
      <c r="L149" s="103">
        <f t="shared" si="17"/>
        <v>2395800</v>
      </c>
    </row>
    <row r="150" spans="1:12" s="16" customFormat="1" ht="13.5" x14ac:dyDescent="0.25">
      <c r="A150" s="99">
        <v>149</v>
      </c>
      <c r="B150" s="105">
        <v>2603</v>
      </c>
      <c r="C150" s="105">
        <v>26</v>
      </c>
      <c r="D150" s="106" t="s">
        <v>26</v>
      </c>
      <c r="E150" s="107">
        <v>1000</v>
      </c>
      <c r="F150" s="101">
        <f t="shared" si="12"/>
        <v>1100</v>
      </c>
      <c r="G150" s="101">
        <f>G149</f>
        <v>24440</v>
      </c>
      <c r="H150" s="102">
        <f t="shared" si="13"/>
        <v>24440000</v>
      </c>
      <c r="I150" s="103">
        <f t="shared" si="14"/>
        <v>27128400</v>
      </c>
      <c r="J150" s="103">
        <f t="shared" si="15"/>
        <v>19552000</v>
      </c>
      <c r="K150" s="104">
        <f t="shared" si="16"/>
        <v>68000</v>
      </c>
      <c r="L150" s="103">
        <f t="shared" si="17"/>
        <v>3300000</v>
      </c>
    </row>
    <row r="151" spans="1:12" s="16" customFormat="1" ht="13.5" x14ac:dyDescent="0.25">
      <c r="A151" s="99">
        <v>150</v>
      </c>
      <c r="B151" s="105">
        <v>2604</v>
      </c>
      <c r="C151" s="105">
        <v>26</v>
      </c>
      <c r="D151" s="106" t="s">
        <v>26</v>
      </c>
      <c r="E151" s="107">
        <v>1000</v>
      </c>
      <c r="F151" s="101">
        <f t="shared" si="12"/>
        <v>1100</v>
      </c>
      <c r="G151" s="101">
        <f>G150</f>
        <v>24440</v>
      </c>
      <c r="H151" s="102">
        <f t="shared" si="13"/>
        <v>24440000</v>
      </c>
      <c r="I151" s="103">
        <f t="shared" si="14"/>
        <v>27128400</v>
      </c>
      <c r="J151" s="103">
        <f t="shared" si="15"/>
        <v>19552000</v>
      </c>
      <c r="K151" s="104">
        <f t="shared" si="16"/>
        <v>68000</v>
      </c>
      <c r="L151" s="103">
        <f t="shared" si="17"/>
        <v>3300000</v>
      </c>
    </row>
    <row r="152" spans="1:12" s="16" customFormat="1" ht="13.5" x14ac:dyDescent="0.25">
      <c r="A152" s="99">
        <v>151</v>
      </c>
      <c r="B152" s="105">
        <v>2605</v>
      </c>
      <c r="C152" s="105">
        <v>26</v>
      </c>
      <c r="D152" s="106" t="s">
        <v>25</v>
      </c>
      <c r="E152" s="107">
        <v>746</v>
      </c>
      <c r="F152" s="101">
        <f t="shared" si="12"/>
        <v>820.6</v>
      </c>
      <c r="G152" s="101">
        <f>G151</f>
        <v>24440</v>
      </c>
      <c r="H152" s="102">
        <f t="shared" si="13"/>
        <v>18232240</v>
      </c>
      <c r="I152" s="103">
        <f t="shared" si="14"/>
        <v>20237786</v>
      </c>
      <c r="J152" s="103">
        <f t="shared" si="15"/>
        <v>14585792</v>
      </c>
      <c r="K152" s="104">
        <f t="shared" si="16"/>
        <v>50500</v>
      </c>
      <c r="L152" s="103">
        <f t="shared" si="17"/>
        <v>2461800</v>
      </c>
    </row>
    <row r="153" spans="1:12" s="16" customFormat="1" ht="13.5" x14ac:dyDescent="0.25">
      <c r="A153" s="99">
        <v>152</v>
      </c>
      <c r="B153" s="105">
        <v>2606</v>
      </c>
      <c r="C153" s="105">
        <v>26</v>
      </c>
      <c r="D153" s="106" t="s">
        <v>25</v>
      </c>
      <c r="E153" s="107">
        <v>746</v>
      </c>
      <c r="F153" s="101">
        <f t="shared" si="12"/>
        <v>820.6</v>
      </c>
      <c r="G153" s="101">
        <f>G152</f>
        <v>24440</v>
      </c>
      <c r="H153" s="102">
        <f t="shared" si="13"/>
        <v>18232240</v>
      </c>
      <c r="I153" s="103">
        <f t="shared" si="14"/>
        <v>20237786</v>
      </c>
      <c r="J153" s="103">
        <f t="shared" si="15"/>
        <v>14585792</v>
      </c>
      <c r="K153" s="104">
        <f t="shared" si="16"/>
        <v>50500</v>
      </c>
      <c r="L153" s="103">
        <f t="shared" si="17"/>
        <v>2461800</v>
      </c>
    </row>
    <row r="154" spans="1:12" s="16" customFormat="1" ht="13.5" x14ac:dyDescent="0.25">
      <c r="A154" s="99">
        <v>153</v>
      </c>
      <c r="B154" s="105">
        <v>2607</v>
      </c>
      <c r="C154" s="105">
        <v>26</v>
      </c>
      <c r="D154" s="106" t="s">
        <v>25</v>
      </c>
      <c r="E154" s="107">
        <v>691</v>
      </c>
      <c r="F154" s="101">
        <f t="shared" si="12"/>
        <v>760.1</v>
      </c>
      <c r="G154" s="101">
        <f>G153</f>
        <v>24440</v>
      </c>
      <c r="H154" s="102">
        <f t="shared" si="13"/>
        <v>16888040</v>
      </c>
      <c r="I154" s="103">
        <f t="shared" si="14"/>
        <v>18745724</v>
      </c>
      <c r="J154" s="103">
        <f t="shared" si="15"/>
        <v>13510432</v>
      </c>
      <c r="K154" s="104">
        <f t="shared" si="16"/>
        <v>47000</v>
      </c>
      <c r="L154" s="103">
        <f t="shared" si="17"/>
        <v>2280300</v>
      </c>
    </row>
    <row r="155" spans="1:12" s="16" customFormat="1" ht="13.5" x14ac:dyDescent="0.25">
      <c r="A155" s="99">
        <v>154</v>
      </c>
      <c r="B155" s="105">
        <v>2608</v>
      </c>
      <c r="C155" s="105">
        <v>26</v>
      </c>
      <c r="D155" s="106" t="s">
        <v>25</v>
      </c>
      <c r="E155" s="107">
        <v>691</v>
      </c>
      <c r="F155" s="101">
        <f t="shared" si="12"/>
        <v>760.1</v>
      </c>
      <c r="G155" s="101">
        <f>G154</f>
        <v>24440</v>
      </c>
      <c r="H155" s="102">
        <f t="shared" si="13"/>
        <v>16888040</v>
      </c>
      <c r="I155" s="103">
        <f t="shared" si="14"/>
        <v>18745724</v>
      </c>
      <c r="J155" s="103">
        <f t="shared" si="15"/>
        <v>13510432</v>
      </c>
      <c r="K155" s="104">
        <f t="shared" si="16"/>
        <v>47000</v>
      </c>
      <c r="L155" s="103">
        <f t="shared" si="17"/>
        <v>2280300</v>
      </c>
    </row>
    <row r="156" spans="1:12" s="16" customFormat="1" ht="13.5" x14ac:dyDescent="0.25">
      <c r="A156" s="99">
        <v>155</v>
      </c>
      <c r="B156" s="105">
        <v>2701</v>
      </c>
      <c r="C156" s="105">
        <v>27</v>
      </c>
      <c r="D156" s="106" t="s">
        <v>25</v>
      </c>
      <c r="E156" s="107">
        <v>726</v>
      </c>
      <c r="F156" s="101">
        <f t="shared" si="12"/>
        <v>798.6</v>
      </c>
      <c r="G156" s="101">
        <f>G155+80</f>
        <v>24520</v>
      </c>
      <c r="H156" s="102">
        <f t="shared" si="13"/>
        <v>17801520</v>
      </c>
      <c r="I156" s="103">
        <f t="shared" si="14"/>
        <v>19759687</v>
      </c>
      <c r="J156" s="103">
        <f t="shared" si="15"/>
        <v>14241216</v>
      </c>
      <c r="K156" s="104">
        <f t="shared" si="16"/>
        <v>49500</v>
      </c>
      <c r="L156" s="103">
        <f t="shared" si="17"/>
        <v>2395800</v>
      </c>
    </row>
    <row r="157" spans="1:12" s="16" customFormat="1" ht="13.5" x14ac:dyDescent="0.25">
      <c r="A157" s="99">
        <v>156</v>
      </c>
      <c r="B157" s="105">
        <v>2702</v>
      </c>
      <c r="C157" s="105">
        <v>27</v>
      </c>
      <c r="D157" s="106" t="s">
        <v>25</v>
      </c>
      <c r="E157" s="107">
        <v>726</v>
      </c>
      <c r="F157" s="101">
        <f t="shared" si="12"/>
        <v>798.6</v>
      </c>
      <c r="G157" s="101">
        <f>G156</f>
        <v>24520</v>
      </c>
      <c r="H157" s="102">
        <f t="shared" si="13"/>
        <v>17801520</v>
      </c>
      <c r="I157" s="103">
        <f t="shared" si="14"/>
        <v>19759687</v>
      </c>
      <c r="J157" s="103">
        <f t="shared" si="15"/>
        <v>14241216</v>
      </c>
      <c r="K157" s="104">
        <f t="shared" si="16"/>
        <v>49500</v>
      </c>
      <c r="L157" s="103">
        <f t="shared" si="17"/>
        <v>2395800</v>
      </c>
    </row>
    <row r="158" spans="1:12" s="16" customFormat="1" ht="13.5" x14ac:dyDescent="0.25">
      <c r="A158" s="99">
        <v>157</v>
      </c>
      <c r="B158" s="105">
        <v>2703</v>
      </c>
      <c r="C158" s="105">
        <v>27</v>
      </c>
      <c r="D158" s="106" t="s">
        <v>26</v>
      </c>
      <c r="E158" s="107">
        <v>1000</v>
      </c>
      <c r="F158" s="101">
        <f t="shared" si="12"/>
        <v>1100</v>
      </c>
      <c r="G158" s="101">
        <f>G157</f>
        <v>24520</v>
      </c>
      <c r="H158" s="102">
        <f t="shared" si="13"/>
        <v>24520000</v>
      </c>
      <c r="I158" s="103">
        <f t="shared" si="14"/>
        <v>27217200</v>
      </c>
      <c r="J158" s="103">
        <f t="shared" si="15"/>
        <v>19616000</v>
      </c>
      <c r="K158" s="104">
        <f t="shared" si="16"/>
        <v>68000</v>
      </c>
      <c r="L158" s="103">
        <f t="shared" si="17"/>
        <v>3300000</v>
      </c>
    </row>
    <row r="159" spans="1:12" s="16" customFormat="1" ht="13.5" x14ac:dyDescent="0.25">
      <c r="A159" s="99">
        <v>158</v>
      </c>
      <c r="B159" s="105">
        <v>2704</v>
      </c>
      <c r="C159" s="105">
        <v>27</v>
      </c>
      <c r="D159" s="106" t="s">
        <v>26</v>
      </c>
      <c r="E159" s="107">
        <v>1000</v>
      </c>
      <c r="F159" s="101">
        <f t="shared" si="12"/>
        <v>1100</v>
      </c>
      <c r="G159" s="101">
        <f>G158</f>
        <v>24520</v>
      </c>
      <c r="H159" s="102">
        <f t="shared" si="13"/>
        <v>24520000</v>
      </c>
      <c r="I159" s="103">
        <f t="shared" si="14"/>
        <v>27217200</v>
      </c>
      <c r="J159" s="103">
        <f t="shared" si="15"/>
        <v>19616000</v>
      </c>
      <c r="K159" s="104">
        <f t="shared" si="16"/>
        <v>68000</v>
      </c>
      <c r="L159" s="103">
        <f t="shared" si="17"/>
        <v>3300000</v>
      </c>
    </row>
    <row r="160" spans="1:12" s="16" customFormat="1" ht="13.5" x14ac:dyDescent="0.25">
      <c r="A160" s="99">
        <v>159</v>
      </c>
      <c r="B160" s="105">
        <v>2705</v>
      </c>
      <c r="C160" s="105">
        <v>27</v>
      </c>
      <c r="D160" s="106" t="s">
        <v>25</v>
      </c>
      <c r="E160" s="107">
        <v>746</v>
      </c>
      <c r="F160" s="101">
        <f t="shared" si="12"/>
        <v>820.6</v>
      </c>
      <c r="G160" s="101">
        <f>G159</f>
        <v>24520</v>
      </c>
      <c r="H160" s="102">
        <f t="shared" si="13"/>
        <v>18291920</v>
      </c>
      <c r="I160" s="103">
        <f t="shared" si="14"/>
        <v>20304031</v>
      </c>
      <c r="J160" s="103">
        <f t="shared" si="15"/>
        <v>14633536</v>
      </c>
      <c r="K160" s="104">
        <f t="shared" si="16"/>
        <v>51000</v>
      </c>
      <c r="L160" s="103">
        <f t="shared" si="17"/>
        <v>2461800</v>
      </c>
    </row>
    <row r="161" spans="1:12" s="16" customFormat="1" ht="13.5" x14ac:dyDescent="0.25">
      <c r="A161" s="99">
        <v>160</v>
      </c>
      <c r="B161" s="105">
        <v>2706</v>
      </c>
      <c r="C161" s="105">
        <v>27</v>
      </c>
      <c r="D161" s="106" t="s">
        <v>25</v>
      </c>
      <c r="E161" s="107">
        <v>746</v>
      </c>
      <c r="F161" s="101">
        <f t="shared" si="12"/>
        <v>820.6</v>
      </c>
      <c r="G161" s="101">
        <f>G160</f>
        <v>24520</v>
      </c>
      <c r="H161" s="102">
        <f t="shared" si="13"/>
        <v>18291920</v>
      </c>
      <c r="I161" s="103">
        <f t="shared" si="14"/>
        <v>20304031</v>
      </c>
      <c r="J161" s="103">
        <f t="shared" si="15"/>
        <v>14633536</v>
      </c>
      <c r="K161" s="104">
        <f t="shared" si="16"/>
        <v>51000</v>
      </c>
      <c r="L161" s="103">
        <f t="shared" si="17"/>
        <v>2461800</v>
      </c>
    </row>
    <row r="162" spans="1:12" s="16" customFormat="1" ht="13.5" x14ac:dyDescent="0.25">
      <c r="A162" s="99">
        <v>161</v>
      </c>
      <c r="B162" s="105">
        <v>2707</v>
      </c>
      <c r="C162" s="105">
        <v>27</v>
      </c>
      <c r="D162" s="106" t="s">
        <v>25</v>
      </c>
      <c r="E162" s="107">
        <v>691</v>
      </c>
      <c r="F162" s="101">
        <f t="shared" si="12"/>
        <v>760.1</v>
      </c>
      <c r="G162" s="101">
        <f>G161</f>
        <v>24520</v>
      </c>
      <c r="H162" s="102">
        <f t="shared" si="13"/>
        <v>16943320</v>
      </c>
      <c r="I162" s="103">
        <f t="shared" si="14"/>
        <v>18807085</v>
      </c>
      <c r="J162" s="103">
        <f t="shared" si="15"/>
        <v>13554656</v>
      </c>
      <c r="K162" s="104">
        <f t="shared" si="16"/>
        <v>47000</v>
      </c>
      <c r="L162" s="103">
        <f t="shared" si="17"/>
        <v>2280300</v>
      </c>
    </row>
    <row r="163" spans="1:12" s="16" customFormat="1" ht="13.5" x14ac:dyDescent="0.25">
      <c r="A163" s="99">
        <v>162</v>
      </c>
      <c r="B163" s="105">
        <v>2708</v>
      </c>
      <c r="C163" s="105">
        <v>27</v>
      </c>
      <c r="D163" s="106" t="s">
        <v>25</v>
      </c>
      <c r="E163" s="107">
        <v>691</v>
      </c>
      <c r="F163" s="101">
        <f t="shared" si="12"/>
        <v>760.1</v>
      </c>
      <c r="G163" s="101">
        <f>G162</f>
        <v>24520</v>
      </c>
      <c r="H163" s="102">
        <f t="shared" si="13"/>
        <v>16943320</v>
      </c>
      <c r="I163" s="103">
        <f t="shared" si="14"/>
        <v>18807085</v>
      </c>
      <c r="J163" s="103">
        <f t="shared" si="15"/>
        <v>13554656</v>
      </c>
      <c r="K163" s="104">
        <f t="shared" si="16"/>
        <v>47000</v>
      </c>
      <c r="L163" s="103">
        <f t="shared" si="17"/>
        <v>2280300</v>
      </c>
    </row>
    <row r="164" spans="1:12" s="16" customFormat="1" ht="13.5" x14ac:dyDescent="0.25">
      <c r="A164" s="99">
        <v>163</v>
      </c>
      <c r="B164" s="105">
        <v>2801</v>
      </c>
      <c r="C164" s="105">
        <v>28</v>
      </c>
      <c r="D164" s="106" t="s">
        <v>25</v>
      </c>
      <c r="E164" s="107">
        <v>726</v>
      </c>
      <c r="F164" s="101">
        <f t="shared" si="12"/>
        <v>798.6</v>
      </c>
      <c r="G164" s="101">
        <f>G163+80</f>
        <v>24600</v>
      </c>
      <c r="H164" s="102">
        <f t="shared" si="13"/>
        <v>17859600</v>
      </c>
      <c r="I164" s="103">
        <f t="shared" si="14"/>
        <v>19824156</v>
      </c>
      <c r="J164" s="103">
        <f t="shared" si="15"/>
        <v>14287680</v>
      </c>
      <c r="K164" s="104">
        <f t="shared" si="16"/>
        <v>49500</v>
      </c>
      <c r="L164" s="103">
        <f t="shared" si="17"/>
        <v>2395800</v>
      </c>
    </row>
    <row r="165" spans="1:12" s="16" customFormat="1" ht="13.5" x14ac:dyDescent="0.25">
      <c r="A165" s="99">
        <v>164</v>
      </c>
      <c r="B165" s="105">
        <v>2802</v>
      </c>
      <c r="C165" s="105">
        <v>28</v>
      </c>
      <c r="D165" s="106" t="s">
        <v>25</v>
      </c>
      <c r="E165" s="107">
        <v>726</v>
      </c>
      <c r="F165" s="101">
        <f t="shared" si="12"/>
        <v>798.6</v>
      </c>
      <c r="G165" s="101">
        <f>G164</f>
        <v>24600</v>
      </c>
      <c r="H165" s="102">
        <f t="shared" si="13"/>
        <v>17859600</v>
      </c>
      <c r="I165" s="103">
        <f t="shared" si="14"/>
        <v>19824156</v>
      </c>
      <c r="J165" s="103">
        <f t="shared" si="15"/>
        <v>14287680</v>
      </c>
      <c r="K165" s="104">
        <f t="shared" si="16"/>
        <v>49500</v>
      </c>
      <c r="L165" s="103">
        <f t="shared" si="17"/>
        <v>2395800</v>
      </c>
    </row>
    <row r="166" spans="1:12" s="16" customFormat="1" ht="13.5" x14ac:dyDescent="0.25">
      <c r="A166" s="99">
        <v>165</v>
      </c>
      <c r="B166" s="105">
        <v>2803</v>
      </c>
      <c r="C166" s="105">
        <v>28</v>
      </c>
      <c r="D166" s="106" t="s">
        <v>26</v>
      </c>
      <c r="E166" s="107">
        <v>1000</v>
      </c>
      <c r="F166" s="101">
        <f t="shared" si="12"/>
        <v>1100</v>
      </c>
      <c r="G166" s="101">
        <f>G165</f>
        <v>24600</v>
      </c>
      <c r="H166" s="102">
        <f t="shared" si="13"/>
        <v>24600000</v>
      </c>
      <c r="I166" s="103">
        <f t="shared" si="14"/>
        <v>27306000</v>
      </c>
      <c r="J166" s="103">
        <f t="shared" si="15"/>
        <v>19680000</v>
      </c>
      <c r="K166" s="104">
        <f t="shared" si="16"/>
        <v>68500</v>
      </c>
      <c r="L166" s="103">
        <f t="shared" si="17"/>
        <v>3300000</v>
      </c>
    </row>
    <row r="167" spans="1:12" s="16" customFormat="1" ht="13.5" x14ac:dyDescent="0.25">
      <c r="A167" s="99">
        <v>166</v>
      </c>
      <c r="B167" s="105">
        <v>2804</v>
      </c>
      <c r="C167" s="105">
        <v>28</v>
      </c>
      <c r="D167" s="106" t="s">
        <v>26</v>
      </c>
      <c r="E167" s="107">
        <v>1000</v>
      </c>
      <c r="F167" s="101">
        <f t="shared" si="12"/>
        <v>1100</v>
      </c>
      <c r="G167" s="101">
        <f>G166</f>
        <v>24600</v>
      </c>
      <c r="H167" s="102">
        <f t="shared" si="13"/>
        <v>24600000</v>
      </c>
      <c r="I167" s="103">
        <f t="shared" si="14"/>
        <v>27306000</v>
      </c>
      <c r="J167" s="103">
        <f t="shared" si="15"/>
        <v>19680000</v>
      </c>
      <c r="K167" s="104">
        <f t="shared" si="16"/>
        <v>68500</v>
      </c>
      <c r="L167" s="103">
        <f t="shared" si="17"/>
        <v>3300000</v>
      </c>
    </row>
    <row r="168" spans="1:12" s="16" customFormat="1" ht="13.5" x14ac:dyDescent="0.25">
      <c r="A168" s="99">
        <v>167</v>
      </c>
      <c r="B168" s="105">
        <v>2807</v>
      </c>
      <c r="C168" s="105">
        <v>28</v>
      </c>
      <c r="D168" s="106" t="s">
        <v>25</v>
      </c>
      <c r="E168" s="107">
        <v>691</v>
      </c>
      <c r="F168" s="101">
        <f t="shared" si="12"/>
        <v>760.1</v>
      </c>
      <c r="G168" s="101">
        <f>G167</f>
        <v>24600</v>
      </c>
      <c r="H168" s="102">
        <f t="shared" si="13"/>
        <v>16998600</v>
      </c>
      <c r="I168" s="103">
        <f t="shared" si="14"/>
        <v>18868446</v>
      </c>
      <c r="J168" s="103">
        <f t="shared" si="15"/>
        <v>13598880</v>
      </c>
      <c r="K168" s="104">
        <f t="shared" si="16"/>
        <v>47000</v>
      </c>
      <c r="L168" s="103">
        <f t="shared" si="17"/>
        <v>2280300</v>
      </c>
    </row>
    <row r="169" spans="1:12" s="16" customFormat="1" ht="13.5" x14ac:dyDescent="0.25">
      <c r="A169" s="99">
        <v>168</v>
      </c>
      <c r="B169" s="105">
        <v>2808</v>
      </c>
      <c r="C169" s="105">
        <v>28</v>
      </c>
      <c r="D169" s="106" t="s">
        <v>25</v>
      </c>
      <c r="E169" s="107">
        <v>691</v>
      </c>
      <c r="F169" s="101">
        <f t="shared" si="12"/>
        <v>760.1</v>
      </c>
      <c r="G169" s="101">
        <f>G168</f>
        <v>24600</v>
      </c>
      <c r="H169" s="102">
        <f t="shared" si="13"/>
        <v>16998600</v>
      </c>
      <c r="I169" s="103">
        <f t="shared" si="14"/>
        <v>18868446</v>
      </c>
      <c r="J169" s="103">
        <f t="shared" si="15"/>
        <v>13598880</v>
      </c>
      <c r="K169" s="104">
        <f t="shared" si="16"/>
        <v>47000</v>
      </c>
      <c r="L169" s="103">
        <f t="shared" si="17"/>
        <v>2280300</v>
      </c>
    </row>
    <row r="170" spans="1:12" s="16" customFormat="1" ht="13.5" x14ac:dyDescent="0.25">
      <c r="A170" s="99">
        <v>169</v>
      </c>
      <c r="B170" s="105">
        <v>2901</v>
      </c>
      <c r="C170" s="105">
        <v>29</v>
      </c>
      <c r="D170" s="106" t="s">
        <v>25</v>
      </c>
      <c r="E170" s="107">
        <v>726</v>
      </c>
      <c r="F170" s="101">
        <f t="shared" si="12"/>
        <v>798.6</v>
      </c>
      <c r="G170" s="101">
        <f>G169+80</f>
        <v>24680</v>
      </c>
      <c r="H170" s="102">
        <f t="shared" si="13"/>
        <v>17917680</v>
      </c>
      <c r="I170" s="103">
        <f t="shared" si="14"/>
        <v>19888625</v>
      </c>
      <c r="J170" s="103">
        <f t="shared" si="15"/>
        <v>14334144</v>
      </c>
      <c r="K170" s="104">
        <f t="shared" si="16"/>
        <v>49500</v>
      </c>
      <c r="L170" s="103">
        <f t="shared" si="17"/>
        <v>2395800</v>
      </c>
    </row>
    <row r="171" spans="1:12" s="16" customFormat="1" ht="13.5" x14ac:dyDescent="0.25">
      <c r="A171" s="99">
        <v>170</v>
      </c>
      <c r="B171" s="105">
        <v>2902</v>
      </c>
      <c r="C171" s="105">
        <v>29</v>
      </c>
      <c r="D171" s="106" t="s">
        <v>25</v>
      </c>
      <c r="E171" s="107">
        <v>726</v>
      </c>
      <c r="F171" s="101">
        <f t="shared" si="12"/>
        <v>798.6</v>
      </c>
      <c r="G171" s="101">
        <f>G170</f>
        <v>24680</v>
      </c>
      <c r="H171" s="102">
        <f t="shared" si="13"/>
        <v>17917680</v>
      </c>
      <c r="I171" s="103">
        <f t="shared" si="14"/>
        <v>19888625</v>
      </c>
      <c r="J171" s="103">
        <f t="shared" si="15"/>
        <v>14334144</v>
      </c>
      <c r="K171" s="104">
        <f t="shared" si="16"/>
        <v>49500</v>
      </c>
      <c r="L171" s="103">
        <f t="shared" si="17"/>
        <v>2395800</v>
      </c>
    </row>
    <row r="172" spans="1:12" s="16" customFormat="1" ht="13.5" x14ac:dyDescent="0.25">
      <c r="A172" s="99">
        <v>171</v>
      </c>
      <c r="B172" s="105">
        <v>2903</v>
      </c>
      <c r="C172" s="105">
        <v>29</v>
      </c>
      <c r="D172" s="106" t="s">
        <v>26</v>
      </c>
      <c r="E172" s="107">
        <v>1000</v>
      </c>
      <c r="F172" s="101">
        <f t="shared" si="12"/>
        <v>1100</v>
      </c>
      <c r="G172" s="101">
        <f>G171</f>
        <v>24680</v>
      </c>
      <c r="H172" s="102">
        <f t="shared" si="13"/>
        <v>24680000</v>
      </c>
      <c r="I172" s="103">
        <f t="shared" si="14"/>
        <v>27394800</v>
      </c>
      <c r="J172" s="103">
        <f t="shared" si="15"/>
        <v>19744000</v>
      </c>
      <c r="K172" s="104">
        <f t="shared" si="16"/>
        <v>68500</v>
      </c>
      <c r="L172" s="103">
        <f t="shared" si="17"/>
        <v>3300000</v>
      </c>
    </row>
    <row r="173" spans="1:12" s="16" customFormat="1" ht="13.5" x14ac:dyDescent="0.25">
      <c r="A173" s="99">
        <v>172</v>
      </c>
      <c r="B173" s="105">
        <v>2904</v>
      </c>
      <c r="C173" s="105">
        <v>29</v>
      </c>
      <c r="D173" s="106" t="s">
        <v>26</v>
      </c>
      <c r="E173" s="107">
        <v>1000</v>
      </c>
      <c r="F173" s="101">
        <f t="shared" si="12"/>
        <v>1100</v>
      </c>
      <c r="G173" s="101">
        <f>G172</f>
        <v>24680</v>
      </c>
      <c r="H173" s="102">
        <f t="shared" si="13"/>
        <v>24680000</v>
      </c>
      <c r="I173" s="103">
        <f t="shared" si="14"/>
        <v>27394800</v>
      </c>
      <c r="J173" s="103">
        <f t="shared" si="15"/>
        <v>19744000</v>
      </c>
      <c r="K173" s="104">
        <f t="shared" si="16"/>
        <v>68500</v>
      </c>
      <c r="L173" s="103">
        <f t="shared" si="17"/>
        <v>3300000</v>
      </c>
    </row>
    <row r="174" spans="1:12" s="16" customFormat="1" ht="13.5" x14ac:dyDescent="0.25">
      <c r="A174" s="99">
        <v>173</v>
      </c>
      <c r="B174" s="105">
        <v>2905</v>
      </c>
      <c r="C174" s="105">
        <v>29</v>
      </c>
      <c r="D174" s="106" t="s">
        <v>25</v>
      </c>
      <c r="E174" s="107">
        <v>746</v>
      </c>
      <c r="F174" s="101">
        <f t="shared" si="12"/>
        <v>820.6</v>
      </c>
      <c r="G174" s="101">
        <f>G173</f>
        <v>24680</v>
      </c>
      <c r="H174" s="102">
        <f t="shared" si="13"/>
        <v>18411280</v>
      </c>
      <c r="I174" s="103">
        <f t="shared" si="14"/>
        <v>20436521</v>
      </c>
      <c r="J174" s="103">
        <f t="shared" si="15"/>
        <v>14729024</v>
      </c>
      <c r="K174" s="104">
        <f t="shared" si="16"/>
        <v>51000</v>
      </c>
      <c r="L174" s="103">
        <f t="shared" si="17"/>
        <v>2461800</v>
      </c>
    </row>
    <row r="175" spans="1:12" s="16" customFormat="1" ht="13.5" x14ac:dyDescent="0.25">
      <c r="A175" s="99">
        <v>174</v>
      </c>
      <c r="B175" s="105">
        <v>2906</v>
      </c>
      <c r="C175" s="105">
        <v>29</v>
      </c>
      <c r="D175" s="106" t="s">
        <v>25</v>
      </c>
      <c r="E175" s="107">
        <v>746</v>
      </c>
      <c r="F175" s="101">
        <f t="shared" si="12"/>
        <v>820.6</v>
      </c>
      <c r="G175" s="101">
        <f>G174</f>
        <v>24680</v>
      </c>
      <c r="H175" s="102">
        <f t="shared" si="13"/>
        <v>18411280</v>
      </c>
      <c r="I175" s="103">
        <f t="shared" si="14"/>
        <v>20436521</v>
      </c>
      <c r="J175" s="103">
        <f t="shared" si="15"/>
        <v>14729024</v>
      </c>
      <c r="K175" s="104">
        <f t="shared" si="16"/>
        <v>51000</v>
      </c>
      <c r="L175" s="103">
        <f t="shared" si="17"/>
        <v>2461800</v>
      </c>
    </row>
    <row r="176" spans="1:12" s="16" customFormat="1" ht="13.5" x14ac:dyDescent="0.25">
      <c r="A176" s="99">
        <v>175</v>
      </c>
      <c r="B176" s="105">
        <v>2907</v>
      </c>
      <c r="C176" s="105">
        <v>29</v>
      </c>
      <c r="D176" s="106" t="s">
        <v>25</v>
      </c>
      <c r="E176" s="107">
        <v>691</v>
      </c>
      <c r="F176" s="101">
        <f t="shared" si="12"/>
        <v>760.1</v>
      </c>
      <c r="G176" s="101">
        <f>G175</f>
        <v>24680</v>
      </c>
      <c r="H176" s="102">
        <f t="shared" si="13"/>
        <v>17053880</v>
      </c>
      <c r="I176" s="103">
        <f t="shared" si="14"/>
        <v>18929807</v>
      </c>
      <c r="J176" s="103">
        <f t="shared" si="15"/>
        <v>13643104</v>
      </c>
      <c r="K176" s="104">
        <f t="shared" si="16"/>
        <v>47500</v>
      </c>
      <c r="L176" s="103">
        <f t="shared" si="17"/>
        <v>2280300</v>
      </c>
    </row>
    <row r="177" spans="1:12" s="16" customFormat="1" ht="13.5" x14ac:dyDescent="0.25">
      <c r="A177" s="99">
        <v>176</v>
      </c>
      <c r="B177" s="105">
        <v>2908</v>
      </c>
      <c r="C177" s="105">
        <v>29</v>
      </c>
      <c r="D177" s="106" t="s">
        <v>25</v>
      </c>
      <c r="E177" s="107">
        <v>691</v>
      </c>
      <c r="F177" s="101">
        <f t="shared" si="12"/>
        <v>760.1</v>
      </c>
      <c r="G177" s="101">
        <f>G176</f>
        <v>24680</v>
      </c>
      <c r="H177" s="102">
        <f t="shared" si="13"/>
        <v>17053880</v>
      </c>
      <c r="I177" s="103">
        <f t="shared" si="14"/>
        <v>18929807</v>
      </c>
      <c r="J177" s="103">
        <f t="shared" si="15"/>
        <v>13643104</v>
      </c>
      <c r="K177" s="104">
        <f t="shared" si="16"/>
        <v>47500</v>
      </c>
      <c r="L177" s="103">
        <f t="shared" si="17"/>
        <v>2280300</v>
      </c>
    </row>
    <row r="178" spans="1:12" s="16" customFormat="1" ht="13.5" x14ac:dyDescent="0.25">
      <c r="A178" s="99">
        <v>177</v>
      </c>
      <c r="B178" s="105">
        <v>3001</v>
      </c>
      <c r="C178" s="105">
        <v>30</v>
      </c>
      <c r="D178" s="106" t="s">
        <v>25</v>
      </c>
      <c r="E178" s="107">
        <v>726</v>
      </c>
      <c r="F178" s="101">
        <f t="shared" si="12"/>
        <v>798.6</v>
      </c>
      <c r="G178" s="101">
        <f>G177+80</f>
        <v>24760</v>
      </c>
      <c r="H178" s="102">
        <f t="shared" si="13"/>
        <v>17975760</v>
      </c>
      <c r="I178" s="103">
        <f t="shared" si="14"/>
        <v>19953094</v>
      </c>
      <c r="J178" s="103">
        <f t="shared" si="15"/>
        <v>14380608</v>
      </c>
      <c r="K178" s="104">
        <f t="shared" si="16"/>
        <v>50000</v>
      </c>
      <c r="L178" s="103">
        <f t="shared" si="17"/>
        <v>2395800</v>
      </c>
    </row>
    <row r="179" spans="1:12" s="16" customFormat="1" ht="13.5" x14ac:dyDescent="0.25">
      <c r="A179" s="99">
        <v>178</v>
      </c>
      <c r="B179" s="105">
        <v>3002</v>
      </c>
      <c r="C179" s="105">
        <v>30</v>
      </c>
      <c r="D179" s="106" t="s">
        <v>25</v>
      </c>
      <c r="E179" s="107">
        <v>726</v>
      </c>
      <c r="F179" s="101">
        <f t="shared" si="12"/>
        <v>798.6</v>
      </c>
      <c r="G179" s="101">
        <f>G178</f>
        <v>24760</v>
      </c>
      <c r="H179" s="102">
        <f t="shared" si="13"/>
        <v>17975760</v>
      </c>
      <c r="I179" s="103">
        <f t="shared" si="14"/>
        <v>19953094</v>
      </c>
      <c r="J179" s="103">
        <f t="shared" si="15"/>
        <v>14380608</v>
      </c>
      <c r="K179" s="104">
        <f t="shared" si="16"/>
        <v>50000</v>
      </c>
      <c r="L179" s="103">
        <f t="shared" si="17"/>
        <v>2395800</v>
      </c>
    </row>
    <row r="180" spans="1:12" s="16" customFormat="1" ht="13.5" x14ac:dyDescent="0.25">
      <c r="A180" s="99">
        <v>179</v>
      </c>
      <c r="B180" s="105">
        <v>3003</v>
      </c>
      <c r="C180" s="105">
        <v>30</v>
      </c>
      <c r="D180" s="106" t="s">
        <v>26</v>
      </c>
      <c r="E180" s="107">
        <v>1000</v>
      </c>
      <c r="F180" s="101">
        <f t="shared" si="12"/>
        <v>1100</v>
      </c>
      <c r="G180" s="101">
        <f>G179</f>
        <v>24760</v>
      </c>
      <c r="H180" s="102">
        <f t="shared" si="13"/>
        <v>24760000</v>
      </c>
      <c r="I180" s="103">
        <f t="shared" si="14"/>
        <v>27483600</v>
      </c>
      <c r="J180" s="103">
        <f t="shared" si="15"/>
        <v>19808000</v>
      </c>
      <c r="K180" s="104">
        <f t="shared" si="16"/>
        <v>68500</v>
      </c>
      <c r="L180" s="103">
        <f t="shared" si="17"/>
        <v>3300000</v>
      </c>
    </row>
    <row r="181" spans="1:12" s="16" customFormat="1" ht="13.5" x14ac:dyDescent="0.25">
      <c r="A181" s="99">
        <v>180</v>
      </c>
      <c r="B181" s="105">
        <v>3004</v>
      </c>
      <c r="C181" s="105">
        <v>30</v>
      </c>
      <c r="D181" s="106" t="s">
        <v>26</v>
      </c>
      <c r="E181" s="107">
        <v>1000</v>
      </c>
      <c r="F181" s="101">
        <f t="shared" si="12"/>
        <v>1100</v>
      </c>
      <c r="G181" s="101">
        <f>G180</f>
        <v>24760</v>
      </c>
      <c r="H181" s="102">
        <f t="shared" si="13"/>
        <v>24760000</v>
      </c>
      <c r="I181" s="103">
        <f t="shared" si="14"/>
        <v>27483600</v>
      </c>
      <c r="J181" s="103">
        <f t="shared" si="15"/>
        <v>19808000</v>
      </c>
      <c r="K181" s="104">
        <f t="shared" si="16"/>
        <v>68500</v>
      </c>
      <c r="L181" s="103">
        <f t="shared" si="17"/>
        <v>3300000</v>
      </c>
    </row>
    <row r="182" spans="1:12" s="16" customFormat="1" ht="13.5" x14ac:dyDescent="0.25">
      <c r="A182" s="99">
        <v>181</v>
      </c>
      <c r="B182" s="105">
        <v>3005</v>
      </c>
      <c r="C182" s="105">
        <v>30</v>
      </c>
      <c r="D182" s="106" t="s">
        <v>25</v>
      </c>
      <c r="E182" s="107">
        <v>746</v>
      </c>
      <c r="F182" s="101">
        <f t="shared" si="12"/>
        <v>820.6</v>
      </c>
      <c r="G182" s="101">
        <f>G181</f>
        <v>24760</v>
      </c>
      <c r="H182" s="102">
        <f t="shared" si="13"/>
        <v>18470960</v>
      </c>
      <c r="I182" s="103">
        <f t="shared" si="14"/>
        <v>20502766</v>
      </c>
      <c r="J182" s="103">
        <f t="shared" si="15"/>
        <v>14776768</v>
      </c>
      <c r="K182" s="104">
        <f t="shared" si="16"/>
        <v>51500</v>
      </c>
      <c r="L182" s="103">
        <f t="shared" si="17"/>
        <v>2461800</v>
      </c>
    </row>
    <row r="183" spans="1:12" s="16" customFormat="1" ht="13.5" x14ac:dyDescent="0.25">
      <c r="A183" s="99">
        <v>182</v>
      </c>
      <c r="B183" s="105">
        <v>3006</v>
      </c>
      <c r="C183" s="105">
        <v>30</v>
      </c>
      <c r="D183" s="106" t="s">
        <v>25</v>
      </c>
      <c r="E183" s="107">
        <v>746</v>
      </c>
      <c r="F183" s="101">
        <f t="shared" si="12"/>
        <v>820.6</v>
      </c>
      <c r="G183" s="101">
        <f>G182</f>
        <v>24760</v>
      </c>
      <c r="H183" s="102">
        <f t="shared" si="13"/>
        <v>18470960</v>
      </c>
      <c r="I183" s="103">
        <f t="shared" si="14"/>
        <v>20502766</v>
      </c>
      <c r="J183" s="103">
        <f t="shared" si="15"/>
        <v>14776768</v>
      </c>
      <c r="K183" s="104">
        <f t="shared" si="16"/>
        <v>51500</v>
      </c>
      <c r="L183" s="103">
        <f t="shared" si="17"/>
        <v>2461800</v>
      </c>
    </row>
    <row r="184" spans="1:12" s="16" customFormat="1" ht="13.5" x14ac:dyDescent="0.25">
      <c r="A184" s="99">
        <v>183</v>
      </c>
      <c r="B184" s="105">
        <v>3007</v>
      </c>
      <c r="C184" s="105">
        <v>30</v>
      </c>
      <c r="D184" s="106" t="s">
        <v>25</v>
      </c>
      <c r="E184" s="107">
        <v>691</v>
      </c>
      <c r="F184" s="101">
        <f t="shared" si="12"/>
        <v>760.1</v>
      </c>
      <c r="G184" s="101">
        <f>G183</f>
        <v>24760</v>
      </c>
      <c r="H184" s="102">
        <f t="shared" si="13"/>
        <v>17109160</v>
      </c>
      <c r="I184" s="103">
        <f t="shared" si="14"/>
        <v>18991168</v>
      </c>
      <c r="J184" s="103">
        <f t="shared" si="15"/>
        <v>13687328</v>
      </c>
      <c r="K184" s="104">
        <f t="shared" si="16"/>
        <v>47500</v>
      </c>
      <c r="L184" s="103">
        <f t="shared" si="17"/>
        <v>2280300</v>
      </c>
    </row>
    <row r="185" spans="1:12" s="16" customFormat="1" ht="13.5" x14ac:dyDescent="0.25">
      <c r="A185" s="99">
        <v>184</v>
      </c>
      <c r="B185" s="105">
        <v>3008</v>
      </c>
      <c r="C185" s="105">
        <v>30</v>
      </c>
      <c r="D185" s="106" t="s">
        <v>25</v>
      </c>
      <c r="E185" s="107">
        <v>691</v>
      </c>
      <c r="F185" s="101">
        <f t="shared" si="12"/>
        <v>760.1</v>
      </c>
      <c r="G185" s="101">
        <f>G184</f>
        <v>24760</v>
      </c>
      <c r="H185" s="102">
        <f t="shared" si="13"/>
        <v>17109160</v>
      </c>
      <c r="I185" s="103">
        <f t="shared" si="14"/>
        <v>18991168</v>
      </c>
      <c r="J185" s="103">
        <f t="shared" si="15"/>
        <v>13687328</v>
      </c>
      <c r="K185" s="104">
        <f t="shared" si="16"/>
        <v>47500</v>
      </c>
      <c r="L185" s="103">
        <f t="shared" si="17"/>
        <v>2280300</v>
      </c>
    </row>
    <row r="186" spans="1:12" s="16" customFormat="1" ht="13.5" x14ac:dyDescent="0.25">
      <c r="A186" s="99">
        <v>185</v>
      </c>
      <c r="B186" s="105">
        <v>3101</v>
      </c>
      <c r="C186" s="105">
        <v>31</v>
      </c>
      <c r="D186" s="106" t="s">
        <v>25</v>
      </c>
      <c r="E186" s="107">
        <v>726</v>
      </c>
      <c r="F186" s="101">
        <f t="shared" si="12"/>
        <v>798.6</v>
      </c>
      <c r="G186" s="101">
        <f>G185+80</f>
        <v>24840</v>
      </c>
      <c r="H186" s="102">
        <f t="shared" si="13"/>
        <v>18033840</v>
      </c>
      <c r="I186" s="103">
        <f t="shared" si="14"/>
        <v>20017562</v>
      </c>
      <c r="J186" s="103">
        <f t="shared" si="15"/>
        <v>14427072</v>
      </c>
      <c r="K186" s="104">
        <f t="shared" si="16"/>
        <v>50000</v>
      </c>
      <c r="L186" s="103">
        <f t="shared" si="17"/>
        <v>2395800</v>
      </c>
    </row>
    <row r="187" spans="1:12" s="16" customFormat="1" ht="13.5" x14ac:dyDescent="0.25">
      <c r="A187" s="99">
        <v>186</v>
      </c>
      <c r="B187" s="105">
        <v>3102</v>
      </c>
      <c r="C187" s="105">
        <v>31</v>
      </c>
      <c r="D187" s="106" t="s">
        <v>25</v>
      </c>
      <c r="E187" s="107">
        <v>726</v>
      </c>
      <c r="F187" s="101">
        <f t="shared" ref="F187:F248" si="18">E187*1.1</f>
        <v>798.6</v>
      </c>
      <c r="G187" s="101">
        <f>G186</f>
        <v>24840</v>
      </c>
      <c r="H187" s="102">
        <f t="shared" ref="H187:H248" si="19">E187*G187</f>
        <v>18033840</v>
      </c>
      <c r="I187" s="103">
        <f t="shared" ref="I187:I248" si="20">ROUND(H187*1.11,0)</f>
        <v>20017562</v>
      </c>
      <c r="J187" s="103">
        <f t="shared" ref="J187:J248" si="21">H187*0.8</f>
        <v>14427072</v>
      </c>
      <c r="K187" s="104">
        <f t="shared" ref="K187:K248" si="22">MROUND((I187*0.03/12),500)</f>
        <v>50000</v>
      </c>
      <c r="L187" s="103">
        <f t="shared" ref="L187:L248" si="23">F187*3000</f>
        <v>2395800</v>
      </c>
    </row>
    <row r="188" spans="1:12" s="16" customFormat="1" ht="13.5" x14ac:dyDescent="0.25">
      <c r="A188" s="99">
        <v>187</v>
      </c>
      <c r="B188" s="105">
        <v>3103</v>
      </c>
      <c r="C188" s="105">
        <v>31</v>
      </c>
      <c r="D188" s="106" t="s">
        <v>26</v>
      </c>
      <c r="E188" s="107">
        <v>1000</v>
      </c>
      <c r="F188" s="101">
        <f t="shared" si="18"/>
        <v>1100</v>
      </c>
      <c r="G188" s="101">
        <f>G187</f>
        <v>24840</v>
      </c>
      <c r="H188" s="102">
        <f t="shared" si="19"/>
        <v>24840000</v>
      </c>
      <c r="I188" s="103">
        <f t="shared" si="20"/>
        <v>27572400</v>
      </c>
      <c r="J188" s="103">
        <f t="shared" si="21"/>
        <v>19872000</v>
      </c>
      <c r="K188" s="104">
        <f t="shared" si="22"/>
        <v>69000</v>
      </c>
      <c r="L188" s="103">
        <f t="shared" si="23"/>
        <v>3300000</v>
      </c>
    </row>
    <row r="189" spans="1:12" s="16" customFormat="1" ht="13.5" x14ac:dyDescent="0.25">
      <c r="A189" s="99">
        <v>188</v>
      </c>
      <c r="B189" s="105">
        <v>3104</v>
      </c>
      <c r="C189" s="105">
        <v>31</v>
      </c>
      <c r="D189" s="106" t="s">
        <v>26</v>
      </c>
      <c r="E189" s="107">
        <v>1000</v>
      </c>
      <c r="F189" s="101">
        <f t="shared" si="18"/>
        <v>1100</v>
      </c>
      <c r="G189" s="101">
        <f>G188</f>
        <v>24840</v>
      </c>
      <c r="H189" s="102">
        <f t="shared" si="19"/>
        <v>24840000</v>
      </c>
      <c r="I189" s="103">
        <f t="shared" si="20"/>
        <v>27572400</v>
      </c>
      <c r="J189" s="103">
        <f t="shared" si="21"/>
        <v>19872000</v>
      </c>
      <c r="K189" s="104">
        <f t="shared" si="22"/>
        <v>69000</v>
      </c>
      <c r="L189" s="103">
        <f t="shared" si="23"/>
        <v>3300000</v>
      </c>
    </row>
    <row r="190" spans="1:12" s="16" customFormat="1" ht="13.5" x14ac:dyDescent="0.25">
      <c r="A190" s="99">
        <v>189</v>
      </c>
      <c r="B190" s="105">
        <v>3105</v>
      </c>
      <c r="C190" s="105">
        <v>31</v>
      </c>
      <c r="D190" s="106" t="s">
        <v>25</v>
      </c>
      <c r="E190" s="107">
        <v>746</v>
      </c>
      <c r="F190" s="101">
        <f t="shared" si="18"/>
        <v>820.6</v>
      </c>
      <c r="G190" s="101">
        <f>G189</f>
        <v>24840</v>
      </c>
      <c r="H190" s="102">
        <f t="shared" si="19"/>
        <v>18530640</v>
      </c>
      <c r="I190" s="103">
        <f t="shared" si="20"/>
        <v>20569010</v>
      </c>
      <c r="J190" s="103">
        <f t="shared" si="21"/>
        <v>14824512</v>
      </c>
      <c r="K190" s="104">
        <f t="shared" si="22"/>
        <v>51500</v>
      </c>
      <c r="L190" s="103">
        <f t="shared" si="23"/>
        <v>2461800</v>
      </c>
    </row>
    <row r="191" spans="1:12" s="16" customFormat="1" ht="13.5" x14ac:dyDescent="0.25">
      <c r="A191" s="99">
        <v>190</v>
      </c>
      <c r="B191" s="105">
        <v>3106</v>
      </c>
      <c r="C191" s="105">
        <v>31</v>
      </c>
      <c r="D191" s="106" t="s">
        <v>25</v>
      </c>
      <c r="E191" s="107">
        <v>746</v>
      </c>
      <c r="F191" s="101">
        <f t="shared" si="18"/>
        <v>820.6</v>
      </c>
      <c r="G191" s="101">
        <f>G190</f>
        <v>24840</v>
      </c>
      <c r="H191" s="102">
        <f t="shared" si="19"/>
        <v>18530640</v>
      </c>
      <c r="I191" s="103">
        <f t="shared" si="20"/>
        <v>20569010</v>
      </c>
      <c r="J191" s="103">
        <f t="shared" si="21"/>
        <v>14824512</v>
      </c>
      <c r="K191" s="104">
        <f t="shared" si="22"/>
        <v>51500</v>
      </c>
      <c r="L191" s="103">
        <f t="shared" si="23"/>
        <v>2461800</v>
      </c>
    </row>
    <row r="192" spans="1:12" s="16" customFormat="1" ht="13.5" x14ac:dyDescent="0.25">
      <c r="A192" s="99">
        <v>191</v>
      </c>
      <c r="B192" s="105">
        <v>3107</v>
      </c>
      <c r="C192" s="105">
        <v>31</v>
      </c>
      <c r="D192" s="106" t="s">
        <v>25</v>
      </c>
      <c r="E192" s="107">
        <v>691</v>
      </c>
      <c r="F192" s="101">
        <f t="shared" si="18"/>
        <v>760.1</v>
      </c>
      <c r="G192" s="101">
        <f>G191</f>
        <v>24840</v>
      </c>
      <c r="H192" s="102">
        <f t="shared" si="19"/>
        <v>17164440</v>
      </c>
      <c r="I192" s="103">
        <f t="shared" si="20"/>
        <v>19052528</v>
      </c>
      <c r="J192" s="103">
        <f t="shared" si="21"/>
        <v>13731552</v>
      </c>
      <c r="K192" s="104">
        <f t="shared" si="22"/>
        <v>47500</v>
      </c>
      <c r="L192" s="103">
        <f t="shared" si="23"/>
        <v>2280300</v>
      </c>
    </row>
    <row r="193" spans="1:12" s="16" customFormat="1" ht="13.5" x14ac:dyDescent="0.25">
      <c r="A193" s="99">
        <v>192</v>
      </c>
      <c r="B193" s="105">
        <v>3108</v>
      </c>
      <c r="C193" s="105">
        <v>31</v>
      </c>
      <c r="D193" s="106" t="s">
        <v>25</v>
      </c>
      <c r="E193" s="107">
        <v>691</v>
      </c>
      <c r="F193" s="101">
        <f t="shared" si="18"/>
        <v>760.1</v>
      </c>
      <c r="G193" s="101">
        <f>G192</f>
        <v>24840</v>
      </c>
      <c r="H193" s="102">
        <f t="shared" si="19"/>
        <v>17164440</v>
      </c>
      <c r="I193" s="103">
        <f t="shared" si="20"/>
        <v>19052528</v>
      </c>
      <c r="J193" s="103">
        <f t="shared" si="21"/>
        <v>13731552</v>
      </c>
      <c r="K193" s="104">
        <f t="shared" si="22"/>
        <v>47500</v>
      </c>
      <c r="L193" s="103">
        <f t="shared" si="23"/>
        <v>2280300</v>
      </c>
    </row>
    <row r="194" spans="1:12" s="16" customFormat="1" ht="13.5" x14ac:dyDescent="0.25">
      <c r="A194" s="99">
        <v>193</v>
      </c>
      <c r="B194" s="105">
        <v>3201</v>
      </c>
      <c r="C194" s="105">
        <v>32</v>
      </c>
      <c r="D194" s="106" t="s">
        <v>25</v>
      </c>
      <c r="E194" s="107">
        <v>726</v>
      </c>
      <c r="F194" s="101">
        <f t="shared" si="18"/>
        <v>798.6</v>
      </c>
      <c r="G194" s="101">
        <f>G193+80</f>
        <v>24920</v>
      </c>
      <c r="H194" s="102">
        <f t="shared" si="19"/>
        <v>18091920</v>
      </c>
      <c r="I194" s="103">
        <f t="shared" si="20"/>
        <v>20082031</v>
      </c>
      <c r="J194" s="103">
        <f t="shared" si="21"/>
        <v>14473536</v>
      </c>
      <c r="K194" s="104">
        <f t="shared" si="22"/>
        <v>50000</v>
      </c>
      <c r="L194" s="103">
        <f t="shared" si="23"/>
        <v>2395800</v>
      </c>
    </row>
    <row r="195" spans="1:12" s="16" customFormat="1" ht="13.5" x14ac:dyDescent="0.25">
      <c r="A195" s="99">
        <v>194</v>
      </c>
      <c r="B195" s="105">
        <v>3202</v>
      </c>
      <c r="C195" s="105">
        <v>32</v>
      </c>
      <c r="D195" s="106" t="s">
        <v>25</v>
      </c>
      <c r="E195" s="107">
        <v>726</v>
      </c>
      <c r="F195" s="101">
        <f t="shared" si="18"/>
        <v>798.6</v>
      </c>
      <c r="G195" s="101">
        <f>G194</f>
        <v>24920</v>
      </c>
      <c r="H195" s="102">
        <f t="shared" si="19"/>
        <v>18091920</v>
      </c>
      <c r="I195" s="103">
        <f t="shared" si="20"/>
        <v>20082031</v>
      </c>
      <c r="J195" s="103">
        <f t="shared" si="21"/>
        <v>14473536</v>
      </c>
      <c r="K195" s="104">
        <f t="shared" si="22"/>
        <v>50000</v>
      </c>
      <c r="L195" s="103">
        <f t="shared" si="23"/>
        <v>2395800</v>
      </c>
    </row>
    <row r="196" spans="1:12" s="16" customFormat="1" ht="13.5" x14ac:dyDescent="0.25">
      <c r="A196" s="99">
        <v>195</v>
      </c>
      <c r="B196" s="105">
        <v>3203</v>
      </c>
      <c r="C196" s="105">
        <v>32</v>
      </c>
      <c r="D196" s="106" t="s">
        <v>26</v>
      </c>
      <c r="E196" s="107">
        <v>1000</v>
      </c>
      <c r="F196" s="101">
        <f t="shared" si="18"/>
        <v>1100</v>
      </c>
      <c r="G196" s="101">
        <f>G195</f>
        <v>24920</v>
      </c>
      <c r="H196" s="102">
        <f t="shared" si="19"/>
        <v>24920000</v>
      </c>
      <c r="I196" s="103">
        <f t="shared" si="20"/>
        <v>27661200</v>
      </c>
      <c r="J196" s="103">
        <f t="shared" si="21"/>
        <v>19936000</v>
      </c>
      <c r="K196" s="104">
        <f t="shared" si="22"/>
        <v>69000</v>
      </c>
      <c r="L196" s="103">
        <f t="shared" si="23"/>
        <v>3300000</v>
      </c>
    </row>
    <row r="197" spans="1:12" s="16" customFormat="1" ht="13.5" x14ac:dyDescent="0.25">
      <c r="A197" s="99">
        <v>196</v>
      </c>
      <c r="B197" s="105">
        <v>3204</v>
      </c>
      <c r="C197" s="105">
        <v>32</v>
      </c>
      <c r="D197" s="106" t="s">
        <v>26</v>
      </c>
      <c r="E197" s="107">
        <v>1000</v>
      </c>
      <c r="F197" s="101">
        <f t="shared" si="18"/>
        <v>1100</v>
      </c>
      <c r="G197" s="101">
        <f>G196</f>
        <v>24920</v>
      </c>
      <c r="H197" s="102">
        <f t="shared" si="19"/>
        <v>24920000</v>
      </c>
      <c r="I197" s="103">
        <f t="shared" si="20"/>
        <v>27661200</v>
      </c>
      <c r="J197" s="103">
        <f t="shared" si="21"/>
        <v>19936000</v>
      </c>
      <c r="K197" s="104">
        <f t="shared" si="22"/>
        <v>69000</v>
      </c>
      <c r="L197" s="103">
        <f t="shared" si="23"/>
        <v>3300000</v>
      </c>
    </row>
    <row r="198" spans="1:12" s="16" customFormat="1" ht="13.5" x14ac:dyDescent="0.25">
      <c r="A198" s="99">
        <v>197</v>
      </c>
      <c r="B198" s="105">
        <v>3205</v>
      </c>
      <c r="C198" s="105">
        <v>32</v>
      </c>
      <c r="D198" s="106" t="s">
        <v>25</v>
      </c>
      <c r="E198" s="107">
        <v>746</v>
      </c>
      <c r="F198" s="101">
        <f t="shared" si="18"/>
        <v>820.6</v>
      </c>
      <c r="G198" s="101">
        <f>G197</f>
        <v>24920</v>
      </c>
      <c r="H198" s="102">
        <f t="shared" si="19"/>
        <v>18590320</v>
      </c>
      <c r="I198" s="103">
        <f t="shared" si="20"/>
        <v>20635255</v>
      </c>
      <c r="J198" s="103">
        <f t="shared" si="21"/>
        <v>14872256</v>
      </c>
      <c r="K198" s="104">
        <f t="shared" si="22"/>
        <v>51500</v>
      </c>
      <c r="L198" s="103">
        <f t="shared" si="23"/>
        <v>2461800</v>
      </c>
    </row>
    <row r="199" spans="1:12" s="16" customFormat="1" ht="13.5" x14ac:dyDescent="0.25">
      <c r="A199" s="99">
        <v>198</v>
      </c>
      <c r="B199" s="105">
        <v>3206</v>
      </c>
      <c r="C199" s="105">
        <v>32</v>
      </c>
      <c r="D199" s="106" t="s">
        <v>25</v>
      </c>
      <c r="E199" s="107">
        <v>746</v>
      </c>
      <c r="F199" s="101">
        <f t="shared" si="18"/>
        <v>820.6</v>
      </c>
      <c r="G199" s="101">
        <f>G198</f>
        <v>24920</v>
      </c>
      <c r="H199" s="102">
        <f t="shared" si="19"/>
        <v>18590320</v>
      </c>
      <c r="I199" s="103">
        <f t="shared" si="20"/>
        <v>20635255</v>
      </c>
      <c r="J199" s="103">
        <f t="shared" si="21"/>
        <v>14872256</v>
      </c>
      <c r="K199" s="104">
        <f t="shared" si="22"/>
        <v>51500</v>
      </c>
      <c r="L199" s="103">
        <f t="shared" si="23"/>
        <v>2461800</v>
      </c>
    </row>
    <row r="200" spans="1:12" s="16" customFormat="1" ht="13.5" x14ac:dyDescent="0.25">
      <c r="A200" s="99">
        <v>199</v>
      </c>
      <c r="B200" s="105">
        <v>3207</v>
      </c>
      <c r="C200" s="105">
        <v>32</v>
      </c>
      <c r="D200" s="106" t="s">
        <v>25</v>
      </c>
      <c r="E200" s="107">
        <v>691</v>
      </c>
      <c r="F200" s="101">
        <f t="shared" si="18"/>
        <v>760.1</v>
      </c>
      <c r="G200" s="101">
        <f>G199</f>
        <v>24920</v>
      </c>
      <c r="H200" s="102">
        <f t="shared" si="19"/>
        <v>17219720</v>
      </c>
      <c r="I200" s="103">
        <f t="shared" si="20"/>
        <v>19113889</v>
      </c>
      <c r="J200" s="103">
        <f t="shared" si="21"/>
        <v>13775776</v>
      </c>
      <c r="K200" s="104">
        <f t="shared" si="22"/>
        <v>48000</v>
      </c>
      <c r="L200" s="103">
        <f t="shared" si="23"/>
        <v>2280300</v>
      </c>
    </row>
    <row r="201" spans="1:12" s="16" customFormat="1" ht="13.5" x14ac:dyDescent="0.25">
      <c r="A201" s="99">
        <v>200</v>
      </c>
      <c r="B201" s="105">
        <v>3208</v>
      </c>
      <c r="C201" s="105">
        <v>32</v>
      </c>
      <c r="D201" s="106" t="s">
        <v>25</v>
      </c>
      <c r="E201" s="107">
        <v>691</v>
      </c>
      <c r="F201" s="101">
        <f t="shared" si="18"/>
        <v>760.1</v>
      </c>
      <c r="G201" s="101">
        <f>G200</f>
        <v>24920</v>
      </c>
      <c r="H201" s="102">
        <f t="shared" si="19"/>
        <v>17219720</v>
      </c>
      <c r="I201" s="103">
        <f t="shared" si="20"/>
        <v>19113889</v>
      </c>
      <c r="J201" s="103">
        <f t="shared" si="21"/>
        <v>13775776</v>
      </c>
      <c r="K201" s="104">
        <f t="shared" si="22"/>
        <v>48000</v>
      </c>
      <c r="L201" s="103">
        <f t="shared" si="23"/>
        <v>2280300</v>
      </c>
    </row>
    <row r="202" spans="1:12" s="16" customFormat="1" ht="13.5" x14ac:dyDescent="0.25">
      <c r="A202" s="99">
        <v>201</v>
      </c>
      <c r="B202" s="105">
        <v>3301</v>
      </c>
      <c r="C202" s="105">
        <v>33</v>
      </c>
      <c r="D202" s="106" t="s">
        <v>25</v>
      </c>
      <c r="E202" s="107">
        <v>726</v>
      </c>
      <c r="F202" s="101">
        <f t="shared" si="18"/>
        <v>798.6</v>
      </c>
      <c r="G202" s="101">
        <f>G201+80</f>
        <v>25000</v>
      </c>
      <c r="H202" s="102">
        <f t="shared" si="19"/>
        <v>18150000</v>
      </c>
      <c r="I202" s="103">
        <f t="shared" si="20"/>
        <v>20146500</v>
      </c>
      <c r="J202" s="103">
        <f t="shared" si="21"/>
        <v>14520000</v>
      </c>
      <c r="K202" s="104">
        <f t="shared" si="22"/>
        <v>50500</v>
      </c>
      <c r="L202" s="103">
        <f t="shared" si="23"/>
        <v>2395800</v>
      </c>
    </row>
    <row r="203" spans="1:12" s="16" customFormat="1" ht="13.5" x14ac:dyDescent="0.25">
      <c r="A203" s="99">
        <v>202</v>
      </c>
      <c r="B203" s="105">
        <v>3302</v>
      </c>
      <c r="C203" s="105">
        <v>33</v>
      </c>
      <c r="D203" s="106" t="s">
        <v>25</v>
      </c>
      <c r="E203" s="107">
        <v>726</v>
      </c>
      <c r="F203" s="101">
        <f t="shared" si="18"/>
        <v>798.6</v>
      </c>
      <c r="G203" s="101">
        <f>G202</f>
        <v>25000</v>
      </c>
      <c r="H203" s="102">
        <f t="shared" si="19"/>
        <v>18150000</v>
      </c>
      <c r="I203" s="103">
        <f t="shared" si="20"/>
        <v>20146500</v>
      </c>
      <c r="J203" s="103">
        <f t="shared" si="21"/>
        <v>14520000</v>
      </c>
      <c r="K203" s="104">
        <f t="shared" si="22"/>
        <v>50500</v>
      </c>
      <c r="L203" s="103">
        <f t="shared" si="23"/>
        <v>2395800</v>
      </c>
    </row>
    <row r="204" spans="1:12" s="16" customFormat="1" ht="13.5" x14ac:dyDescent="0.25">
      <c r="A204" s="99">
        <v>203</v>
      </c>
      <c r="B204" s="105">
        <v>3303</v>
      </c>
      <c r="C204" s="105">
        <v>33</v>
      </c>
      <c r="D204" s="106" t="s">
        <v>26</v>
      </c>
      <c r="E204" s="107">
        <v>1000</v>
      </c>
      <c r="F204" s="101">
        <f t="shared" si="18"/>
        <v>1100</v>
      </c>
      <c r="G204" s="101">
        <f>G203</f>
        <v>25000</v>
      </c>
      <c r="H204" s="102">
        <f t="shared" si="19"/>
        <v>25000000</v>
      </c>
      <c r="I204" s="103">
        <f t="shared" si="20"/>
        <v>27750000</v>
      </c>
      <c r="J204" s="103">
        <f t="shared" si="21"/>
        <v>20000000</v>
      </c>
      <c r="K204" s="104">
        <f t="shared" si="22"/>
        <v>69500</v>
      </c>
      <c r="L204" s="103">
        <f t="shared" si="23"/>
        <v>3300000</v>
      </c>
    </row>
    <row r="205" spans="1:12" s="16" customFormat="1" ht="13.5" x14ac:dyDescent="0.25">
      <c r="A205" s="99">
        <v>204</v>
      </c>
      <c r="B205" s="105">
        <v>3304</v>
      </c>
      <c r="C205" s="105">
        <v>33</v>
      </c>
      <c r="D205" s="106" t="s">
        <v>26</v>
      </c>
      <c r="E205" s="107">
        <v>1000</v>
      </c>
      <c r="F205" s="101">
        <f t="shared" si="18"/>
        <v>1100</v>
      </c>
      <c r="G205" s="101">
        <f>G204</f>
        <v>25000</v>
      </c>
      <c r="H205" s="102">
        <f t="shared" si="19"/>
        <v>25000000</v>
      </c>
      <c r="I205" s="103">
        <f t="shared" si="20"/>
        <v>27750000</v>
      </c>
      <c r="J205" s="103">
        <f t="shared" si="21"/>
        <v>20000000</v>
      </c>
      <c r="K205" s="104">
        <f t="shared" si="22"/>
        <v>69500</v>
      </c>
      <c r="L205" s="103">
        <f t="shared" si="23"/>
        <v>3300000</v>
      </c>
    </row>
    <row r="206" spans="1:12" s="16" customFormat="1" ht="13.5" x14ac:dyDescent="0.25">
      <c r="A206" s="99">
        <v>205</v>
      </c>
      <c r="B206" s="105">
        <v>3305</v>
      </c>
      <c r="C206" s="105">
        <v>33</v>
      </c>
      <c r="D206" s="106" t="s">
        <v>25</v>
      </c>
      <c r="E206" s="107">
        <v>746</v>
      </c>
      <c r="F206" s="101">
        <f t="shared" si="18"/>
        <v>820.6</v>
      </c>
      <c r="G206" s="101">
        <f>G205</f>
        <v>25000</v>
      </c>
      <c r="H206" s="102">
        <f t="shared" si="19"/>
        <v>18650000</v>
      </c>
      <c r="I206" s="103">
        <f t="shared" si="20"/>
        <v>20701500</v>
      </c>
      <c r="J206" s="103">
        <f t="shared" si="21"/>
        <v>14920000</v>
      </c>
      <c r="K206" s="104">
        <f t="shared" si="22"/>
        <v>52000</v>
      </c>
      <c r="L206" s="103">
        <f t="shared" si="23"/>
        <v>2461800</v>
      </c>
    </row>
    <row r="207" spans="1:12" s="16" customFormat="1" ht="13.5" x14ac:dyDescent="0.25">
      <c r="A207" s="99">
        <v>206</v>
      </c>
      <c r="B207" s="105">
        <v>3306</v>
      </c>
      <c r="C207" s="105">
        <v>33</v>
      </c>
      <c r="D207" s="106" t="s">
        <v>25</v>
      </c>
      <c r="E207" s="107">
        <v>746</v>
      </c>
      <c r="F207" s="101">
        <f t="shared" si="18"/>
        <v>820.6</v>
      </c>
      <c r="G207" s="101">
        <f>G206</f>
        <v>25000</v>
      </c>
      <c r="H207" s="102">
        <f t="shared" si="19"/>
        <v>18650000</v>
      </c>
      <c r="I207" s="103">
        <f t="shared" si="20"/>
        <v>20701500</v>
      </c>
      <c r="J207" s="103">
        <f t="shared" si="21"/>
        <v>14920000</v>
      </c>
      <c r="K207" s="104">
        <f t="shared" si="22"/>
        <v>52000</v>
      </c>
      <c r="L207" s="103">
        <f t="shared" si="23"/>
        <v>2461800</v>
      </c>
    </row>
    <row r="208" spans="1:12" s="16" customFormat="1" ht="13.5" x14ac:dyDescent="0.25">
      <c r="A208" s="99">
        <v>207</v>
      </c>
      <c r="B208" s="105">
        <v>3307</v>
      </c>
      <c r="C208" s="105">
        <v>33</v>
      </c>
      <c r="D208" s="106" t="s">
        <v>25</v>
      </c>
      <c r="E208" s="107">
        <v>691</v>
      </c>
      <c r="F208" s="101">
        <f t="shared" si="18"/>
        <v>760.1</v>
      </c>
      <c r="G208" s="101">
        <f>G207</f>
        <v>25000</v>
      </c>
      <c r="H208" s="102">
        <f t="shared" si="19"/>
        <v>17275000</v>
      </c>
      <c r="I208" s="103">
        <f t="shared" si="20"/>
        <v>19175250</v>
      </c>
      <c r="J208" s="103">
        <f t="shared" si="21"/>
        <v>13820000</v>
      </c>
      <c r="K208" s="104">
        <f t="shared" si="22"/>
        <v>48000</v>
      </c>
      <c r="L208" s="103">
        <f t="shared" si="23"/>
        <v>2280300</v>
      </c>
    </row>
    <row r="209" spans="1:12" s="16" customFormat="1" ht="13.5" x14ac:dyDescent="0.25">
      <c r="A209" s="99">
        <v>208</v>
      </c>
      <c r="B209" s="105">
        <v>3308</v>
      </c>
      <c r="C209" s="105">
        <v>33</v>
      </c>
      <c r="D209" s="106" t="s">
        <v>25</v>
      </c>
      <c r="E209" s="107">
        <v>691</v>
      </c>
      <c r="F209" s="101">
        <f t="shared" si="18"/>
        <v>760.1</v>
      </c>
      <c r="G209" s="101">
        <f>G208</f>
        <v>25000</v>
      </c>
      <c r="H209" s="102">
        <f t="shared" si="19"/>
        <v>17275000</v>
      </c>
      <c r="I209" s="103">
        <f t="shared" si="20"/>
        <v>19175250</v>
      </c>
      <c r="J209" s="103">
        <f t="shared" si="21"/>
        <v>13820000</v>
      </c>
      <c r="K209" s="104">
        <f t="shared" si="22"/>
        <v>48000</v>
      </c>
      <c r="L209" s="103">
        <f t="shared" si="23"/>
        <v>2280300</v>
      </c>
    </row>
    <row r="210" spans="1:12" s="16" customFormat="1" ht="13.5" x14ac:dyDescent="0.25">
      <c r="A210" s="99">
        <v>209</v>
      </c>
      <c r="B210" s="105">
        <v>3401</v>
      </c>
      <c r="C210" s="105">
        <v>34</v>
      </c>
      <c r="D210" s="106" t="s">
        <v>25</v>
      </c>
      <c r="E210" s="107">
        <v>726</v>
      </c>
      <c r="F210" s="101">
        <f t="shared" si="18"/>
        <v>798.6</v>
      </c>
      <c r="G210" s="101">
        <f>G209+80</f>
        <v>25080</v>
      </c>
      <c r="H210" s="102">
        <f t="shared" si="19"/>
        <v>18208080</v>
      </c>
      <c r="I210" s="103">
        <f t="shared" si="20"/>
        <v>20210969</v>
      </c>
      <c r="J210" s="103">
        <f t="shared" si="21"/>
        <v>14566464</v>
      </c>
      <c r="K210" s="104">
        <f t="shared" si="22"/>
        <v>50500</v>
      </c>
      <c r="L210" s="103">
        <f t="shared" si="23"/>
        <v>2395800</v>
      </c>
    </row>
    <row r="211" spans="1:12" s="16" customFormat="1" ht="13.5" x14ac:dyDescent="0.25">
      <c r="A211" s="99">
        <v>210</v>
      </c>
      <c r="B211" s="105">
        <v>3402</v>
      </c>
      <c r="C211" s="105">
        <v>34</v>
      </c>
      <c r="D211" s="106" t="s">
        <v>25</v>
      </c>
      <c r="E211" s="107">
        <v>726</v>
      </c>
      <c r="F211" s="101">
        <f t="shared" si="18"/>
        <v>798.6</v>
      </c>
      <c r="G211" s="101">
        <f>G210</f>
        <v>25080</v>
      </c>
      <c r="H211" s="102">
        <f t="shared" si="19"/>
        <v>18208080</v>
      </c>
      <c r="I211" s="103">
        <f t="shared" si="20"/>
        <v>20210969</v>
      </c>
      <c r="J211" s="103">
        <f t="shared" si="21"/>
        <v>14566464</v>
      </c>
      <c r="K211" s="104">
        <f t="shared" si="22"/>
        <v>50500</v>
      </c>
      <c r="L211" s="103">
        <f t="shared" si="23"/>
        <v>2395800</v>
      </c>
    </row>
    <row r="212" spans="1:12" s="16" customFormat="1" ht="13.5" x14ac:dyDescent="0.25">
      <c r="A212" s="99">
        <v>211</v>
      </c>
      <c r="B212" s="105">
        <v>3403</v>
      </c>
      <c r="C212" s="105">
        <v>34</v>
      </c>
      <c r="D212" s="106" t="s">
        <v>26</v>
      </c>
      <c r="E212" s="107">
        <v>1000</v>
      </c>
      <c r="F212" s="101">
        <f t="shared" si="18"/>
        <v>1100</v>
      </c>
      <c r="G212" s="101">
        <f>G211</f>
        <v>25080</v>
      </c>
      <c r="H212" s="102">
        <f t="shared" si="19"/>
        <v>25080000</v>
      </c>
      <c r="I212" s="103">
        <f t="shared" si="20"/>
        <v>27838800</v>
      </c>
      <c r="J212" s="103">
        <f t="shared" si="21"/>
        <v>20064000</v>
      </c>
      <c r="K212" s="104">
        <f t="shared" si="22"/>
        <v>69500</v>
      </c>
      <c r="L212" s="103">
        <f t="shared" si="23"/>
        <v>3300000</v>
      </c>
    </row>
    <row r="213" spans="1:12" s="16" customFormat="1" ht="13.5" x14ac:dyDescent="0.25">
      <c r="A213" s="99">
        <v>212</v>
      </c>
      <c r="B213" s="105">
        <v>3404</v>
      </c>
      <c r="C213" s="105">
        <v>34</v>
      </c>
      <c r="D213" s="106" t="s">
        <v>26</v>
      </c>
      <c r="E213" s="107">
        <v>1000</v>
      </c>
      <c r="F213" s="101">
        <f t="shared" si="18"/>
        <v>1100</v>
      </c>
      <c r="G213" s="101">
        <f>G212</f>
        <v>25080</v>
      </c>
      <c r="H213" s="102">
        <f t="shared" si="19"/>
        <v>25080000</v>
      </c>
      <c r="I213" s="103">
        <f t="shared" si="20"/>
        <v>27838800</v>
      </c>
      <c r="J213" s="103">
        <f t="shared" si="21"/>
        <v>20064000</v>
      </c>
      <c r="K213" s="104">
        <f t="shared" si="22"/>
        <v>69500</v>
      </c>
      <c r="L213" s="103">
        <f t="shared" si="23"/>
        <v>3300000</v>
      </c>
    </row>
    <row r="214" spans="1:12" s="16" customFormat="1" ht="13.5" x14ac:dyDescent="0.25">
      <c r="A214" s="99">
        <v>213</v>
      </c>
      <c r="B214" s="105">
        <v>3405</v>
      </c>
      <c r="C214" s="105">
        <v>34</v>
      </c>
      <c r="D214" s="106" t="s">
        <v>25</v>
      </c>
      <c r="E214" s="107">
        <v>746</v>
      </c>
      <c r="F214" s="101">
        <f t="shared" si="18"/>
        <v>820.6</v>
      </c>
      <c r="G214" s="101">
        <f>G213</f>
        <v>25080</v>
      </c>
      <c r="H214" s="102">
        <f t="shared" si="19"/>
        <v>18709680</v>
      </c>
      <c r="I214" s="103">
        <f t="shared" si="20"/>
        <v>20767745</v>
      </c>
      <c r="J214" s="103">
        <f t="shared" si="21"/>
        <v>14967744</v>
      </c>
      <c r="K214" s="104">
        <f t="shared" si="22"/>
        <v>52000</v>
      </c>
      <c r="L214" s="103">
        <f t="shared" si="23"/>
        <v>2461800</v>
      </c>
    </row>
    <row r="215" spans="1:12" s="16" customFormat="1" ht="13.5" x14ac:dyDescent="0.25">
      <c r="A215" s="99">
        <v>214</v>
      </c>
      <c r="B215" s="105">
        <v>3406</v>
      </c>
      <c r="C215" s="105">
        <v>34</v>
      </c>
      <c r="D215" s="106" t="s">
        <v>25</v>
      </c>
      <c r="E215" s="107">
        <v>746</v>
      </c>
      <c r="F215" s="101">
        <f t="shared" si="18"/>
        <v>820.6</v>
      </c>
      <c r="G215" s="101">
        <f>G214</f>
        <v>25080</v>
      </c>
      <c r="H215" s="102">
        <f t="shared" si="19"/>
        <v>18709680</v>
      </c>
      <c r="I215" s="103">
        <f t="shared" si="20"/>
        <v>20767745</v>
      </c>
      <c r="J215" s="103">
        <f t="shared" si="21"/>
        <v>14967744</v>
      </c>
      <c r="K215" s="104">
        <f t="shared" si="22"/>
        <v>52000</v>
      </c>
      <c r="L215" s="103">
        <f t="shared" si="23"/>
        <v>2461800</v>
      </c>
    </row>
    <row r="216" spans="1:12" s="16" customFormat="1" ht="13.5" x14ac:dyDescent="0.25">
      <c r="A216" s="99">
        <v>215</v>
      </c>
      <c r="B216" s="105">
        <v>3407</v>
      </c>
      <c r="C216" s="105">
        <v>34</v>
      </c>
      <c r="D216" s="106" t="s">
        <v>25</v>
      </c>
      <c r="E216" s="107">
        <v>691</v>
      </c>
      <c r="F216" s="101">
        <f t="shared" si="18"/>
        <v>760.1</v>
      </c>
      <c r="G216" s="101">
        <f>G215</f>
        <v>25080</v>
      </c>
      <c r="H216" s="102">
        <f t="shared" si="19"/>
        <v>17330280</v>
      </c>
      <c r="I216" s="103">
        <f t="shared" si="20"/>
        <v>19236611</v>
      </c>
      <c r="J216" s="103">
        <f t="shared" si="21"/>
        <v>13864224</v>
      </c>
      <c r="K216" s="104">
        <f t="shared" si="22"/>
        <v>48000</v>
      </c>
      <c r="L216" s="103">
        <f t="shared" si="23"/>
        <v>2280300</v>
      </c>
    </row>
    <row r="217" spans="1:12" s="16" customFormat="1" ht="13.5" x14ac:dyDescent="0.25">
      <c r="A217" s="99">
        <v>216</v>
      </c>
      <c r="B217" s="105">
        <v>3408</v>
      </c>
      <c r="C217" s="105">
        <v>34</v>
      </c>
      <c r="D217" s="106" t="s">
        <v>25</v>
      </c>
      <c r="E217" s="107">
        <v>691</v>
      </c>
      <c r="F217" s="101">
        <f t="shared" si="18"/>
        <v>760.1</v>
      </c>
      <c r="G217" s="101">
        <f>G216</f>
        <v>25080</v>
      </c>
      <c r="H217" s="102">
        <f t="shared" si="19"/>
        <v>17330280</v>
      </c>
      <c r="I217" s="103">
        <f t="shared" si="20"/>
        <v>19236611</v>
      </c>
      <c r="J217" s="103">
        <f t="shared" si="21"/>
        <v>13864224</v>
      </c>
      <c r="K217" s="104">
        <f t="shared" si="22"/>
        <v>48000</v>
      </c>
      <c r="L217" s="103">
        <f t="shared" si="23"/>
        <v>2280300</v>
      </c>
    </row>
    <row r="218" spans="1:12" s="16" customFormat="1" ht="13.5" x14ac:dyDescent="0.25">
      <c r="A218" s="99">
        <v>217</v>
      </c>
      <c r="B218" s="105">
        <v>3501</v>
      </c>
      <c r="C218" s="105">
        <v>35</v>
      </c>
      <c r="D218" s="106" t="s">
        <v>25</v>
      </c>
      <c r="E218" s="107">
        <v>726</v>
      </c>
      <c r="F218" s="101">
        <f t="shared" si="18"/>
        <v>798.6</v>
      </c>
      <c r="G218" s="101">
        <f>G217+80</f>
        <v>25160</v>
      </c>
      <c r="H218" s="102">
        <f t="shared" si="19"/>
        <v>18266160</v>
      </c>
      <c r="I218" s="103">
        <f t="shared" si="20"/>
        <v>20275438</v>
      </c>
      <c r="J218" s="103">
        <f t="shared" si="21"/>
        <v>14612928</v>
      </c>
      <c r="K218" s="104">
        <f t="shared" si="22"/>
        <v>50500</v>
      </c>
      <c r="L218" s="103">
        <f t="shared" si="23"/>
        <v>2395800</v>
      </c>
    </row>
    <row r="219" spans="1:12" s="16" customFormat="1" ht="13.5" x14ac:dyDescent="0.25">
      <c r="A219" s="99">
        <v>218</v>
      </c>
      <c r="B219" s="105">
        <v>3502</v>
      </c>
      <c r="C219" s="105">
        <v>35</v>
      </c>
      <c r="D219" s="106" t="s">
        <v>25</v>
      </c>
      <c r="E219" s="107">
        <v>726</v>
      </c>
      <c r="F219" s="101">
        <f t="shared" si="18"/>
        <v>798.6</v>
      </c>
      <c r="G219" s="101">
        <f>G218</f>
        <v>25160</v>
      </c>
      <c r="H219" s="102">
        <f t="shared" si="19"/>
        <v>18266160</v>
      </c>
      <c r="I219" s="103">
        <f t="shared" si="20"/>
        <v>20275438</v>
      </c>
      <c r="J219" s="103">
        <f t="shared" si="21"/>
        <v>14612928</v>
      </c>
      <c r="K219" s="104">
        <f t="shared" si="22"/>
        <v>50500</v>
      </c>
      <c r="L219" s="103">
        <f t="shared" si="23"/>
        <v>2395800</v>
      </c>
    </row>
    <row r="220" spans="1:12" s="16" customFormat="1" ht="13.5" x14ac:dyDescent="0.25">
      <c r="A220" s="99">
        <v>219</v>
      </c>
      <c r="B220" s="105">
        <v>3503</v>
      </c>
      <c r="C220" s="105">
        <v>35</v>
      </c>
      <c r="D220" s="106" t="s">
        <v>26</v>
      </c>
      <c r="E220" s="107">
        <v>1000</v>
      </c>
      <c r="F220" s="101">
        <f t="shared" si="18"/>
        <v>1100</v>
      </c>
      <c r="G220" s="101">
        <f>G219</f>
        <v>25160</v>
      </c>
      <c r="H220" s="102">
        <f t="shared" si="19"/>
        <v>25160000</v>
      </c>
      <c r="I220" s="103">
        <f t="shared" si="20"/>
        <v>27927600</v>
      </c>
      <c r="J220" s="103">
        <f t="shared" si="21"/>
        <v>20128000</v>
      </c>
      <c r="K220" s="104">
        <f t="shared" si="22"/>
        <v>70000</v>
      </c>
      <c r="L220" s="103">
        <f t="shared" si="23"/>
        <v>3300000</v>
      </c>
    </row>
    <row r="221" spans="1:12" s="16" customFormat="1" ht="13.5" x14ac:dyDescent="0.25">
      <c r="A221" s="99">
        <v>220</v>
      </c>
      <c r="B221" s="105">
        <v>3504</v>
      </c>
      <c r="C221" s="105">
        <v>35</v>
      </c>
      <c r="D221" s="106" t="s">
        <v>26</v>
      </c>
      <c r="E221" s="107">
        <v>1000</v>
      </c>
      <c r="F221" s="101">
        <f t="shared" si="18"/>
        <v>1100</v>
      </c>
      <c r="G221" s="101">
        <f>G220</f>
        <v>25160</v>
      </c>
      <c r="H221" s="102">
        <f t="shared" si="19"/>
        <v>25160000</v>
      </c>
      <c r="I221" s="103">
        <f t="shared" si="20"/>
        <v>27927600</v>
      </c>
      <c r="J221" s="103">
        <f t="shared" si="21"/>
        <v>20128000</v>
      </c>
      <c r="K221" s="104">
        <f t="shared" si="22"/>
        <v>70000</v>
      </c>
      <c r="L221" s="103">
        <f t="shared" si="23"/>
        <v>3300000</v>
      </c>
    </row>
    <row r="222" spans="1:12" s="16" customFormat="1" ht="13.5" x14ac:dyDescent="0.25">
      <c r="A222" s="99">
        <v>221</v>
      </c>
      <c r="B222" s="105">
        <v>3507</v>
      </c>
      <c r="C222" s="105">
        <v>35</v>
      </c>
      <c r="D222" s="106" t="s">
        <v>25</v>
      </c>
      <c r="E222" s="107">
        <v>691</v>
      </c>
      <c r="F222" s="101">
        <f t="shared" si="18"/>
        <v>760.1</v>
      </c>
      <c r="G222" s="101">
        <f>G221</f>
        <v>25160</v>
      </c>
      <c r="H222" s="102">
        <f t="shared" si="19"/>
        <v>17385560</v>
      </c>
      <c r="I222" s="103">
        <f t="shared" si="20"/>
        <v>19297972</v>
      </c>
      <c r="J222" s="103">
        <f t="shared" si="21"/>
        <v>13908448</v>
      </c>
      <c r="K222" s="104">
        <f t="shared" si="22"/>
        <v>48000</v>
      </c>
      <c r="L222" s="103">
        <f t="shared" si="23"/>
        <v>2280300</v>
      </c>
    </row>
    <row r="223" spans="1:12" s="16" customFormat="1" ht="13.5" x14ac:dyDescent="0.25">
      <c r="A223" s="99">
        <v>222</v>
      </c>
      <c r="B223" s="105">
        <v>3508</v>
      </c>
      <c r="C223" s="105">
        <v>35</v>
      </c>
      <c r="D223" s="106" t="s">
        <v>25</v>
      </c>
      <c r="E223" s="107">
        <v>691</v>
      </c>
      <c r="F223" s="101">
        <f t="shared" si="18"/>
        <v>760.1</v>
      </c>
      <c r="G223" s="101">
        <f>G222</f>
        <v>25160</v>
      </c>
      <c r="H223" s="102">
        <f t="shared" si="19"/>
        <v>17385560</v>
      </c>
      <c r="I223" s="103">
        <f t="shared" si="20"/>
        <v>19297972</v>
      </c>
      <c r="J223" s="103">
        <f t="shared" si="21"/>
        <v>13908448</v>
      </c>
      <c r="K223" s="104">
        <f t="shared" si="22"/>
        <v>48000</v>
      </c>
      <c r="L223" s="103">
        <f t="shared" si="23"/>
        <v>2280300</v>
      </c>
    </row>
    <row r="224" spans="1:12" s="16" customFormat="1" ht="13.5" x14ac:dyDescent="0.25">
      <c r="A224" s="99">
        <v>223</v>
      </c>
      <c r="B224" s="105">
        <v>3601</v>
      </c>
      <c r="C224" s="105">
        <v>36</v>
      </c>
      <c r="D224" s="106" t="s">
        <v>25</v>
      </c>
      <c r="E224" s="107">
        <v>726</v>
      </c>
      <c r="F224" s="101">
        <f t="shared" si="18"/>
        <v>798.6</v>
      </c>
      <c r="G224" s="101">
        <f>G223+80</f>
        <v>25240</v>
      </c>
      <c r="H224" s="102">
        <f t="shared" si="19"/>
        <v>18324240</v>
      </c>
      <c r="I224" s="103">
        <f t="shared" si="20"/>
        <v>20339906</v>
      </c>
      <c r="J224" s="103">
        <f t="shared" si="21"/>
        <v>14659392</v>
      </c>
      <c r="K224" s="104">
        <f t="shared" si="22"/>
        <v>51000</v>
      </c>
      <c r="L224" s="103">
        <f t="shared" si="23"/>
        <v>2395800</v>
      </c>
    </row>
    <row r="225" spans="1:12" s="16" customFormat="1" ht="13.5" x14ac:dyDescent="0.25">
      <c r="A225" s="99">
        <v>224</v>
      </c>
      <c r="B225" s="105">
        <v>3602</v>
      </c>
      <c r="C225" s="105">
        <v>36</v>
      </c>
      <c r="D225" s="106" t="s">
        <v>25</v>
      </c>
      <c r="E225" s="107">
        <v>726</v>
      </c>
      <c r="F225" s="101">
        <f t="shared" si="18"/>
        <v>798.6</v>
      </c>
      <c r="G225" s="101">
        <f>G224</f>
        <v>25240</v>
      </c>
      <c r="H225" s="102">
        <f t="shared" si="19"/>
        <v>18324240</v>
      </c>
      <c r="I225" s="103">
        <f t="shared" si="20"/>
        <v>20339906</v>
      </c>
      <c r="J225" s="103">
        <f t="shared" si="21"/>
        <v>14659392</v>
      </c>
      <c r="K225" s="104">
        <f t="shared" si="22"/>
        <v>51000</v>
      </c>
      <c r="L225" s="103">
        <f t="shared" si="23"/>
        <v>2395800</v>
      </c>
    </row>
    <row r="226" spans="1:12" s="16" customFormat="1" ht="13.5" x14ac:dyDescent="0.25">
      <c r="A226" s="99">
        <v>225</v>
      </c>
      <c r="B226" s="105">
        <v>3603</v>
      </c>
      <c r="C226" s="105">
        <v>36</v>
      </c>
      <c r="D226" s="106" t="s">
        <v>26</v>
      </c>
      <c r="E226" s="107">
        <v>1000</v>
      </c>
      <c r="F226" s="101">
        <f t="shared" si="18"/>
        <v>1100</v>
      </c>
      <c r="G226" s="101">
        <f>G225</f>
        <v>25240</v>
      </c>
      <c r="H226" s="102">
        <f t="shared" si="19"/>
        <v>25240000</v>
      </c>
      <c r="I226" s="103">
        <f t="shared" si="20"/>
        <v>28016400</v>
      </c>
      <c r="J226" s="103">
        <f t="shared" si="21"/>
        <v>20192000</v>
      </c>
      <c r="K226" s="104">
        <f t="shared" si="22"/>
        <v>70000</v>
      </c>
      <c r="L226" s="103">
        <f t="shared" si="23"/>
        <v>3300000</v>
      </c>
    </row>
    <row r="227" spans="1:12" s="16" customFormat="1" ht="13.5" x14ac:dyDescent="0.25">
      <c r="A227" s="99">
        <v>226</v>
      </c>
      <c r="B227" s="105">
        <v>3604</v>
      </c>
      <c r="C227" s="105">
        <v>36</v>
      </c>
      <c r="D227" s="106" t="s">
        <v>26</v>
      </c>
      <c r="E227" s="107">
        <v>1000</v>
      </c>
      <c r="F227" s="101">
        <f t="shared" si="18"/>
        <v>1100</v>
      </c>
      <c r="G227" s="101">
        <f>G226</f>
        <v>25240</v>
      </c>
      <c r="H227" s="102">
        <f t="shared" si="19"/>
        <v>25240000</v>
      </c>
      <c r="I227" s="103">
        <f t="shared" si="20"/>
        <v>28016400</v>
      </c>
      <c r="J227" s="103">
        <f t="shared" si="21"/>
        <v>20192000</v>
      </c>
      <c r="K227" s="104">
        <f t="shared" si="22"/>
        <v>70000</v>
      </c>
      <c r="L227" s="103">
        <f t="shared" si="23"/>
        <v>3300000</v>
      </c>
    </row>
    <row r="228" spans="1:12" s="16" customFormat="1" ht="13.5" x14ac:dyDescent="0.25">
      <c r="A228" s="99">
        <v>227</v>
      </c>
      <c r="B228" s="105">
        <v>3605</v>
      </c>
      <c r="C228" s="105">
        <v>36</v>
      </c>
      <c r="D228" s="106" t="s">
        <v>25</v>
      </c>
      <c r="E228" s="107">
        <v>746</v>
      </c>
      <c r="F228" s="101">
        <f t="shared" si="18"/>
        <v>820.6</v>
      </c>
      <c r="G228" s="101">
        <f>G227</f>
        <v>25240</v>
      </c>
      <c r="H228" s="102">
        <f t="shared" si="19"/>
        <v>18829040</v>
      </c>
      <c r="I228" s="103">
        <f t="shared" si="20"/>
        <v>20900234</v>
      </c>
      <c r="J228" s="103">
        <f t="shared" si="21"/>
        <v>15063232</v>
      </c>
      <c r="K228" s="104">
        <f t="shared" si="22"/>
        <v>52500</v>
      </c>
      <c r="L228" s="103">
        <f t="shared" si="23"/>
        <v>2461800</v>
      </c>
    </row>
    <row r="229" spans="1:12" s="16" customFormat="1" ht="13.5" x14ac:dyDescent="0.25">
      <c r="A229" s="99">
        <v>228</v>
      </c>
      <c r="B229" s="105">
        <v>3606</v>
      </c>
      <c r="C229" s="105">
        <v>36</v>
      </c>
      <c r="D229" s="106" t="s">
        <v>25</v>
      </c>
      <c r="E229" s="107">
        <v>746</v>
      </c>
      <c r="F229" s="101">
        <f t="shared" si="18"/>
        <v>820.6</v>
      </c>
      <c r="G229" s="101">
        <f>G228</f>
        <v>25240</v>
      </c>
      <c r="H229" s="102">
        <f t="shared" si="19"/>
        <v>18829040</v>
      </c>
      <c r="I229" s="103">
        <f t="shared" si="20"/>
        <v>20900234</v>
      </c>
      <c r="J229" s="103">
        <f t="shared" si="21"/>
        <v>15063232</v>
      </c>
      <c r="K229" s="104">
        <f t="shared" si="22"/>
        <v>52500</v>
      </c>
      <c r="L229" s="103">
        <f t="shared" si="23"/>
        <v>2461800</v>
      </c>
    </row>
    <row r="230" spans="1:12" s="16" customFormat="1" ht="13.5" x14ac:dyDescent="0.25">
      <c r="A230" s="99">
        <v>229</v>
      </c>
      <c r="B230" s="105">
        <v>3607</v>
      </c>
      <c r="C230" s="105">
        <v>36</v>
      </c>
      <c r="D230" s="106" t="s">
        <v>25</v>
      </c>
      <c r="E230" s="107">
        <v>691</v>
      </c>
      <c r="F230" s="101">
        <f t="shared" si="18"/>
        <v>760.1</v>
      </c>
      <c r="G230" s="101">
        <f>G229</f>
        <v>25240</v>
      </c>
      <c r="H230" s="102">
        <f t="shared" si="19"/>
        <v>17440840</v>
      </c>
      <c r="I230" s="103">
        <f t="shared" si="20"/>
        <v>19359332</v>
      </c>
      <c r="J230" s="103">
        <f t="shared" si="21"/>
        <v>13952672</v>
      </c>
      <c r="K230" s="104">
        <f t="shared" si="22"/>
        <v>48500</v>
      </c>
      <c r="L230" s="103">
        <f t="shared" si="23"/>
        <v>2280300</v>
      </c>
    </row>
    <row r="231" spans="1:12" s="16" customFormat="1" ht="13.5" x14ac:dyDescent="0.25">
      <c r="A231" s="99">
        <v>230</v>
      </c>
      <c r="B231" s="105">
        <v>3608</v>
      </c>
      <c r="C231" s="105">
        <v>36</v>
      </c>
      <c r="D231" s="106" t="s">
        <v>25</v>
      </c>
      <c r="E231" s="107">
        <v>691</v>
      </c>
      <c r="F231" s="101">
        <f t="shared" si="18"/>
        <v>760.1</v>
      </c>
      <c r="G231" s="101">
        <f>G230</f>
        <v>25240</v>
      </c>
      <c r="H231" s="102">
        <f t="shared" si="19"/>
        <v>17440840</v>
      </c>
      <c r="I231" s="103">
        <f t="shared" si="20"/>
        <v>19359332</v>
      </c>
      <c r="J231" s="103">
        <f t="shared" si="21"/>
        <v>13952672</v>
      </c>
      <c r="K231" s="104">
        <f t="shared" si="22"/>
        <v>48500</v>
      </c>
      <c r="L231" s="103">
        <f t="shared" si="23"/>
        <v>2280300</v>
      </c>
    </row>
    <row r="232" spans="1:12" s="16" customFormat="1" ht="13.5" x14ac:dyDescent="0.25">
      <c r="A232" s="99">
        <v>231</v>
      </c>
      <c r="B232" s="105">
        <v>3701</v>
      </c>
      <c r="C232" s="105">
        <v>37</v>
      </c>
      <c r="D232" s="106" t="s">
        <v>25</v>
      </c>
      <c r="E232" s="107">
        <v>726</v>
      </c>
      <c r="F232" s="101">
        <f t="shared" si="18"/>
        <v>798.6</v>
      </c>
      <c r="G232" s="101">
        <f>G231+80</f>
        <v>25320</v>
      </c>
      <c r="H232" s="102">
        <f t="shared" si="19"/>
        <v>18382320</v>
      </c>
      <c r="I232" s="103">
        <f t="shared" si="20"/>
        <v>20404375</v>
      </c>
      <c r="J232" s="103">
        <f t="shared" si="21"/>
        <v>14705856</v>
      </c>
      <c r="K232" s="104">
        <f t="shared" si="22"/>
        <v>51000</v>
      </c>
      <c r="L232" s="103">
        <f t="shared" si="23"/>
        <v>2395800</v>
      </c>
    </row>
    <row r="233" spans="1:12" s="16" customFormat="1" ht="13.5" x14ac:dyDescent="0.25">
      <c r="A233" s="99">
        <v>232</v>
      </c>
      <c r="B233" s="105">
        <v>3702</v>
      </c>
      <c r="C233" s="105">
        <v>37</v>
      </c>
      <c r="D233" s="106" t="s">
        <v>25</v>
      </c>
      <c r="E233" s="107">
        <v>726</v>
      </c>
      <c r="F233" s="101">
        <f t="shared" si="18"/>
        <v>798.6</v>
      </c>
      <c r="G233" s="101">
        <f>G232</f>
        <v>25320</v>
      </c>
      <c r="H233" s="102">
        <f t="shared" si="19"/>
        <v>18382320</v>
      </c>
      <c r="I233" s="103">
        <f t="shared" si="20"/>
        <v>20404375</v>
      </c>
      <c r="J233" s="103">
        <f t="shared" si="21"/>
        <v>14705856</v>
      </c>
      <c r="K233" s="104">
        <f t="shared" si="22"/>
        <v>51000</v>
      </c>
      <c r="L233" s="103">
        <f t="shared" si="23"/>
        <v>2395800</v>
      </c>
    </row>
    <row r="234" spans="1:12" s="16" customFormat="1" ht="13.5" x14ac:dyDescent="0.25">
      <c r="A234" s="99">
        <v>233</v>
      </c>
      <c r="B234" s="105">
        <v>3703</v>
      </c>
      <c r="C234" s="105">
        <v>37</v>
      </c>
      <c r="D234" s="106" t="s">
        <v>26</v>
      </c>
      <c r="E234" s="107">
        <v>1000</v>
      </c>
      <c r="F234" s="101">
        <f t="shared" si="18"/>
        <v>1100</v>
      </c>
      <c r="G234" s="101">
        <f>G233</f>
        <v>25320</v>
      </c>
      <c r="H234" s="102">
        <f t="shared" si="19"/>
        <v>25320000</v>
      </c>
      <c r="I234" s="103">
        <f t="shared" si="20"/>
        <v>28105200</v>
      </c>
      <c r="J234" s="103">
        <f t="shared" si="21"/>
        <v>20256000</v>
      </c>
      <c r="K234" s="104">
        <f t="shared" si="22"/>
        <v>70500</v>
      </c>
      <c r="L234" s="103">
        <f t="shared" si="23"/>
        <v>3300000</v>
      </c>
    </row>
    <row r="235" spans="1:12" s="16" customFormat="1" ht="13.5" x14ac:dyDescent="0.25">
      <c r="A235" s="99">
        <v>234</v>
      </c>
      <c r="B235" s="105">
        <v>3704</v>
      </c>
      <c r="C235" s="105">
        <v>37</v>
      </c>
      <c r="D235" s="106" t="s">
        <v>26</v>
      </c>
      <c r="E235" s="107">
        <v>1000</v>
      </c>
      <c r="F235" s="101">
        <f t="shared" si="18"/>
        <v>1100</v>
      </c>
      <c r="G235" s="101">
        <f>G234</f>
        <v>25320</v>
      </c>
      <c r="H235" s="102">
        <f t="shared" si="19"/>
        <v>25320000</v>
      </c>
      <c r="I235" s="103">
        <f t="shared" si="20"/>
        <v>28105200</v>
      </c>
      <c r="J235" s="103">
        <f t="shared" si="21"/>
        <v>20256000</v>
      </c>
      <c r="K235" s="104">
        <f t="shared" si="22"/>
        <v>70500</v>
      </c>
      <c r="L235" s="103">
        <f t="shared" si="23"/>
        <v>3300000</v>
      </c>
    </row>
    <row r="236" spans="1:12" s="16" customFormat="1" ht="13.5" x14ac:dyDescent="0.25">
      <c r="A236" s="99">
        <v>235</v>
      </c>
      <c r="B236" s="105">
        <v>3705</v>
      </c>
      <c r="C236" s="105">
        <v>37</v>
      </c>
      <c r="D236" s="106" t="s">
        <v>25</v>
      </c>
      <c r="E236" s="107">
        <v>746</v>
      </c>
      <c r="F236" s="101">
        <f t="shared" si="18"/>
        <v>820.6</v>
      </c>
      <c r="G236" s="101">
        <f>G235</f>
        <v>25320</v>
      </c>
      <c r="H236" s="102">
        <f t="shared" si="19"/>
        <v>18888720</v>
      </c>
      <c r="I236" s="103">
        <f t="shared" si="20"/>
        <v>20966479</v>
      </c>
      <c r="J236" s="103">
        <f t="shared" si="21"/>
        <v>15110976</v>
      </c>
      <c r="K236" s="104">
        <f t="shared" si="22"/>
        <v>52500</v>
      </c>
      <c r="L236" s="103">
        <f t="shared" si="23"/>
        <v>2461800</v>
      </c>
    </row>
    <row r="237" spans="1:12" s="16" customFormat="1" ht="13.5" x14ac:dyDescent="0.25">
      <c r="A237" s="99">
        <v>236</v>
      </c>
      <c r="B237" s="105">
        <v>3706</v>
      </c>
      <c r="C237" s="105">
        <v>37</v>
      </c>
      <c r="D237" s="106" t="s">
        <v>25</v>
      </c>
      <c r="E237" s="107">
        <v>746</v>
      </c>
      <c r="F237" s="101">
        <f t="shared" si="18"/>
        <v>820.6</v>
      </c>
      <c r="G237" s="101">
        <f>G236</f>
        <v>25320</v>
      </c>
      <c r="H237" s="102">
        <f t="shared" si="19"/>
        <v>18888720</v>
      </c>
      <c r="I237" s="103">
        <f t="shared" si="20"/>
        <v>20966479</v>
      </c>
      <c r="J237" s="103">
        <f t="shared" si="21"/>
        <v>15110976</v>
      </c>
      <c r="K237" s="104">
        <f t="shared" si="22"/>
        <v>52500</v>
      </c>
      <c r="L237" s="103">
        <f t="shared" si="23"/>
        <v>2461800</v>
      </c>
    </row>
    <row r="238" spans="1:12" s="16" customFormat="1" ht="13.5" x14ac:dyDescent="0.25">
      <c r="A238" s="99">
        <v>237</v>
      </c>
      <c r="B238" s="105">
        <v>3707</v>
      </c>
      <c r="C238" s="105">
        <v>37</v>
      </c>
      <c r="D238" s="106" t="s">
        <v>25</v>
      </c>
      <c r="E238" s="107">
        <v>691</v>
      </c>
      <c r="F238" s="101">
        <f t="shared" si="18"/>
        <v>760.1</v>
      </c>
      <c r="G238" s="101">
        <f>G237</f>
        <v>25320</v>
      </c>
      <c r="H238" s="102">
        <f t="shared" si="19"/>
        <v>17496120</v>
      </c>
      <c r="I238" s="103">
        <f t="shared" si="20"/>
        <v>19420693</v>
      </c>
      <c r="J238" s="103">
        <f t="shared" si="21"/>
        <v>13996896</v>
      </c>
      <c r="K238" s="104">
        <f t="shared" si="22"/>
        <v>48500</v>
      </c>
      <c r="L238" s="103">
        <f t="shared" si="23"/>
        <v>2280300</v>
      </c>
    </row>
    <row r="239" spans="1:12" s="16" customFormat="1" ht="13.5" x14ac:dyDescent="0.25">
      <c r="A239" s="99">
        <v>238</v>
      </c>
      <c r="B239" s="105">
        <v>3708</v>
      </c>
      <c r="C239" s="105">
        <v>37</v>
      </c>
      <c r="D239" s="106" t="s">
        <v>25</v>
      </c>
      <c r="E239" s="107">
        <v>691</v>
      </c>
      <c r="F239" s="101">
        <f t="shared" si="18"/>
        <v>760.1</v>
      </c>
      <c r="G239" s="101">
        <f>G238</f>
        <v>25320</v>
      </c>
      <c r="H239" s="102">
        <f t="shared" si="19"/>
        <v>17496120</v>
      </c>
      <c r="I239" s="103">
        <f t="shared" si="20"/>
        <v>19420693</v>
      </c>
      <c r="J239" s="103">
        <f t="shared" si="21"/>
        <v>13996896</v>
      </c>
      <c r="K239" s="104">
        <f t="shared" si="22"/>
        <v>48500</v>
      </c>
      <c r="L239" s="103">
        <f t="shared" si="23"/>
        <v>2280300</v>
      </c>
    </row>
    <row r="240" spans="1:12" s="16" customFormat="1" ht="13.5" x14ac:dyDescent="0.25">
      <c r="A240" s="99">
        <v>239</v>
      </c>
      <c r="B240" s="105">
        <v>3801</v>
      </c>
      <c r="C240" s="105">
        <v>38</v>
      </c>
      <c r="D240" s="106" t="s">
        <v>25</v>
      </c>
      <c r="E240" s="107">
        <v>726</v>
      </c>
      <c r="F240" s="101">
        <f t="shared" si="18"/>
        <v>798.6</v>
      </c>
      <c r="G240" s="101">
        <f>G239+80</f>
        <v>25400</v>
      </c>
      <c r="H240" s="102">
        <f t="shared" si="19"/>
        <v>18440400</v>
      </c>
      <c r="I240" s="103">
        <f t="shared" si="20"/>
        <v>20468844</v>
      </c>
      <c r="J240" s="103">
        <f t="shared" si="21"/>
        <v>14752320</v>
      </c>
      <c r="K240" s="104">
        <f t="shared" si="22"/>
        <v>51000</v>
      </c>
      <c r="L240" s="103">
        <f t="shared" si="23"/>
        <v>2395800</v>
      </c>
    </row>
    <row r="241" spans="1:12" s="16" customFormat="1" ht="13.5" x14ac:dyDescent="0.25">
      <c r="A241" s="99">
        <v>240</v>
      </c>
      <c r="B241" s="105">
        <v>3802</v>
      </c>
      <c r="C241" s="105">
        <v>38</v>
      </c>
      <c r="D241" s="106" t="s">
        <v>25</v>
      </c>
      <c r="E241" s="107">
        <v>726</v>
      </c>
      <c r="F241" s="101">
        <f t="shared" si="18"/>
        <v>798.6</v>
      </c>
      <c r="G241" s="101">
        <f>G240</f>
        <v>25400</v>
      </c>
      <c r="H241" s="102">
        <f t="shared" si="19"/>
        <v>18440400</v>
      </c>
      <c r="I241" s="103">
        <f t="shared" si="20"/>
        <v>20468844</v>
      </c>
      <c r="J241" s="103">
        <f t="shared" si="21"/>
        <v>14752320</v>
      </c>
      <c r="K241" s="104">
        <f t="shared" si="22"/>
        <v>51000</v>
      </c>
      <c r="L241" s="103">
        <f t="shared" si="23"/>
        <v>2395800</v>
      </c>
    </row>
    <row r="242" spans="1:12" s="16" customFormat="1" ht="13.5" x14ac:dyDescent="0.25">
      <c r="A242" s="99">
        <v>241</v>
      </c>
      <c r="B242" s="105">
        <v>3803</v>
      </c>
      <c r="C242" s="105">
        <v>38</v>
      </c>
      <c r="D242" s="106" t="s">
        <v>26</v>
      </c>
      <c r="E242" s="107">
        <v>1000</v>
      </c>
      <c r="F242" s="101">
        <f t="shared" si="18"/>
        <v>1100</v>
      </c>
      <c r="G242" s="101">
        <f>G241</f>
        <v>25400</v>
      </c>
      <c r="H242" s="102">
        <f t="shared" si="19"/>
        <v>25400000</v>
      </c>
      <c r="I242" s="103">
        <f t="shared" si="20"/>
        <v>28194000</v>
      </c>
      <c r="J242" s="103">
        <f t="shared" si="21"/>
        <v>20320000</v>
      </c>
      <c r="K242" s="104">
        <f t="shared" si="22"/>
        <v>70500</v>
      </c>
      <c r="L242" s="103">
        <f t="shared" si="23"/>
        <v>3300000</v>
      </c>
    </row>
    <row r="243" spans="1:12" s="16" customFormat="1" ht="13.5" x14ac:dyDescent="0.25">
      <c r="A243" s="99">
        <v>242</v>
      </c>
      <c r="B243" s="105">
        <v>3804</v>
      </c>
      <c r="C243" s="105">
        <v>38</v>
      </c>
      <c r="D243" s="106" t="s">
        <v>26</v>
      </c>
      <c r="E243" s="107">
        <v>1000</v>
      </c>
      <c r="F243" s="101">
        <f t="shared" si="18"/>
        <v>1100</v>
      </c>
      <c r="G243" s="101">
        <f>G242</f>
        <v>25400</v>
      </c>
      <c r="H243" s="102">
        <f t="shared" si="19"/>
        <v>25400000</v>
      </c>
      <c r="I243" s="103">
        <f t="shared" si="20"/>
        <v>28194000</v>
      </c>
      <c r="J243" s="103">
        <f t="shared" si="21"/>
        <v>20320000</v>
      </c>
      <c r="K243" s="104">
        <f t="shared" si="22"/>
        <v>70500</v>
      </c>
      <c r="L243" s="103">
        <f t="shared" si="23"/>
        <v>3300000</v>
      </c>
    </row>
    <row r="244" spans="1:12" s="16" customFormat="1" ht="13.5" x14ac:dyDescent="0.25">
      <c r="A244" s="99">
        <v>243</v>
      </c>
      <c r="B244" s="105">
        <v>3805</v>
      </c>
      <c r="C244" s="105">
        <v>38</v>
      </c>
      <c r="D244" s="106" t="s">
        <v>25</v>
      </c>
      <c r="E244" s="107">
        <v>746</v>
      </c>
      <c r="F244" s="101">
        <f t="shared" si="18"/>
        <v>820.6</v>
      </c>
      <c r="G244" s="101">
        <f>G243</f>
        <v>25400</v>
      </c>
      <c r="H244" s="102">
        <f t="shared" si="19"/>
        <v>18948400</v>
      </c>
      <c r="I244" s="103">
        <f t="shared" si="20"/>
        <v>21032724</v>
      </c>
      <c r="J244" s="103">
        <f t="shared" si="21"/>
        <v>15158720</v>
      </c>
      <c r="K244" s="104">
        <f t="shared" si="22"/>
        <v>52500</v>
      </c>
      <c r="L244" s="103">
        <f t="shared" si="23"/>
        <v>2461800</v>
      </c>
    </row>
    <row r="245" spans="1:12" s="16" customFormat="1" ht="13.5" x14ac:dyDescent="0.25">
      <c r="A245" s="99">
        <v>244</v>
      </c>
      <c r="B245" s="105">
        <v>3806</v>
      </c>
      <c r="C245" s="105">
        <v>38</v>
      </c>
      <c r="D245" s="106" t="s">
        <v>25</v>
      </c>
      <c r="E245" s="107">
        <v>746</v>
      </c>
      <c r="F245" s="101">
        <f t="shared" si="18"/>
        <v>820.6</v>
      </c>
      <c r="G245" s="101">
        <f>G244</f>
        <v>25400</v>
      </c>
      <c r="H245" s="102">
        <f t="shared" si="19"/>
        <v>18948400</v>
      </c>
      <c r="I245" s="103">
        <f t="shared" si="20"/>
        <v>21032724</v>
      </c>
      <c r="J245" s="103">
        <f t="shared" si="21"/>
        <v>15158720</v>
      </c>
      <c r="K245" s="104">
        <f t="shared" si="22"/>
        <v>52500</v>
      </c>
      <c r="L245" s="103">
        <f t="shared" si="23"/>
        <v>2461800</v>
      </c>
    </row>
    <row r="246" spans="1:12" s="16" customFormat="1" ht="13.5" x14ac:dyDescent="0.25">
      <c r="A246" s="99">
        <v>245</v>
      </c>
      <c r="B246" s="105">
        <v>3807</v>
      </c>
      <c r="C246" s="105">
        <v>38</v>
      </c>
      <c r="D246" s="106" t="s">
        <v>25</v>
      </c>
      <c r="E246" s="107">
        <v>691</v>
      </c>
      <c r="F246" s="101">
        <f t="shared" si="18"/>
        <v>760.1</v>
      </c>
      <c r="G246" s="101">
        <f>G245</f>
        <v>25400</v>
      </c>
      <c r="H246" s="102">
        <f t="shared" si="19"/>
        <v>17551400</v>
      </c>
      <c r="I246" s="103">
        <f t="shared" si="20"/>
        <v>19482054</v>
      </c>
      <c r="J246" s="103">
        <f t="shared" si="21"/>
        <v>14041120</v>
      </c>
      <c r="K246" s="104">
        <f t="shared" si="22"/>
        <v>48500</v>
      </c>
      <c r="L246" s="103">
        <f t="shared" si="23"/>
        <v>2280300</v>
      </c>
    </row>
    <row r="247" spans="1:12" s="16" customFormat="1" ht="13.5" x14ac:dyDescent="0.25">
      <c r="A247" s="99">
        <v>246</v>
      </c>
      <c r="B247" s="105">
        <v>3808</v>
      </c>
      <c r="C247" s="105">
        <v>38</v>
      </c>
      <c r="D247" s="106" t="s">
        <v>25</v>
      </c>
      <c r="E247" s="107">
        <v>691</v>
      </c>
      <c r="F247" s="101">
        <f t="shared" si="18"/>
        <v>760.1</v>
      </c>
      <c r="G247" s="101">
        <f>G246</f>
        <v>25400</v>
      </c>
      <c r="H247" s="102">
        <f t="shared" si="19"/>
        <v>17551400</v>
      </c>
      <c r="I247" s="103">
        <f t="shared" si="20"/>
        <v>19482054</v>
      </c>
      <c r="J247" s="103">
        <f t="shared" si="21"/>
        <v>14041120</v>
      </c>
      <c r="K247" s="104">
        <f t="shared" si="22"/>
        <v>48500</v>
      </c>
      <c r="L247" s="103">
        <f t="shared" si="23"/>
        <v>2280300</v>
      </c>
    </row>
    <row r="248" spans="1:12" s="16" customFormat="1" ht="13.5" x14ac:dyDescent="0.25">
      <c r="A248" s="99">
        <v>247</v>
      </c>
      <c r="B248" s="105">
        <v>3901</v>
      </c>
      <c r="C248" s="105">
        <v>39</v>
      </c>
      <c r="D248" s="106" t="s">
        <v>25</v>
      </c>
      <c r="E248" s="107">
        <v>726</v>
      </c>
      <c r="F248" s="101">
        <f t="shared" si="18"/>
        <v>798.6</v>
      </c>
      <c r="G248" s="101">
        <f>G247+80</f>
        <v>25480</v>
      </c>
      <c r="H248" s="102">
        <f t="shared" si="19"/>
        <v>18498480</v>
      </c>
      <c r="I248" s="103">
        <f t="shared" si="20"/>
        <v>20533313</v>
      </c>
      <c r="J248" s="103">
        <f t="shared" si="21"/>
        <v>14798784</v>
      </c>
      <c r="K248" s="104">
        <f t="shared" si="22"/>
        <v>51500</v>
      </c>
      <c r="L248" s="103">
        <f t="shared" si="23"/>
        <v>2395800</v>
      </c>
    </row>
    <row r="249" spans="1:12" s="16" customFormat="1" ht="13.5" x14ac:dyDescent="0.25">
      <c r="A249" s="99">
        <v>248</v>
      </c>
      <c r="B249" s="105">
        <v>3902</v>
      </c>
      <c r="C249" s="105">
        <v>39</v>
      </c>
      <c r="D249" s="106" t="s">
        <v>25</v>
      </c>
      <c r="E249" s="107">
        <v>726</v>
      </c>
      <c r="F249" s="101">
        <f t="shared" ref="F249:F310" si="24">E249*1.1</f>
        <v>798.6</v>
      </c>
      <c r="G249" s="101">
        <f>G248</f>
        <v>25480</v>
      </c>
      <c r="H249" s="102">
        <f t="shared" ref="H249:H310" si="25">E249*G249</f>
        <v>18498480</v>
      </c>
      <c r="I249" s="103">
        <f t="shared" ref="I249:I310" si="26">ROUND(H249*1.11,0)</f>
        <v>20533313</v>
      </c>
      <c r="J249" s="103">
        <f t="shared" ref="J249:J310" si="27">H249*0.8</f>
        <v>14798784</v>
      </c>
      <c r="K249" s="104">
        <f t="shared" ref="K249:K310" si="28">MROUND((I249*0.03/12),500)</f>
        <v>51500</v>
      </c>
      <c r="L249" s="103">
        <f t="shared" ref="L249:L310" si="29">F249*3000</f>
        <v>2395800</v>
      </c>
    </row>
    <row r="250" spans="1:12" s="16" customFormat="1" ht="13.5" x14ac:dyDescent="0.25">
      <c r="A250" s="99">
        <v>249</v>
      </c>
      <c r="B250" s="105">
        <v>3903</v>
      </c>
      <c r="C250" s="105">
        <v>39</v>
      </c>
      <c r="D250" s="106" t="s">
        <v>26</v>
      </c>
      <c r="E250" s="107">
        <v>1000</v>
      </c>
      <c r="F250" s="101">
        <f t="shared" si="24"/>
        <v>1100</v>
      </c>
      <c r="G250" s="101">
        <f>G249</f>
        <v>25480</v>
      </c>
      <c r="H250" s="102">
        <f t="shared" si="25"/>
        <v>25480000</v>
      </c>
      <c r="I250" s="103">
        <f t="shared" si="26"/>
        <v>28282800</v>
      </c>
      <c r="J250" s="103">
        <f t="shared" si="27"/>
        <v>20384000</v>
      </c>
      <c r="K250" s="104">
        <f t="shared" si="28"/>
        <v>70500</v>
      </c>
      <c r="L250" s="103">
        <f t="shared" si="29"/>
        <v>3300000</v>
      </c>
    </row>
    <row r="251" spans="1:12" s="16" customFormat="1" ht="13.5" x14ac:dyDescent="0.25">
      <c r="A251" s="99">
        <v>250</v>
      </c>
      <c r="B251" s="105">
        <v>3904</v>
      </c>
      <c r="C251" s="105">
        <v>39</v>
      </c>
      <c r="D251" s="106" t="s">
        <v>26</v>
      </c>
      <c r="E251" s="107">
        <v>1000</v>
      </c>
      <c r="F251" s="101">
        <f t="shared" si="24"/>
        <v>1100</v>
      </c>
      <c r="G251" s="101">
        <f>G250</f>
        <v>25480</v>
      </c>
      <c r="H251" s="102">
        <f t="shared" si="25"/>
        <v>25480000</v>
      </c>
      <c r="I251" s="103">
        <f t="shared" si="26"/>
        <v>28282800</v>
      </c>
      <c r="J251" s="103">
        <f t="shared" si="27"/>
        <v>20384000</v>
      </c>
      <c r="K251" s="104">
        <f t="shared" si="28"/>
        <v>70500</v>
      </c>
      <c r="L251" s="103">
        <f t="shared" si="29"/>
        <v>3300000</v>
      </c>
    </row>
    <row r="252" spans="1:12" s="16" customFormat="1" ht="13.5" x14ac:dyDescent="0.25">
      <c r="A252" s="99">
        <v>251</v>
      </c>
      <c r="B252" s="105">
        <v>3905</v>
      </c>
      <c r="C252" s="105">
        <v>39</v>
      </c>
      <c r="D252" s="106" t="s">
        <v>25</v>
      </c>
      <c r="E252" s="107">
        <v>746</v>
      </c>
      <c r="F252" s="101">
        <f t="shared" si="24"/>
        <v>820.6</v>
      </c>
      <c r="G252" s="101">
        <f>G251</f>
        <v>25480</v>
      </c>
      <c r="H252" s="102">
        <f t="shared" si="25"/>
        <v>19008080</v>
      </c>
      <c r="I252" s="103">
        <f t="shared" si="26"/>
        <v>21098969</v>
      </c>
      <c r="J252" s="103">
        <f t="shared" si="27"/>
        <v>15206464</v>
      </c>
      <c r="K252" s="104">
        <f t="shared" si="28"/>
        <v>52500</v>
      </c>
      <c r="L252" s="103">
        <f t="shared" si="29"/>
        <v>2461800</v>
      </c>
    </row>
    <row r="253" spans="1:12" s="16" customFormat="1" ht="13.5" x14ac:dyDescent="0.25">
      <c r="A253" s="99">
        <v>252</v>
      </c>
      <c r="B253" s="105">
        <v>3906</v>
      </c>
      <c r="C253" s="105">
        <v>39</v>
      </c>
      <c r="D253" s="106" t="s">
        <v>25</v>
      </c>
      <c r="E253" s="107">
        <v>746</v>
      </c>
      <c r="F253" s="101">
        <f t="shared" si="24"/>
        <v>820.6</v>
      </c>
      <c r="G253" s="101">
        <f>G252</f>
        <v>25480</v>
      </c>
      <c r="H253" s="102">
        <f t="shared" si="25"/>
        <v>19008080</v>
      </c>
      <c r="I253" s="103">
        <f t="shared" si="26"/>
        <v>21098969</v>
      </c>
      <c r="J253" s="103">
        <f t="shared" si="27"/>
        <v>15206464</v>
      </c>
      <c r="K253" s="104">
        <f t="shared" si="28"/>
        <v>52500</v>
      </c>
      <c r="L253" s="103">
        <f t="shared" si="29"/>
        <v>2461800</v>
      </c>
    </row>
    <row r="254" spans="1:12" s="16" customFormat="1" ht="13.5" x14ac:dyDescent="0.25">
      <c r="A254" s="99">
        <v>253</v>
      </c>
      <c r="B254" s="105">
        <v>3907</v>
      </c>
      <c r="C254" s="105">
        <v>39</v>
      </c>
      <c r="D254" s="106" t="s">
        <v>25</v>
      </c>
      <c r="E254" s="107">
        <v>691</v>
      </c>
      <c r="F254" s="101">
        <f t="shared" si="24"/>
        <v>760.1</v>
      </c>
      <c r="G254" s="101">
        <f>G253</f>
        <v>25480</v>
      </c>
      <c r="H254" s="102">
        <f t="shared" si="25"/>
        <v>17606680</v>
      </c>
      <c r="I254" s="103">
        <f t="shared" si="26"/>
        <v>19543415</v>
      </c>
      <c r="J254" s="103">
        <f t="shared" si="27"/>
        <v>14085344</v>
      </c>
      <c r="K254" s="104">
        <f t="shared" si="28"/>
        <v>49000</v>
      </c>
      <c r="L254" s="103">
        <f t="shared" si="29"/>
        <v>2280300</v>
      </c>
    </row>
    <row r="255" spans="1:12" s="16" customFormat="1" ht="13.5" x14ac:dyDescent="0.25">
      <c r="A255" s="99">
        <v>254</v>
      </c>
      <c r="B255" s="105">
        <v>3908</v>
      </c>
      <c r="C255" s="105">
        <v>39</v>
      </c>
      <c r="D255" s="106" t="s">
        <v>25</v>
      </c>
      <c r="E255" s="107">
        <v>691</v>
      </c>
      <c r="F255" s="101">
        <f t="shared" si="24"/>
        <v>760.1</v>
      </c>
      <c r="G255" s="101">
        <f>G254</f>
        <v>25480</v>
      </c>
      <c r="H255" s="102">
        <f t="shared" si="25"/>
        <v>17606680</v>
      </c>
      <c r="I255" s="103">
        <f t="shared" si="26"/>
        <v>19543415</v>
      </c>
      <c r="J255" s="103">
        <f t="shared" si="27"/>
        <v>14085344</v>
      </c>
      <c r="K255" s="104">
        <f t="shared" si="28"/>
        <v>49000</v>
      </c>
      <c r="L255" s="103">
        <f t="shared" si="29"/>
        <v>2280300</v>
      </c>
    </row>
    <row r="256" spans="1:12" s="16" customFormat="1" ht="13.5" x14ac:dyDescent="0.25">
      <c r="A256" s="99">
        <v>255</v>
      </c>
      <c r="B256" s="105">
        <v>4001</v>
      </c>
      <c r="C256" s="105">
        <v>40</v>
      </c>
      <c r="D256" s="106" t="s">
        <v>25</v>
      </c>
      <c r="E256" s="107">
        <v>775</v>
      </c>
      <c r="F256" s="101">
        <f t="shared" si="24"/>
        <v>852.50000000000011</v>
      </c>
      <c r="G256" s="101">
        <f>G255+80</f>
        <v>25560</v>
      </c>
      <c r="H256" s="102">
        <f t="shared" si="25"/>
        <v>19809000</v>
      </c>
      <c r="I256" s="103">
        <f t="shared" si="26"/>
        <v>21987990</v>
      </c>
      <c r="J256" s="103">
        <f t="shared" si="27"/>
        <v>15847200</v>
      </c>
      <c r="K256" s="104">
        <f t="shared" si="28"/>
        <v>55000</v>
      </c>
      <c r="L256" s="103">
        <f t="shared" si="29"/>
        <v>2557500.0000000005</v>
      </c>
    </row>
    <row r="257" spans="1:12" s="16" customFormat="1" ht="13.5" x14ac:dyDescent="0.25">
      <c r="A257" s="99">
        <v>256</v>
      </c>
      <c r="B257" s="105">
        <v>4002</v>
      </c>
      <c r="C257" s="105">
        <v>40</v>
      </c>
      <c r="D257" s="106" t="s">
        <v>25</v>
      </c>
      <c r="E257" s="107">
        <v>775</v>
      </c>
      <c r="F257" s="101">
        <f t="shared" si="24"/>
        <v>852.50000000000011</v>
      </c>
      <c r="G257" s="101">
        <f>G256</f>
        <v>25560</v>
      </c>
      <c r="H257" s="102">
        <f t="shared" si="25"/>
        <v>19809000</v>
      </c>
      <c r="I257" s="103">
        <f t="shared" si="26"/>
        <v>21987990</v>
      </c>
      <c r="J257" s="103">
        <f t="shared" si="27"/>
        <v>15847200</v>
      </c>
      <c r="K257" s="104">
        <f t="shared" si="28"/>
        <v>55000</v>
      </c>
      <c r="L257" s="103">
        <f t="shared" si="29"/>
        <v>2557500.0000000005</v>
      </c>
    </row>
    <row r="258" spans="1:12" s="16" customFormat="1" ht="13.5" x14ac:dyDescent="0.25">
      <c r="A258" s="99">
        <v>257</v>
      </c>
      <c r="B258" s="105">
        <v>4003</v>
      </c>
      <c r="C258" s="105">
        <v>40</v>
      </c>
      <c r="D258" s="106" t="s">
        <v>26</v>
      </c>
      <c r="E258" s="107">
        <v>1045</v>
      </c>
      <c r="F258" s="101">
        <f t="shared" si="24"/>
        <v>1149.5</v>
      </c>
      <c r="G258" s="101">
        <f>G257</f>
        <v>25560</v>
      </c>
      <c r="H258" s="102">
        <f t="shared" si="25"/>
        <v>26710200</v>
      </c>
      <c r="I258" s="103">
        <f t="shared" si="26"/>
        <v>29648322</v>
      </c>
      <c r="J258" s="103">
        <f t="shared" si="27"/>
        <v>21368160</v>
      </c>
      <c r="K258" s="104">
        <f t="shared" si="28"/>
        <v>74000</v>
      </c>
      <c r="L258" s="103">
        <f t="shared" si="29"/>
        <v>3448500</v>
      </c>
    </row>
    <row r="259" spans="1:12" s="16" customFormat="1" ht="13.5" x14ac:dyDescent="0.25">
      <c r="A259" s="99">
        <v>258</v>
      </c>
      <c r="B259" s="105">
        <v>4004</v>
      </c>
      <c r="C259" s="105">
        <v>40</v>
      </c>
      <c r="D259" s="106" t="s">
        <v>26</v>
      </c>
      <c r="E259" s="107">
        <v>1045</v>
      </c>
      <c r="F259" s="101">
        <f t="shared" si="24"/>
        <v>1149.5</v>
      </c>
      <c r="G259" s="101">
        <f>G258</f>
        <v>25560</v>
      </c>
      <c r="H259" s="102">
        <f t="shared" si="25"/>
        <v>26710200</v>
      </c>
      <c r="I259" s="103">
        <f t="shared" si="26"/>
        <v>29648322</v>
      </c>
      <c r="J259" s="103">
        <f t="shared" si="27"/>
        <v>21368160</v>
      </c>
      <c r="K259" s="104">
        <f t="shared" si="28"/>
        <v>74000</v>
      </c>
      <c r="L259" s="103">
        <f t="shared" si="29"/>
        <v>3448500</v>
      </c>
    </row>
    <row r="260" spans="1:12" s="16" customFormat="1" ht="13.5" x14ac:dyDescent="0.25">
      <c r="A260" s="99">
        <v>259</v>
      </c>
      <c r="B260" s="105">
        <v>4005</v>
      </c>
      <c r="C260" s="105">
        <v>40</v>
      </c>
      <c r="D260" s="106" t="s">
        <v>25</v>
      </c>
      <c r="E260" s="107">
        <v>795</v>
      </c>
      <c r="F260" s="101">
        <f t="shared" si="24"/>
        <v>874.50000000000011</v>
      </c>
      <c r="G260" s="101">
        <f>G259</f>
        <v>25560</v>
      </c>
      <c r="H260" s="102">
        <f t="shared" si="25"/>
        <v>20320200</v>
      </c>
      <c r="I260" s="103">
        <f t="shared" si="26"/>
        <v>22555422</v>
      </c>
      <c r="J260" s="103">
        <f t="shared" si="27"/>
        <v>16256160</v>
      </c>
      <c r="K260" s="104">
        <f t="shared" si="28"/>
        <v>56500</v>
      </c>
      <c r="L260" s="103">
        <f t="shared" si="29"/>
        <v>2623500.0000000005</v>
      </c>
    </row>
    <row r="261" spans="1:12" s="16" customFormat="1" ht="13.5" x14ac:dyDescent="0.25">
      <c r="A261" s="99">
        <v>260</v>
      </c>
      <c r="B261" s="105">
        <v>4006</v>
      </c>
      <c r="C261" s="105">
        <v>40</v>
      </c>
      <c r="D261" s="106" t="s">
        <v>25</v>
      </c>
      <c r="E261" s="107">
        <v>795</v>
      </c>
      <c r="F261" s="101">
        <f t="shared" si="24"/>
        <v>874.50000000000011</v>
      </c>
      <c r="G261" s="101">
        <f>G260</f>
        <v>25560</v>
      </c>
      <c r="H261" s="102">
        <f t="shared" si="25"/>
        <v>20320200</v>
      </c>
      <c r="I261" s="103">
        <f t="shared" si="26"/>
        <v>22555422</v>
      </c>
      <c r="J261" s="103">
        <f t="shared" si="27"/>
        <v>16256160</v>
      </c>
      <c r="K261" s="104">
        <f t="shared" si="28"/>
        <v>56500</v>
      </c>
      <c r="L261" s="103">
        <f t="shared" si="29"/>
        <v>2623500.0000000005</v>
      </c>
    </row>
    <row r="262" spans="1:12" s="16" customFormat="1" ht="13.5" x14ac:dyDescent="0.25">
      <c r="A262" s="99">
        <v>261</v>
      </c>
      <c r="B262" s="105">
        <v>4007</v>
      </c>
      <c r="C262" s="105">
        <v>40</v>
      </c>
      <c r="D262" s="106" t="s">
        <v>25</v>
      </c>
      <c r="E262" s="107">
        <v>691</v>
      </c>
      <c r="F262" s="101">
        <f t="shared" si="24"/>
        <v>760.1</v>
      </c>
      <c r="G262" s="101">
        <f>G261</f>
        <v>25560</v>
      </c>
      <c r="H262" s="102">
        <f t="shared" si="25"/>
        <v>17661960</v>
      </c>
      <c r="I262" s="103">
        <f t="shared" si="26"/>
        <v>19604776</v>
      </c>
      <c r="J262" s="103">
        <f t="shared" si="27"/>
        <v>14129568</v>
      </c>
      <c r="K262" s="104">
        <f t="shared" si="28"/>
        <v>49000</v>
      </c>
      <c r="L262" s="103">
        <f t="shared" si="29"/>
        <v>2280300</v>
      </c>
    </row>
    <row r="263" spans="1:12" s="16" customFormat="1" ht="13.5" x14ac:dyDescent="0.25">
      <c r="A263" s="99">
        <v>262</v>
      </c>
      <c r="B263" s="105">
        <v>4008</v>
      </c>
      <c r="C263" s="105">
        <v>40</v>
      </c>
      <c r="D263" s="106" t="s">
        <v>25</v>
      </c>
      <c r="E263" s="107">
        <v>691</v>
      </c>
      <c r="F263" s="101">
        <f t="shared" si="24"/>
        <v>760.1</v>
      </c>
      <c r="G263" s="101">
        <f>G262</f>
        <v>25560</v>
      </c>
      <c r="H263" s="102">
        <f t="shared" si="25"/>
        <v>17661960</v>
      </c>
      <c r="I263" s="103">
        <f t="shared" si="26"/>
        <v>19604776</v>
      </c>
      <c r="J263" s="103">
        <f t="shared" si="27"/>
        <v>14129568</v>
      </c>
      <c r="K263" s="104">
        <f t="shared" si="28"/>
        <v>49000</v>
      </c>
      <c r="L263" s="103">
        <f t="shared" si="29"/>
        <v>2280300</v>
      </c>
    </row>
    <row r="264" spans="1:12" s="16" customFormat="1" ht="13.5" x14ac:dyDescent="0.25">
      <c r="A264" s="99">
        <v>263</v>
      </c>
      <c r="B264" s="105">
        <v>4101</v>
      </c>
      <c r="C264" s="105">
        <v>41</v>
      </c>
      <c r="D264" s="106" t="s">
        <v>25</v>
      </c>
      <c r="E264" s="107">
        <v>775</v>
      </c>
      <c r="F264" s="101">
        <f t="shared" si="24"/>
        <v>852.50000000000011</v>
      </c>
      <c r="G264" s="101">
        <f>G263+80</f>
        <v>25640</v>
      </c>
      <c r="H264" s="102">
        <f t="shared" si="25"/>
        <v>19871000</v>
      </c>
      <c r="I264" s="103">
        <f t="shared" si="26"/>
        <v>22056810</v>
      </c>
      <c r="J264" s="103">
        <f t="shared" si="27"/>
        <v>15896800</v>
      </c>
      <c r="K264" s="104">
        <f t="shared" si="28"/>
        <v>55000</v>
      </c>
      <c r="L264" s="103">
        <f t="shared" si="29"/>
        <v>2557500.0000000005</v>
      </c>
    </row>
    <row r="265" spans="1:12" s="16" customFormat="1" ht="13.5" x14ac:dyDescent="0.25">
      <c r="A265" s="99">
        <v>264</v>
      </c>
      <c r="B265" s="105">
        <v>4102</v>
      </c>
      <c r="C265" s="105">
        <v>41</v>
      </c>
      <c r="D265" s="106" t="s">
        <v>25</v>
      </c>
      <c r="E265" s="107">
        <v>775</v>
      </c>
      <c r="F265" s="101">
        <f t="shared" si="24"/>
        <v>852.50000000000011</v>
      </c>
      <c r="G265" s="101">
        <f>G264</f>
        <v>25640</v>
      </c>
      <c r="H265" s="102">
        <f t="shared" si="25"/>
        <v>19871000</v>
      </c>
      <c r="I265" s="103">
        <f t="shared" si="26"/>
        <v>22056810</v>
      </c>
      <c r="J265" s="103">
        <f t="shared" si="27"/>
        <v>15896800</v>
      </c>
      <c r="K265" s="104">
        <f t="shared" si="28"/>
        <v>55000</v>
      </c>
      <c r="L265" s="103">
        <f t="shared" si="29"/>
        <v>2557500.0000000005</v>
      </c>
    </row>
    <row r="266" spans="1:12" s="16" customFormat="1" ht="13.5" x14ac:dyDescent="0.25">
      <c r="A266" s="99">
        <v>265</v>
      </c>
      <c r="B266" s="105">
        <v>4103</v>
      </c>
      <c r="C266" s="105">
        <v>41</v>
      </c>
      <c r="D266" s="106" t="s">
        <v>26</v>
      </c>
      <c r="E266" s="107">
        <v>1045</v>
      </c>
      <c r="F266" s="101">
        <f t="shared" si="24"/>
        <v>1149.5</v>
      </c>
      <c r="G266" s="101">
        <f>G265</f>
        <v>25640</v>
      </c>
      <c r="H266" s="102">
        <f t="shared" si="25"/>
        <v>26793800</v>
      </c>
      <c r="I266" s="103">
        <f t="shared" si="26"/>
        <v>29741118</v>
      </c>
      <c r="J266" s="103">
        <f t="shared" si="27"/>
        <v>21435040</v>
      </c>
      <c r="K266" s="104">
        <f t="shared" si="28"/>
        <v>74500</v>
      </c>
      <c r="L266" s="103">
        <f t="shared" si="29"/>
        <v>3448500</v>
      </c>
    </row>
    <row r="267" spans="1:12" s="16" customFormat="1" ht="13.5" x14ac:dyDescent="0.25">
      <c r="A267" s="99">
        <v>266</v>
      </c>
      <c r="B267" s="105">
        <v>4104</v>
      </c>
      <c r="C267" s="105">
        <v>41</v>
      </c>
      <c r="D267" s="106" t="s">
        <v>26</v>
      </c>
      <c r="E267" s="107">
        <v>1045</v>
      </c>
      <c r="F267" s="101">
        <f t="shared" si="24"/>
        <v>1149.5</v>
      </c>
      <c r="G267" s="101">
        <f>G266</f>
        <v>25640</v>
      </c>
      <c r="H267" s="102">
        <f t="shared" si="25"/>
        <v>26793800</v>
      </c>
      <c r="I267" s="103">
        <f t="shared" si="26"/>
        <v>29741118</v>
      </c>
      <c r="J267" s="103">
        <f t="shared" si="27"/>
        <v>21435040</v>
      </c>
      <c r="K267" s="104">
        <f t="shared" si="28"/>
        <v>74500</v>
      </c>
      <c r="L267" s="103">
        <f t="shared" si="29"/>
        <v>3448500</v>
      </c>
    </row>
    <row r="268" spans="1:12" s="16" customFormat="1" ht="13.5" x14ac:dyDescent="0.25">
      <c r="A268" s="99">
        <v>267</v>
      </c>
      <c r="B268" s="105">
        <v>4105</v>
      </c>
      <c r="C268" s="105">
        <v>41</v>
      </c>
      <c r="D268" s="106" t="s">
        <v>25</v>
      </c>
      <c r="E268" s="107">
        <v>795</v>
      </c>
      <c r="F268" s="101">
        <f t="shared" si="24"/>
        <v>874.50000000000011</v>
      </c>
      <c r="G268" s="101">
        <f>G267</f>
        <v>25640</v>
      </c>
      <c r="H268" s="102">
        <f t="shared" si="25"/>
        <v>20383800</v>
      </c>
      <c r="I268" s="103">
        <f t="shared" si="26"/>
        <v>22626018</v>
      </c>
      <c r="J268" s="103">
        <f t="shared" si="27"/>
        <v>16307040</v>
      </c>
      <c r="K268" s="104">
        <f t="shared" si="28"/>
        <v>56500</v>
      </c>
      <c r="L268" s="103">
        <f t="shared" si="29"/>
        <v>2623500.0000000005</v>
      </c>
    </row>
    <row r="269" spans="1:12" s="16" customFormat="1" ht="13.5" x14ac:dyDescent="0.25">
      <c r="A269" s="99">
        <v>268</v>
      </c>
      <c r="B269" s="105">
        <v>4106</v>
      </c>
      <c r="C269" s="105">
        <v>41</v>
      </c>
      <c r="D269" s="106" t="s">
        <v>25</v>
      </c>
      <c r="E269" s="107">
        <v>795</v>
      </c>
      <c r="F269" s="101">
        <f t="shared" si="24"/>
        <v>874.50000000000011</v>
      </c>
      <c r="G269" s="101">
        <f>G268</f>
        <v>25640</v>
      </c>
      <c r="H269" s="102">
        <f t="shared" si="25"/>
        <v>20383800</v>
      </c>
      <c r="I269" s="103">
        <f t="shared" si="26"/>
        <v>22626018</v>
      </c>
      <c r="J269" s="103">
        <f t="shared" si="27"/>
        <v>16307040</v>
      </c>
      <c r="K269" s="104">
        <f t="shared" si="28"/>
        <v>56500</v>
      </c>
      <c r="L269" s="103">
        <f t="shared" si="29"/>
        <v>2623500.0000000005</v>
      </c>
    </row>
    <row r="270" spans="1:12" s="16" customFormat="1" ht="13.5" x14ac:dyDescent="0.25">
      <c r="A270" s="99">
        <v>269</v>
      </c>
      <c r="B270" s="105">
        <v>4107</v>
      </c>
      <c r="C270" s="105">
        <v>41</v>
      </c>
      <c r="D270" s="106" t="s">
        <v>25</v>
      </c>
      <c r="E270" s="107">
        <v>691</v>
      </c>
      <c r="F270" s="101">
        <f t="shared" si="24"/>
        <v>760.1</v>
      </c>
      <c r="G270" s="101">
        <f>G269</f>
        <v>25640</v>
      </c>
      <c r="H270" s="102">
        <f t="shared" si="25"/>
        <v>17717240</v>
      </c>
      <c r="I270" s="103">
        <f t="shared" si="26"/>
        <v>19666136</v>
      </c>
      <c r="J270" s="103">
        <f t="shared" si="27"/>
        <v>14173792</v>
      </c>
      <c r="K270" s="104">
        <f t="shared" si="28"/>
        <v>49000</v>
      </c>
      <c r="L270" s="103">
        <f t="shared" si="29"/>
        <v>2280300</v>
      </c>
    </row>
    <row r="271" spans="1:12" s="16" customFormat="1" ht="13.5" x14ac:dyDescent="0.25">
      <c r="A271" s="99">
        <v>270</v>
      </c>
      <c r="B271" s="105">
        <v>4108</v>
      </c>
      <c r="C271" s="105">
        <v>41</v>
      </c>
      <c r="D271" s="106" t="s">
        <v>25</v>
      </c>
      <c r="E271" s="107">
        <v>691</v>
      </c>
      <c r="F271" s="101">
        <f t="shared" si="24"/>
        <v>760.1</v>
      </c>
      <c r="G271" s="101">
        <f>G270</f>
        <v>25640</v>
      </c>
      <c r="H271" s="102">
        <f t="shared" si="25"/>
        <v>17717240</v>
      </c>
      <c r="I271" s="103">
        <f t="shared" si="26"/>
        <v>19666136</v>
      </c>
      <c r="J271" s="103">
        <f t="shared" si="27"/>
        <v>14173792</v>
      </c>
      <c r="K271" s="104">
        <f t="shared" si="28"/>
        <v>49000</v>
      </c>
      <c r="L271" s="103">
        <f t="shared" si="29"/>
        <v>2280300</v>
      </c>
    </row>
    <row r="272" spans="1:12" s="16" customFormat="1" ht="13.5" x14ac:dyDescent="0.25">
      <c r="A272" s="99">
        <v>271</v>
      </c>
      <c r="B272" s="105">
        <v>4201</v>
      </c>
      <c r="C272" s="105">
        <v>42</v>
      </c>
      <c r="D272" s="106" t="s">
        <v>25</v>
      </c>
      <c r="E272" s="107">
        <v>775</v>
      </c>
      <c r="F272" s="101">
        <f t="shared" si="24"/>
        <v>852.50000000000011</v>
      </c>
      <c r="G272" s="101">
        <f>G271+80</f>
        <v>25720</v>
      </c>
      <c r="H272" s="102">
        <f t="shared" si="25"/>
        <v>19933000</v>
      </c>
      <c r="I272" s="103">
        <f t="shared" si="26"/>
        <v>22125630</v>
      </c>
      <c r="J272" s="103">
        <f t="shared" si="27"/>
        <v>15946400</v>
      </c>
      <c r="K272" s="104">
        <f t="shared" si="28"/>
        <v>55500</v>
      </c>
      <c r="L272" s="103">
        <f t="shared" si="29"/>
        <v>2557500.0000000005</v>
      </c>
    </row>
    <row r="273" spans="1:12" s="16" customFormat="1" ht="13.5" x14ac:dyDescent="0.25">
      <c r="A273" s="99">
        <v>272</v>
      </c>
      <c r="B273" s="105">
        <v>4202</v>
      </c>
      <c r="C273" s="105">
        <v>42</v>
      </c>
      <c r="D273" s="106" t="s">
        <v>25</v>
      </c>
      <c r="E273" s="107">
        <v>775</v>
      </c>
      <c r="F273" s="101">
        <f t="shared" si="24"/>
        <v>852.50000000000011</v>
      </c>
      <c r="G273" s="101">
        <f>G272</f>
        <v>25720</v>
      </c>
      <c r="H273" s="102">
        <f t="shared" si="25"/>
        <v>19933000</v>
      </c>
      <c r="I273" s="103">
        <f t="shared" si="26"/>
        <v>22125630</v>
      </c>
      <c r="J273" s="103">
        <f t="shared" si="27"/>
        <v>15946400</v>
      </c>
      <c r="K273" s="104">
        <f t="shared" si="28"/>
        <v>55500</v>
      </c>
      <c r="L273" s="103">
        <f t="shared" si="29"/>
        <v>2557500.0000000005</v>
      </c>
    </row>
    <row r="274" spans="1:12" s="16" customFormat="1" ht="13.5" x14ac:dyDescent="0.25">
      <c r="A274" s="99">
        <v>273</v>
      </c>
      <c r="B274" s="105">
        <v>4203</v>
      </c>
      <c r="C274" s="105">
        <v>42</v>
      </c>
      <c r="D274" s="106" t="s">
        <v>26</v>
      </c>
      <c r="E274" s="107">
        <v>1045</v>
      </c>
      <c r="F274" s="101">
        <f t="shared" si="24"/>
        <v>1149.5</v>
      </c>
      <c r="G274" s="101">
        <f>G273</f>
        <v>25720</v>
      </c>
      <c r="H274" s="102">
        <f t="shared" si="25"/>
        <v>26877400</v>
      </c>
      <c r="I274" s="103">
        <f t="shared" si="26"/>
        <v>29833914</v>
      </c>
      <c r="J274" s="103">
        <f t="shared" si="27"/>
        <v>21501920</v>
      </c>
      <c r="K274" s="104">
        <f t="shared" si="28"/>
        <v>74500</v>
      </c>
      <c r="L274" s="103">
        <f t="shared" si="29"/>
        <v>3448500</v>
      </c>
    </row>
    <row r="275" spans="1:12" s="16" customFormat="1" ht="13.5" x14ac:dyDescent="0.25">
      <c r="A275" s="99">
        <v>274</v>
      </c>
      <c r="B275" s="105">
        <v>4204</v>
      </c>
      <c r="C275" s="105">
        <v>42</v>
      </c>
      <c r="D275" s="106" t="s">
        <v>26</v>
      </c>
      <c r="E275" s="107">
        <v>1045</v>
      </c>
      <c r="F275" s="101">
        <f t="shared" si="24"/>
        <v>1149.5</v>
      </c>
      <c r="G275" s="101">
        <f>G274</f>
        <v>25720</v>
      </c>
      <c r="H275" s="102">
        <f t="shared" si="25"/>
        <v>26877400</v>
      </c>
      <c r="I275" s="103">
        <f t="shared" si="26"/>
        <v>29833914</v>
      </c>
      <c r="J275" s="103">
        <f t="shared" si="27"/>
        <v>21501920</v>
      </c>
      <c r="K275" s="104">
        <f t="shared" si="28"/>
        <v>74500</v>
      </c>
      <c r="L275" s="103">
        <f t="shared" si="29"/>
        <v>3448500</v>
      </c>
    </row>
    <row r="276" spans="1:12" s="16" customFormat="1" ht="13.5" x14ac:dyDescent="0.25">
      <c r="A276" s="99">
        <v>275</v>
      </c>
      <c r="B276" s="105">
        <v>4207</v>
      </c>
      <c r="C276" s="105">
        <v>42</v>
      </c>
      <c r="D276" s="106" t="s">
        <v>25</v>
      </c>
      <c r="E276" s="107">
        <v>691</v>
      </c>
      <c r="F276" s="101">
        <f t="shared" si="24"/>
        <v>760.1</v>
      </c>
      <c r="G276" s="101">
        <f>G275</f>
        <v>25720</v>
      </c>
      <c r="H276" s="102">
        <f t="shared" si="25"/>
        <v>17772520</v>
      </c>
      <c r="I276" s="103">
        <f t="shared" si="26"/>
        <v>19727497</v>
      </c>
      <c r="J276" s="103">
        <f t="shared" si="27"/>
        <v>14218016</v>
      </c>
      <c r="K276" s="104">
        <f t="shared" si="28"/>
        <v>49500</v>
      </c>
      <c r="L276" s="103">
        <f t="shared" si="29"/>
        <v>2280300</v>
      </c>
    </row>
    <row r="277" spans="1:12" s="16" customFormat="1" ht="13.5" x14ac:dyDescent="0.25">
      <c r="A277" s="99">
        <v>276</v>
      </c>
      <c r="B277" s="105">
        <v>4208</v>
      </c>
      <c r="C277" s="105">
        <v>42</v>
      </c>
      <c r="D277" s="106" t="s">
        <v>25</v>
      </c>
      <c r="E277" s="107">
        <v>691</v>
      </c>
      <c r="F277" s="101">
        <f t="shared" si="24"/>
        <v>760.1</v>
      </c>
      <c r="G277" s="101">
        <f>G276</f>
        <v>25720</v>
      </c>
      <c r="H277" s="102">
        <f t="shared" si="25"/>
        <v>17772520</v>
      </c>
      <c r="I277" s="103">
        <f t="shared" si="26"/>
        <v>19727497</v>
      </c>
      <c r="J277" s="103">
        <f t="shared" si="27"/>
        <v>14218016</v>
      </c>
      <c r="K277" s="104">
        <f t="shared" si="28"/>
        <v>49500</v>
      </c>
      <c r="L277" s="103">
        <f t="shared" si="29"/>
        <v>2280300</v>
      </c>
    </row>
    <row r="278" spans="1:12" s="16" customFormat="1" ht="13.5" x14ac:dyDescent="0.25">
      <c r="A278" s="99">
        <v>277</v>
      </c>
      <c r="B278" s="105">
        <v>4301</v>
      </c>
      <c r="C278" s="105">
        <v>43</v>
      </c>
      <c r="D278" s="106" t="s">
        <v>25</v>
      </c>
      <c r="E278" s="107">
        <v>775</v>
      </c>
      <c r="F278" s="101">
        <f t="shared" si="24"/>
        <v>852.50000000000011</v>
      </c>
      <c r="G278" s="101">
        <f>G277+80</f>
        <v>25800</v>
      </c>
      <c r="H278" s="102">
        <f t="shared" si="25"/>
        <v>19995000</v>
      </c>
      <c r="I278" s="103">
        <f t="shared" si="26"/>
        <v>22194450</v>
      </c>
      <c r="J278" s="103">
        <f t="shared" si="27"/>
        <v>15996000</v>
      </c>
      <c r="K278" s="104">
        <f t="shared" si="28"/>
        <v>55500</v>
      </c>
      <c r="L278" s="103">
        <f t="shared" si="29"/>
        <v>2557500.0000000005</v>
      </c>
    </row>
    <row r="279" spans="1:12" s="16" customFormat="1" ht="13.5" x14ac:dyDescent="0.25">
      <c r="A279" s="99">
        <v>278</v>
      </c>
      <c r="B279" s="105">
        <v>4302</v>
      </c>
      <c r="C279" s="105">
        <v>43</v>
      </c>
      <c r="D279" s="106" t="s">
        <v>25</v>
      </c>
      <c r="E279" s="107">
        <v>775</v>
      </c>
      <c r="F279" s="101">
        <f t="shared" si="24"/>
        <v>852.50000000000011</v>
      </c>
      <c r="G279" s="101">
        <f>G278</f>
        <v>25800</v>
      </c>
      <c r="H279" s="102">
        <f t="shared" si="25"/>
        <v>19995000</v>
      </c>
      <c r="I279" s="103">
        <f t="shared" si="26"/>
        <v>22194450</v>
      </c>
      <c r="J279" s="103">
        <f t="shared" si="27"/>
        <v>15996000</v>
      </c>
      <c r="K279" s="104">
        <f t="shared" si="28"/>
        <v>55500</v>
      </c>
      <c r="L279" s="103">
        <f t="shared" si="29"/>
        <v>2557500.0000000005</v>
      </c>
    </row>
    <row r="280" spans="1:12" s="16" customFormat="1" ht="13.5" x14ac:dyDescent="0.25">
      <c r="A280" s="99">
        <v>279</v>
      </c>
      <c r="B280" s="105">
        <v>4303</v>
      </c>
      <c r="C280" s="105">
        <v>43</v>
      </c>
      <c r="D280" s="106" t="s">
        <v>26</v>
      </c>
      <c r="E280" s="107">
        <v>1045</v>
      </c>
      <c r="F280" s="101">
        <f t="shared" si="24"/>
        <v>1149.5</v>
      </c>
      <c r="G280" s="101">
        <f>G279</f>
        <v>25800</v>
      </c>
      <c r="H280" s="102">
        <f t="shared" si="25"/>
        <v>26961000</v>
      </c>
      <c r="I280" s="103">
        <f t="shared" si="26"/>
        <v>29926710</v>
      </c>
      <c r="J280" s="103">
        <f t="shared" si="27"/>
        <v>21568800</v>
      </c>
      <c r="K280" s="104">
        <f t="shared" si="28"/>
        <v>75000</v>
      </c>
      <c r="L280" s="103">
        <f t="shared" si="29"/>
        <v>3448500</v>
      </c>
    </row>
    <row r="281" spans="1:12" s="16" customFormat="1" ht="13.5" x14ac:dyDescent="0.25">
      <c r="A281" s="99">
        <v>280</v>
      </c>
      <c r="B281" s="105">
        <v>4304</v>
      </c>
      <c r="C281" s="105">
        <v>43</v>
      </c>
      <c r="D281" s="106" t="s">
        <v>26</v>
      </c>
      <c r="E281" s="107">
        <v>1045</v>
      </c>
      <c r="F281" s="101">
        <f t="shared" si="24"/>
        <v>1149.5</v>
      </c>
      <c r="G281" s="101">
        <f>G280</f>
        <v>25800</v>
      </c>
      <c r="H281" s="102">
        <f t="shared" si="25"/>
        <v>26961000</v>
      </c>
      <c r="I281" s="103">
        <f t="shared" si="26"/>
        <v>29926710</v>
      </c>
      <c r="J281" s="103">
        <f t="shared" si="27"/>
        <v>21568800</v>
      </c>
      <c r="K281" s="104">
        <f t="shared" si="28"/>
        <v>75000</v>
      </c>
      <c r="L281" s="103">
        <f t="shared" si="29"/>
        <v>3448500</v>
      </c>
    </row>
    <row r="282" spans="1:12" s="16" customFormat="1" ht="13.5" x14ac:dyDescent="0.25">
      <c r="A282" s="99">
        <v>281</v>
      </c>
      <c r="B282" s="105">
        <v>4305</v>
      </c>
      <c r="C282" s="105">
        <v>43</v>
      </c>
      <c r="D282" s="106" t="s">
        <v>25</v>
      </c>
      <c r="E282" s="107">
        <v>795</v>
      </c>
      <c r="F282" s="101">
        <f t="shared" si="24"/>
        <v>874.50000000000011</v>
      </c>
      <c r="G282" s="101">
        <f>G281</f>
        <v>25800</v>
      </c>
      <c r="H282" s="102">
        <f t="shared" si="25"/>
        <v>20511000</v>
      </c>
      <c r="I282" s="103">
        <f t="shared" si="26"/>
        <v>22767210</v>
      </c>
      <c r="J282" s="103">
        <f t="shared" si="27"/>
        <v>16408800</v>
      </c>
      <c r="K282" s="104">
        <f t="shared" si="28"/>
        <v>57000</v>
      </c>
      <c r="L282" s="103">
        <f t="shared" si="29"/>
        <v>2623500.0000000005</v>
      </c>
    </row>
    <row r="283" spans="1:12" s="16" customFormat="1" ht="13.5" x14ac:dyDescent="0.25">
      <c r="A283" s="99">
        <v>282</v>
      </c>
      <c r="B283" s="105">
        <v>4306</v>
      </c>
      <c r="C283" s="105">
        <v>43</v>
      </c>
      <c r="D283" s="106" t="s">
        <v>25</v>
      </c>
      <c r="E283" s="107">
        <v>795</v>
      </c>
      <c r="F283" s="101">
        <f t="shared" si="24"/>
        <v>874.50000000000011</v>
      </c>
      <c r="G283" s="101">
        <f>G282</f>
        <v>25800</v>
      </c>
      <c r="H283" s="102">
        <f t="shared" si="25"/>
        <v>20511000</v>
      </c>
      <c r="I283" s="103">
        <f t="shared" si="26"/>
        <v>22767210</v>
      </c>
      <c r="J283" s="103">
        <f t="shared" si="27"/>
        <v>16408800</v>
      </c>
      <c r="K283" s="104">
        <f t="shared" si="28"/>
        <v>57000</v>
      </c>
      <c r="L283" s="103">
        <f t="shared" si="29"/>
        <v>2623500.0000000005</v>
      </c>
    </row>
    <row r="284" spans="1:12" s="16" customFormat="1" ht="13.5" x14ac:dyDescent="0.25">
      <c r="A284" s="99">
        <v>283</v>
      </c>
      <c r="B284" s="105">
        <v>4307</v>
      </c>
      <c r="C284" s="105">
        <v>43</v>
      </c>
      <c r="D284" s="106" t="s">
        <v>25</v>
      </c>
      <c r="E284" s="107">
        <v>691</v>
      </c>
      <c r="F284" s="101">
        <f t="shared" si="24"/>
        <v>760.1</v>
      </c>
      <c r="G284" s="101">
        <f>G283</f>
        <v>25800</v>
      </c>
      <c r="H284" s="102">
        <f t="shared" si="25"/>
        <v>17827800</v>
      </c>
      <c r="I284" s="103">
        <f t="shared" si="26"/>
        <v>19788858</v>
      </c>
      <c r="J284" s="103">
        <f t="shared" si="27"/>
        <v>14262240</v>
      </c>
      <c r="K284" s="104">
        <f t="shared" si="28"/>
        <v>49500</v>
      </c>
      <c r="L284" s="103">
        <f t="shared" si="29"/>
        <v>2280300</v>
      </c>
    </row>
    <row r="285" spans="1:12" s="16" customFormat="1" ht="13.5" x14ac:dyDescent="0.25">
      <c r="A285" s="99">
        <v>284</v>
      </c>
      <c r="B285" s="105">
        <v>4308</v>
      </c>
      <c r="C285" s="105">
        <v>43</v>
      </c>
      <c r="D285" s="106" t="s">
        <v>25</v>
      </c>
      <c r="E285" s="107">
        <v>691</v>
      </c>
      <c r="F285" s="101">
        <f t="shared" si="24"/>
        <v>760.1</v>
      </c>
      <c r="G285" s="101">
        <f>G284</f>
        <v>25800</v>
      </c>
      <c r="H285" s="102">
        <f t="shared" si="25"/>
        <v>17827800</v>
      </c>
      <c r="I285" s="103">
        <f t="shared" si="26"/>
        <v>19788858</v>
      </c>
      <c r="J285" s="103">
        <f t="shared" si="27"/>
        <v>14262240</v>
      </c>
      <c r="K285" s="104">
        <f t="shared" si="28"/>
        <v>49500</v>
      </c>
      <c r="L285" s="103">
        <f t="shared" si="29"/>
        <v>2280300</v>
      </c>
    </row>
    <row r="286" spans="1:12" s="16" customFormat="1" ht="13.5" x14ac:dyDescent="0.25">
      <c r="A286" s="99">
        <v>285</v>
      </c>
      <c r="B286" s="105">
        <v>4401</v>
      </c>
      <c r="C286" s="105">
        <v>44</v>
      </c>
      <c r="D286" s="106" t="s">
        <v>25</v>
      </c>
      <c r="E286" s="107">
        <v>804</v>
      </c>
      <c r="F286" s="101">
        <f t="shared" si="24"/>
        <v>884.40000000000009</v>
      </c>
      <c r="G286" s="101">
        <f>G285+80</f>
        <v>25880</v>
      </c>
      <c r="H286" s="102">
        <f t="shared" si="25"/>
        <v>20807520</v>
      </c>
      <c r="I286" s="103">
        <f t="shared" si="26"/>
        <v>23096347</v>
      </c>
      <c r="J286" s="103">
        <f t="shared" si="27"/>
        <v>16646016</v>
      </c>
      <c r="K286" s="104">
        <f t="shared" si="28"/>
        <v>57500</v>
      </c>
      <c r="L286" s="103">
        <f t="shared" si="29"/>
        <v>2653200.0000000005</v>
      </c>
    </row>
    <row r="287" spans="1:12" s="16" customFormat="1" ht="13.5" x14ac:dyDescent="0.25">
      <c r="A287" s="99">
        <v>286</v>
      </c>
      <c r="B287" s="105">
        <v>4402</v>
      </c>
      <c r="C287" s="105">
        <v>44</v>
      </c>
      <c r="D287" s="106" t="s">
        <v>25</v>
      </c>
      <c r="E287" s="107">
        <v>804</v>
      </c>
      <c r="F287" s="101">
        <f t="shared" si="24"/>
        <v>884.40000000000009</v>
      </c>
      <c r="G287" s="101">
        <f>G286</f>
        <v>25880</v>
      </c>
      <c r="H287" s="102">
        <f t="shared" si="25"/>
        <v>20807520</v>
      </c>
      <c r="I287" s="103">
        <f t="shared" si="26"/>
        <v>23096347</v>
      </c>
      <c r="J287" s="103">
        <f t="shared" si="27"/>
        <v>16646016</v>
      </c>
      <c r="K287" s="104">
        <f t="shared" si="28"/>
        <v>57500</v>
      </c>
      <c r="L287" s="103">
        <f t="shared" si="29"/>
        <v>2653200.0000000005</v>
      </c>
    </row>
    <row r="288" spans="1:12" s="16" customFormat="1" ht="13.5" x14ac:dyDescent="0.25">
      <c r="A288" s="99">
        <v>287</v>
      </c>
      <c r="B288" s="105">
        <v>4403</v>
      </c>
      <c r="C288" s="105">
        <v>44</v>
      </c>
      <c r="D288" s="106" t="s">
        <v>26</v>
      </c>
      <c r="E288" s="107">
        <v>1075</v>
      </c>
      <c r="F288" s="101">
        <f t="shared" si="24"/>
        <v>1182.5</v>
      </c>
      <c r="G288" s="101">
        <f>G287</f>
        <v>25880</v>
      </c>
      <c r="H288" s="102">
        <f t="shared" si="25"/>
        <v>27821000</v>
      </c>
      <c r="I288" s="103">
        <f t="shared" si="26"/>
        <v>30881310</v>
      </c>
      <c r="J288" s="103">
        <f t="shared" si="27"/>
        <v>22256800</v>
      </c>
      <c r="K288" s="104">
        <f t="shared" si="28"/>
        <v>77000</v>
      </c>
      <c r="L288" s="103">
        <f t="shared" si="29"/>
        <v>3547500</v>
      </c>
    </row>
    <row r="289" spans="1:12" s="16" customFormat="1" ht="13.5" x14ac:dyDescent="0.25">
      <c r="A289" s="99">
        <v>288</v>
      </c>
      <c r="B289" s="105">
        <v>4404</v>
      </c>
      <c r="C289" s="105">
        <v>44</v>
      </c>
      <c r="D289" s="106" t="s">
        <v>26</v>
      </c>
      <c r="E289" s="107">
        <v>1075</v>
      </c>
      <c r="F289" s="101">
        <f t="shared" si="24"/>
        <v>1182.5</v>
      </c>
      <c r="G289" s="101">
        <f>G288</f>
        <v>25880</v>
      </c>
      <c r="H289" s="102">
        <f t="shared" si="25"/>
        <v>27821000</v>
      </c>
      <c r="I289" s="103">
        <f t="shared" si="26"/>
        <v>30881310</v>
      </c>
      <c r="J289" s="103">
        <f t="shared" si="27"/>
        <v>22256800</v>
      </c>
      <c r="K289" s="104">
        <f t="shared" si="28"/>
        <v>77000</v>
      </c>
      <c r="L289" s="103">
        <f t="shared" si="29"/>
        <v>3547500</v>
      </c>
    </row>
    <row r="290" spans="1:12" s="16" customFormat="1" ht="13.5" x14ac:dyDescent="0.25">
      <c r="A290" s="99">
        <v>289</v>
      </c>
      <c r="B290" s="105">
        <v>4405</v>
      </c>
      <c r="C290" s="105">
        <v>44</v>
      </c>
      <c r="D290" s="106" t="s">
        <v>25</v>
      </c>
      <c r="E290" s="107">
        <v>828</v>
      </c>
      <c r="F290" s="101">
        <f t="shared" si="24"/>
        <v>910.80000000000007</v>
      </c>
      <c r="G290" s="101">
        <f>G289</f>
        <v>25880</v>
      </c>
      <c r="H290" s="102">
        <f t="shared" si="25"/>
        <v>21428640</v>
      </c>
      <c r="I290" s="103">
        <f t="shared" si="26"/>
        <v>23785790</v>
      </c>
      <c r="J290" s="103">
        <f t="shared" si="27"/>
        <v>17142912</v>
      </c>
      <c r="K290" s="104">
        <f t="shared" si="28"/>
        <v>59500</v>
      </c>
      <c r="L290" s="103">
        <f t="shared" si="29"/>
        <v>2732400</v>
      </c>
    </row>
    <row r="291" spans="1:12" s="16" customFormat="1" ht="13.5" x14ac:dyDescent="0.25">
      <c r="A291" s="99">
        <v>290</v>
      </c>
      <c r="B291" s="105">
        <v>4406</v>
      </c>
      <c r="C291" s="105">
        <v>44</v>
      </c>
      <c r="D291" s="106" t="s">
        <v>25</v>
      </c>
      <c r="E291" s="107">
        <v>828</v>
      </c>
      <c r="F291" s="101">
        <f t="shared" si="24"/>
        <v>910.80000000000007</v>
      </c>
      <c r="G291" s="101">
        <f>G290</f>
        <v>25880</v>
      </c>
      <c r="H291" s="102">
        <f t="shared" si="25"/>
        <v>21428640</v>
      </c>
      <c r="I291" s="103">
        <f t="shared" si="26"/>
        <v>23785790</v>
      </c>
      <c r="J291" s="103">
        <f t="shared" si="27"/>
        <v>17142912</v>
      </c>
      <c r="K291" s="104">
        <f t="shared" si="28"/>
        <v>59500</v>
      </c>
      <c r="L291" s="103">
        <f t="shared" si="29"/>
        <v>2732400</v>
      </c>
    </row>
    <row r="292" spans="1:12" s="16" customFormat="1" ht="13.5" x14ac:dyDescent="0.25">
      <c r="A292" s="99">
        <v>291</v>
      </c>
      <c r="B292" s="105">
        <v>4407</v>
      </c>
      <c r="C292" s="105">
        <v>44</v>
      </c>
      <c r="D292" s="106" t="s">
        <v>25</v>
      </c>
      <c r="E292" s="107">
        <v>691</v>
      </c>
      <c r="F292" s="101">
        <f t="shared" si="24"/>
        <v>760.1</v>
      </c>
      <c r="G292" s="101">
        <f>G291</f>
        <v>25880</v>
      </c>
      <c r="H292" s="102">
        <f t="shared" si="25"/>
        <v>17883080</v>
      </c>
      <c r="I292" s="103">
        <f t="shared" si="26"/>
        <v>19850219</v>
      </c>
      <c r="J292" s="103">
        <f t="shared" si="27"/>
        <v>14306464</v>
      </c>
      <c r="K292" s="104">
        <f t="shared" si="28"/>
        <v>49500</v>
      </c>
      <c r="L292" s="103">
        <f t="shared" si="29"/>
        <v>2280300</v>
      </c>
    </row>
    <row r="293" spans="1:12" s="16" customFormat="1" ht="13.5" x14ac:dyDescent="0.25">
      <c r="A293" s="99">
        <v>292</v>
      </c>
      <c r="B293" s="105">
        <v>4408</v>
      </c>
      <c r="C293" s="105">
        <v>44</v>
      </c>
      <c r="D293" s="106" t="s">
        <v>25</v>
      </c>
      <c r="E293" s="107">
        <v>691</v>
      </c>
      <c r="F293" s="101">
        <f t="shared" si="24"/>
        <v>760.1</v>
      </c>
      <c r="G293" s="101">
        <f>G292</f>
        <v>25880</v>
      </c>
      <c r="H293" s="102">
        <f t="shared" si="25"/>
        <v>17883080</v>
      </c>
      <c r="I293" s="103">
        <f t="shared" si="26"/>
        <v>19850219</v>
      </c>
      <c r="J293" s="103">
        <f t="shared" si="27"/>
        <v>14306464</v>
      </c>
      <c r="K293" s="104">
        <f t="shared" si="28"/>
        <v>49500</v>
      </c>
      <c r="L293" s="103">
        <f t="shared" si="29"/>
        <v>2280300</v>
      </c>
    </row>
    <row r="294" spans="1:12" s="16" customFormat="1" ht="13.5" x14ac:dyDescent="0.25">
      <c r="A294" s="99">
        <v>293</v>
      </c>
      <c r="B294" s="105">
        <v>4501</v>
      </c>
      <c r="C294" s="105">
        <v>45</v>
      </c>
      <c r="D294" s="106" t="s">
        <v>25</v>
      </c>
      <c r="E294" s="107">
        <v>804</v>
      </c>
      <c r="F294" s="101">
        <f t="shared" si="24"/>
        <v>884.40000000000009</v>
      </c>
      <c r="G294" s="101">
        <f>G293+80</f>
        <v>25960</v>
      </c>
      <c r="H294" s="102">
        <f t="shared" si="25"/>
        <v>20871840</v>
      </c>
      <c r="I294" s="103">
        <f t="shared" si="26"/>
        <v>23167742</v>
      </c>
      <c r="J294" s="103">
        <f t="shared" si="27"/>
        <v>16697472</v>
      </c>
      <c r="K294" s="104">
        <f t="shared" si="28"/>
        <v>58000</v>
      </c>
      <c r="L294" s="103">
        <f t="shared" si="29"/>
        <v>2653200.0000000005</v>
      </c>
    </row>
    <row r="295" spans="1:12" s="16" customFormat="1" ht="13.5" x14ac:dyDescent="0.25">
      <c r="A295" s="99">
        <v>294</v>
      </c>
      <c r="B295" s="105">
        <v>4502</v>
      </c>
      <c r="C295" s="105">
        <v>45</v>
      </c>
      <c r="D295" s="106" t="s">
        <v>25</v>
      </c>
      <c r="E295" s="107">
        <v>804</v>
      </c>
      <c r="F295" s="101">
        <f t="shared" si="24"/>
        <v>884.40000000000009</v>
      </c>
      <c r="G295" s="101">
        <f>G294</f>
        <v>25960</v>
      </c>
      <c r="H295" s="102">
        <f t="shared" si="25"/>
        <v>20871840</v>
      </c>
      <c r="I295" s="103">
        <f t="shared" si="26"/>
        <v>23167742</v>
      </c>
      <c r="J295" s="103">
        <f t="shared" si="27"/>
        <v>16697472</v>
      </c>
      <c r="K295" s="104">
        <f t="shared" si="28"/>
        <v>58000</v>
      </c>
      <c r="L295" s="103">
        <f t="shared" si="29"/>
        <v>2653200.0000000005</v>
      </c>
    </row>
    <row r="296" spans="1:12" s="16" customFormat="1" ht="13.5" x14ac:dyDescent="0.25">
      <c r="A296" s="99">
        <v>295</v>
      </c>
      <c r="B296" s="105">
        <v>4503</v>
      </c>
      <c r="C296" s="105">
        <v>45</v>
      </c>
      <c r="D296" s="106" t="s">
        <v>26</v>
      </c>
      <c r="E296" s="107">
        <v>1075</v>
      </c>
      <c r="F296" s="101">
        <f t="shared" si="24"/>
        <v>1182.5</v>
      </c>
      <c r="G296" s="101">
        <f>G295</f>
        <v>25960</v>
      </c>
      <c r="H296" s="102">
        <f t="shared" si="25"/>
        <v>27907000</v>
      </c>
      <c r="I296" s="103">
        <f t="shared" si="26"/>
        <v>30976770</v>
      </c>
      <c r="J296" s="103">
        <f t="shared" si="27"/>
        <v>22325600</v>
      </c>
      <c r="K296" s="104">
        <f t="shared" si="28"/>
        <v>77500</v>
      </c>
      <c r="L296" s="103">
        <f t="shared" si="29"/>
        <v>3547500</v>
      </c>
    </row>
    <row r="297" spans="1:12" s="16" customFormat="1" ht="13.5" x14ac:dyDescent="0.25">
      <c r="A297" s="99">
        <v>296</v>
      </c>
      <c r="B297" s="105">
        <v>4504</v>
      </c>
      <c r="C297" s="105">
        <v>45</v>
      </c>
      <c r="D297" s="106" t="s">
        <v>26</v>
      </c>
      <c r="E297" s="107">
        <v>1075</v>
      </c>
      <c r="F297" s="101">
        <f t="shared" si="24"/>
        <v>1182.5</v>
      </c>
      <c r="G297" s="101">
        <f>G296</f>
        <v>25960</v>
      </c>
      <c r="H297" s="102">
        <f t="shared" si="25"/>
        <v>27907000</v>
      </c>
      <c r="I297" s="103">
        <f t="shared" si="26"/>
        <v>30976770</v>
      </c>
      <c r="J297" s="103">
        <f t="shared" si="27"/>
        <v>22325600</v>
      </c>
      <c r="K297" s="104">
        <f t="shared" si="28"/>
        <v>77500</v>
      </c>
      <c r="L297" s="103">
        <f t="shared" si="29"/>
        <v>3547500</v>
      </c>
    </row>
    <row r="298" spans="1:12" s="16" customFormat="1" ht="13.5" x14ac:dyDescent="0.25">
      <c r="A298" s="99">
        <v>297</v>
      </c>
      <c r="B298" s="105">
        <v>4505</v>
      </c>
      <c r="C298" s="105">
        <v>45</v>
      </c>
      <c r="D298" s="106" t="s">
        <v>25</v>
      </c>
      <c r="E298" s="107">
        <v>828</v>
      </c>
      <c r="F298" s="101">
        <f t="shared" si="24"/>
        <v>910.80000000000007</v>
      </c>
      <c r="G298" s="101">
        <f>G297</f>
        <v>25960</v>
      </c>
      <c r="H298" s="102">
        <f t="shared" si="25"/>
        <v>21494880</v>
      </c>
      <c r="I298" s="103">
        <f t="shared" si="26"/>
        <v>23859317</v>
      </c>
      <c r="J298" s="103">
        <f t="shared" si="27"/>
        <v>17195904</v>
      </c>
      <c r="K298" s="104">
        <f t="shared" si="28"/>
        <v>59500</v>
      </c>
      <c r="L298" s="103">
        <f t="shared" si="29"/>
        <v>2732400</v>
      </c>
    </row>
    <row r="299" spans="1:12" s="16" customFormat="1" ht="13.5" x14ac:dyDescent="0.25">
      <c r="A299" s="99">
        <v>298</v>
      </c>
      <c r="B299" s="105">
        <v>4506</v>
      </c>
      <c r="C299" s="105">
        <v>45</v>
      </c>
      <c r="D299" s="106" t="s">
        <v>25</v>
      </c>
      <c r="E299" s="107">
        <v>828</v>
      </c>
      <c r="F299" s="101">
        <f t="shared" si="24"/>
        <v>910.80000000000007</v>
      </c>
      <c r="G299" s="101">
        <f>G298</f>
        <v>25960</v>
      </c>
      <c r="H299" s="102">
        <f t="shared" si="25"/>
        <v>21494880</v>
      </c>
      <c r="I299" s="103">
        <f t="shared" si="26"/>
        <v>23859317</v>
      </c>
      <c r="J299" s="103">
        <f t="shared" si="27"/>
        <v>17195904</v>
      </c>
      <c r="K299" s="104">
        <f t="shared" si="28"/>
        <v>59500</v>
      </c>
      <c r="L299" s="103">
        <f t="shared" si="29"/>
        <v>2732400</v>
      </c>
    </row>
    <row r="300" spans="1:12" s="16" customFormat="1" ht="13.5" x14ac:dyDescent="0.25">
      <c r="A300" s="99">
        <v>299</v>
      </c>
      <c r="B300" s="105">
        <v>4507</v>
      </c>
      <c r="C300" s="105">
        <v>45</v>
      </c>
      <c r="D300" s="106" t="s">
        <v>25</v>
      </c>
      <c r="E300" s="107">
        <v>691</v>
      </c>
      <c r="F300" s="101">
        <f t="shared" si="24"/>
        <v>760.1</v>
      </c>
      <c r="G300" s="101">
        <f>G299</f>
        <v>25960</v>
      </c>
      <c r="H300" s="102">
        <f t="shared" si="25"/>
        <v>17938360</v>
      </c>
      <c r="I300" s="103">
        <f t="shared" si="26"/>
        <v>19911580</v>
      </c>
      <c r="J300" s="103">
        <f t="shared" si="27"/>
        <v>14350688</v>
      </c>
      <c r="K300" s="104">
        <f t="shared" si="28"/>
        <v>50000</v>
      </c>
      <c r="L300" s="103">
        <f t="shared" si="29"/>
        <v>2280300</v>
      </c>
    </row>
    <row r="301" spans="1:12" s="16" customFormat="1" ht="13.5" x14ac:dyDescent="0.25">
      <c r="A301" s="99">
        <v>300</v>
      </c>
      <c r="B301" s="105">
        <v>4508</v>
      </c>
      <c r="C301" s="105">
        <v>45</v>
      </c>
      <c r="D301" s="106" t="s">
        <v>25</v>
      </c>
      <c r="E301" s="107">
        <v>691</v>
      </c>
      <c r="F301" s="101">
        <f t="shared" si="24"/>
        <v>760.1</v>
      </c>
      <c r="G301" s="101">
        <f>G300</f>
        <v>25960</v>
      </c>
      <c r="H301" s="102">
        <f t="shared" si="25"/>
        <v>17938360</v>
      </c>
      <c r="I301" s="103">
        <f t="shared" si="26"/>
        <v>19911580</v>
      </c>
      <c r="J301" s="103">
        <f t="shared" si="27"/>
        <v>14350688</v>
      </c>
      <c r="K301" s="104">
        <f t="shared" si="28"/>
        <v>50000</v>
      </c>
      <c r="L301" s="103">
        <f t="shared" si="29"/>
        <v>2280300</v>
      </c>
    </row>
    <row r="302" spans="1:12" s="16" customFormat="1" ht="13.5" x14ac:dyDescent="0.25">
      <c r="A302" s="99">
        <v>301</v>
      </c>
      <c r="B302" s="105">
        <v>4601</v>
      </c>
      <c r="C302" s="105">
        <v>46</v>
      </c>
      <c r="D302" s="106" t="s">
        <v>25</v>
      </c>
      <c r="E302" s="107">
        <v>804</v>
      </c>
      <c r="F302" s="101">
        <f t="shared" si="24"/>
        <v>884.40000000000009</v>
      </c>
      <c r="G302" s="101">
        <f>G301+80</f>
        <v>26040</v>
      </c>
      <c r="H302" s="102">
        <f t="shared" si="25"/>
        <v>20936160</v>
      </c>
      <c r="I302" s="103">
        <f t="shared" si="26"/>
        <v>23239138</v>
      </c>
      <c r="J302" s="103">
        <f t="shared" si="27"/>
        <v>16748928</v>
      </c>
      <c r="K302" s="104">
        <f t="shared" si="28"/>
        <v>58000</v>
      </c>
      <c r="L302" s="103">
        <f t="shared" si="29"/>
        <v>2653200.0000000005</v>
      </c>
    </row>
    <row r="303" spans="1:12" s="16" customFormat="1" ht="13.5" x14ac:dyDescent="0.25">
      <c r="A303" s="99">
        <v>302</v>
      </c>
      <c r="B303" s="105">
        <v>4602</v>
      </c>
      <c r="C303" s="105">
        <v>46</v>
      </c>
      <c r="D303" s="106" t="s">
        <v>25</v>
      </c>
      <c r="E303" s="107">
        <v>804</v>
      </c>
      <c r="F303" s="101">
        <f t="shared" si="24"/>
        <v>884.40000000000009</v>
      </c>
      <c r="G303" s="101">
        <f>G302</f>
        <v>26040</v>
      </c>
      <c r="H303" s="102">
        <f t="shared" si="25"/>
        <v>20936160</v>
      </c>
      <c r="I303" s="103">
        <f t="shared" si="26"/>
        <v>23239138</v>
      </c>
      <c r="J303" s="103">
        <f t="shared" si="27"/>
        <v>16748928</v>
      </c>
      <c r="K303" s="104">
        <f t="shared" si="28"/>
        <v>58000</v>
      </c>
      <c r="L303" s="103">
        <f t="shared" si="29"/>
        <v>2653200.0000000005</v>
      </c>
    </row>
    <row r="304" spans="1:12" s="16" customFormat="1" ht="13.5" x14ac:dyDescent="0.25">
      <c r="A304" s="99">
        <v>303</v>
      </c>
      <c r="B304" s="105">
        <v>4603</v>
      </c>
      <c r="C304" s="105">
        <v>46</v>
      </c>
      <c r="D304" s="106" t="s">
        <v>26</v>
      </c>
      <c r="E304" s="107">
        <v>1075</v>
      </c>
      <c r="F304" s="101">
        <f t="shared" si="24"/>
        <v>1182.5</v>
      </c>
      <c r="G304" s="101">
        <f>G303</f>
        <v>26040</v>
      </c>
      <c r="H304" s="102">
        <f t="shared" si="25"/>
        <v>27993000</v>
      </c>
      <c r="I304" s="103">
        <f t="shared" si="26"/>
        <v>31072230</v>
      </c>
      <c r="J304" s="103">
        <f t="shared" si="27"/>
        <v>22394400</v>
      </c>
      <c r="K304" s="104">
        <f t="shared" si="28"/>
        <v>77500</v>
      </c>
      <c r="L304" s="103">
        <f t="shared" si="29"/>
        <v>3547500</v>
      </c>
    </row>
    <row r="305" spans="1:12" s="16" customFormat="1" ht="13.5" x14ac:dyDescent="0.25">
      <c r="A305" s="99">
        <v>304</v>
      </c>
      <c r="B305" s="105">
        <v>4604</v>
      </c>
      <c r="C305" s="105">
        <v>46</v>
      </c>
      <c r="D305" s="106" t="s">
        <v>26</v>
      </c>
      <c r="E305" s="107">
        <v>1075</v>
      </c>
      <c r="F305" s="101">
        <f t="shared" si="24"/>
        <v>1182.5</v>
      </c>
      <c r="G305" s="101">
        <f>G304</f>
        <v>26040</v>
      </c>
      <c r="H305" s="102">
        <f t="shared" si="25"/>
        <v>27993000</v>
      </c>
      <c r="I305" s="103">
        <f t="shared" si="26"/>
        <v>31072230</v>
      </c>
      <c r="J305" s="103">
        <f t="shared" si="27"/>
        <v>22394400</v>
      </c>
      <c r="K305" s="104">
        <f t="shared" si="28"/>
        <v>77500</v>
      </c>
      <c r="L305" s="103">
        <f t="shared" si="29"/>
        <v>3547500</v>
      </c>
    </row>
    <row r="306" spans="1:12" s="16" customFormat="1" ht="13.5" x14ac:dyDescent="0.25">
      <c r="A306" s="99">
        <v>305</v>
      </c>
      <c r="B306" s="105">
        <v>4605</v>
      </c>
      <c r="C306" s="105">
        <v>46</v>
      </c>
      <c r="D306" s="106" t="s">
        <v>25</v>
      </c>
      <c r="E306" s="107">
        <v>828</v>
      </c>
      <c r="F306" s="101">
        <f t="shared" si="24"/>
        <v>910.80000000000007</v>
      </c>
      <c r="G306" s="101">
        <f>G305</f>
        <v>26040</v>
      </c>
      <c r="H306" s="102">
        <f t="shared" si="25"/>
        <v>21561120</v>
      </c>
      <c r="I306" s="103">
        <f t="shared" si="26"/>
        <v>23932843</v>
      </c>
      <c r="J306" s="103">
        <f t="shared" si="27"/>
        <v>17248896</v>
      </c>
      <c r="K306" s="104">
        <f t="shared" si="28"/>
        <v>60000</v>
      </c>
      <c r="L306" s="103">
        <f t="shared" si="29"/>
        <v>2732400</v>
      </c>
    </row>
    <row r="307" spans="1:12" s="16" customFormat="1" ht="13.5" x14ac:dyDescent="0.25">
      <c r="A307" s="99">
        <v>306</v>
      </c>
      <c r="B307" s="105">
        <v>4606</v>
      </c>
      <c r="C307" s="105">
        <v>46</v>
      </c>
      <c r="D307" s="106" t="s">
        <v>25</v>
      </c>
      <c r="E307" s="107">
        <v>828</v>
      </c>
      <c r="F307" s="101">
        <f t="shared" si="24"/>
        <v>910.80000000000007</v>
      </c>
      <c r="G307" s="101">
        <f>G306</f>
        <v>26040</v>
      </c>
      <c r="H307" s="102">
        <f t="shared" si="25"/>
        <v>21561120</v>
      </c>
      <c r="I307" s="103">
        <f t="shared" si="26"/>
        <v>23932843</v>
      </c>
      <c r="J307" s="103">
        <f t="shared" si="27"/>
        <v>17248896</v>
      </c>
      <c r="K307" s="104">
        <f t="shared" si="28"/>
        <v>60000</v>
      </c>
      <c r="L307" s="103">
        <f t="shared" si="29"/>
        <v>2732400</v>
      </c>
    </row>
    <row r="308" spans="1:12" s="16" customFormat="1" ht="13.5" x14ac:dyDescent="0.25">
      <c r="A308" s="99">
        <v>307</v>
      </c>
      <c r="B308" s="105">
        <v>4607</v>
      </c>
      <c r="C308" s="105">
        <v>46</v>
      </c>
      <c r="D308" s="106" t="s">
        <v>25</v>
      </c>
      <c r="E308" s="107">
        <v>691</v>
      </c>
      <c r="F308" s="101">
        <f t="shared" si="24"/>
        <v>760.1</v>
      </c>
      <c r="G308" s="101">
        <f>G307</f>
        <v>26040</v>
      </c>
      <c r="H308" s="102">
        <f t="shared" si="25"/>
        <v>17993640</v>
      </c>
      <c r="I308" s="103">
        <f t="shared" si="26"/>
        <v>19972940</v>
      </c>
      <c r="J308" s="103">
        <f t="shared" si="27"/>
        <v>14394912</v>
      </c>
      <c r="K308" s="104">
        <f t="shared" si="28"/>
        <v>50000</v>
      </c>
      <c r="L308" s="103">
        <f t="shared" si="29"/>
        <v>2280300</v>
      </c>
    </row>
    <row r="309" spans="1:12" s="16" customFormat="1" ht="13.5" x14ac:dyDescent="0.25">
      <c r="A309" s="99">
        <v>308</v>
      </c>
      <c r="B309" s="105">
        <v>4608</v>
      </c>
      <c r="C309" s="105">
        <v>46</v>
      </c>
      <c r="D309" s="106" t="s">
        <v>25</v>
      </c>
      <c r="E309" s="107">
        <v>691</v>
      </c>
      <c r="F309" s="101">
        <f t="shared" si="24"/>
        <v>760.1</v>
      </c>
      <c r="G309" s="101">
        <f>G308</f>
        <v>26040</v>
      </c>
      <c r="H309" s="102">
        <f t="shared" si="25"/>
        <v>17993640</v>
      </c>
      <c r="I309" s="103">
        <f t="shared" si="26"/>
        <v>19972940</v>
      </c>
      <c r="J309" s="103">
        <f t="shared" si="27"/>
        <v>14394912</v>
      </c>
      <c r="K309" s="104">
        <f t="shared" si="28"/>
        <v>50000</v>
      </c>
      <c r="L309" s="103">
        <f t="shared" si="29"/>
        <v>2280300</v>
      </c>
    </row>
    <row r="310" spans="1:12" s="16" customFormat="1" ht="13.5" x14ac:dyDescent="0.25">
      <c r="A310" s="99">
        <v>309</v>
      </c>
      <c r="B310" s="105">
        <v>4701</v>
      </c>
      <c r="C310" s="105">
        <v>47</v>
      </c>
      <c r="D310" s="106" t="s">
        <v>25</v>
      </c>
      <c r="E310" s="107">
        <v>804</v>
      </c>
      <c r="F310" s="101">
        <f t="shared" si="24"/>
        <v>884.40000000000009</v>
      </c>
      <c r="G310" s="101">
        <f>G309+80</f>
        <v>26120</v>
      </c>
      <c r="H310" s="102">
        <f t="shared" si="25"/>
        <v>21000480</v>
      </c>
      <c r="I310" s="103">
        <f t="shared" si="26"/>
        <v>23310533</v>
      </c>
      <c r="J310" s="103">
        <f t="shared" si="27"/>
        <v>16800384</v>
      </c>
      <c r="K310" s="104">
        <f t="shared" si="28"/>
        <v>58500</v>
      </c>
      <c r="L310" s="103">
        <f t="shared" si="29"/>
        <v>2653200.0000000005</v>
      </c>
    </row>
    <row r="311" spans="1:12" s="16" customFormat="1" ht="13.5" x14ac:dyDescent="0.25">
      <c r="A311" s="99">
        <v>310</v>
      </c>
      <c r="B311" s="105">
        <v>4702</v>
      </c>
      <c r="C311" s="105">
        <v>47</v>
      </c>
      <c r="D311" s="106" t="s">
        <v>25</v>
      </c>
      <c r="E311" s="107">
        <v>804</v>
      </c>
      <c r="F311" s="101">
        <f t="shared" ref="F311:F317" si="30">E311*1.1</f>
        <v>884.40000000000009</v>
      </c>
      <c r="G311" s="101">
        <f>G310</f>
        <v>26120</v>
      </c>
      <c r="H311" s="102">
        <f t="shared" ref="H311:H317" si="31">E311*G311</f>
        <v>21000480</v>
      </c>
      <c r="I311" s="103">
        <f t="shared" ref="I311:I317" si="32">ROUND(H311*1.11,0)</f>
        <v>23310533</v>
      </c>
      <c r="J311" s="103">
        <f t="shared" ref="J311:J317" si="33">H311*0.8</f>
        <v>16800384</v>
      </c>
      <c r="K311" s="104">
        <f t="shared" ref="K311:K317" si="34">MROUND((I311*0.03/12),500)</f>
        <v>58500</v>
      </c>
      <c r="L311" s="103">
        <f t="shared" ref="L311:L317" si="35">F311*3000</f>
        <v>2653200.0000000005</v>
      </c>
    </row>
    <row r="312" spans="1:12" s="16" customFormat="1" ht="13.5" x14ac:dyDescent="0.25">
      <c r="A312" s="99">
        <v>311</v>
      </c>
      <c r="B312" s="105">
        <v>4703</v>
      </c>
      <c r="C312" s="105">
        <v>47</v>
      </c>
      <c r="D312" s="106" t="s">
        <v>26</v>
      </c>
      <c r="E312" s="107">
        <v>1075</v>
      </c>
      <c r="F312" s="101">
        <f t="shared" si="30"/>
        <v>1182.5</v>
      </c>
      <c r="G312" s="101">
        <f>G311</f>
        <v>26120</v>
      </c>
      <c r="H312" s="102">
        <f t="shared" si="31"/>
        <v>28079000</v>
      </c>
      <c r="I312" s="103">
        <f t="shared" si="32"/>
        <v>31167690</v>
      </c>
      <c r="J312" s="103">
        <f t="shared" si="33"/>
        <v>22463200</v>
      </c>
      <c r="K312" s="104">
        <f t="shared" si="34"/>
        <v>78000</v>
      </c>
      <c r="L312" s="103">
        <f t="shared" si="35"/>
        <v>3547500</v>
      </c>
    </row>
    <row r="313" spans="1:12" s="16" customFormat="1" ht="13.5" x14ac:dyDescent="0.25">
      <c r="A313" s="99">
        <v>312</v>
      </c>
      <c r="B313" s="105">
        <v>4704</v>
      </c>
      <c r="C313" s="105">
        <v>47</v>
      </c>
      <c r="D313" s="106" t="s">
        <v>26</v>
      </c>
      <c r="E313" s="107">
        <v>1075</v>
      </c>
      <c r="F313" s="101">
        <f t="shared" si="30"/>
        <v>1182.5</v>
      </c>
      <c r="G313" s="101">
        <f>G312</f>
        <v>26120</v>
      </c>
      <c r="H313" s="102">
        <f t="shared" si="31"/>
        <v>28079000</v>
      </c>
      <c r="I313" s="103">
        <f t="shared" si="32"/>
        <v>31167690</v>
      </c>
      <c r="J313" s="103">
        <f t="shared" si="33"/>
        <v>22463200</v>
      </c>
      <c r="K313" s="104">
        <f t="shared" si="34"/>
        <v>78000</v>
      </c>
      <c r="L313" s="103">
        <f t="shared" si="35"/>
        <v>3547500</v>
      </c>
    </row>
    <row r="314" spans="1:12" s="16" customFormat="1" ht="13.5" x14ac:dyDescent="0.25">
      <c r="A314" s="99">
        <v>313</v>
      </c>
      <c r="B314" s="105">
        <v>4705</v>
      </c>
      <c r="C314" s="105">
        <v>47</v>
      </c>
      <c r="D314" s="106" t="s">
        <v>25</v>
      </c>
      <c r="E314" s="107">
        <v>828</v>
      </c>
      <c r="F314" s="101">
        <f t="shared" si="30"/>
        <v>910.80000000000007</v>
      </c>
      <c r="G314" s="101">
        <f>G313</f>
        <v>26120</v>
      </c>
      <c r="H314" s="102">
        <f t="shared" si="31"/>
        <v>21627360</v>
      </c>
      <c r="I314" s="103">
        <f t="shared" si="32"/>
        <v>24006370</v>
      </c>
      <c r="J314" s="103">
        <f t="shared" si="33"/>
        <v>17301888</v>
      </c>
      <c r="K314" s="104">
        <f t="shared" si="34"/>
        <v>60000</v>
      </c>
      <c r="L314" s="103">
        <f t="shared" si="35"/>
        <v>2732400</v>
      </c>
    </row>
    <row r="315" spans="1:12" s="16" customFormat="1" ht="13.5" x14ac:dyDescent="0.25">
      <c r="A315" s="99">
        <v>314</v>
      </c>
      <c r="B315" s="105">
        <v>4706</v>
      </c>
      <c r="C315" s="105">
        <v>47</v>
      </c>
      <c r="D315" s="106" t="s">
        <v>25</v>
      </c>
      <c r="E315" s="107">
        <v>828</v>
      </c>
      <c r="F315" s="101">
        <f t="shared" si="30"/>
        <v>910.80000000000007</v>
      </c>
      <c r="G315" s="101">
        <f>G314</f>
        <v>26120</v>
      </c>
      <c r="H315" s="102">
        <f t="shared" si="31"/>
        <v>21627360</v>
      </c>
      <c r="I315" s="103">
        <f t="shared" si="32"/>
        <v>24006370</v>
      </c>
      <c r="J315" s="103">
        <f t="shared" si="33"/>
        <v>17301888</v>
      </c>
      <c r="K315" s="104">
        <f t="shared" si="34"/>
        <v>60000</v>
      </c>
      <c r="L315" s="103">
        <f t="shared" si="35"/>
        <v>2732400</v>
      </c>
    </row>
    <row r="316" spans="1:12" s="16" customFormat="1" ht="13.5" x14ac:dyDescent="0.25">
      <c r="A316" s="99">
        <v>315</v>
      </c>
      <c r="B316" s="105">
        <v>4707</v>
      </c>
      <c r="C316" s="105">
        <v>47</v>
      </c>
      <c r="D316" s="106" t="s">
        <v>25</v>
      </c>
      <c r="E316" s="107">
        <v>691</v>
      </c>
      <c r="F316" s="101">
        <f t="shared" si="30"/>
        <v>760.1</v>
      </c>
      <c r="G316" s="101">
        <f>G315</f>
        <v>26120</v>
      </c>
      <c r="H316" s="102">
        <f t="shared" si="31"/>
        <v>18048920</v>
      </c>
      <c r="I316" s="103">
        <f t="shared" si="32"/>
        <v>20034301</v>
      </c>
      <c r="J316" s="103">
        <f t="shared" si="33"/>
        <v>14439136</v>
      </c>
      <c r="K316" s="104">
        <f t="shared" si="34"/>
        <v>50000</v>
      </c>
      <c r="L316" s="103">
        <f t="shared" si="35"/>
        <v>2280300</v>
      </c>
    </row>
    <row r="317" spans="1:12" s="16" customFormat="1" ht="13.5" x14ac:dyDescent="0.25">
      <c r="A317" s="99">
        <v>316</v>
      </c>
      <c r="B317" s="105">
        <v>4708</v>
      </c>
      <c r="C317" s="105">
        <v>47</v>
      </c>
      <c r="D317" s="106" t="s">
        <v>25</v>
      </c>
      <c r="E317" s="107">
        <v>691</v>
      </c>
      <c r="F317" s="101">
        <f t="shared" si="30"/>
        <v>760.1</v>
      </c>
      <c r="G317" s="101">
        <f>G316</f>
        <v>26120</v>
      </c>
      <c r="H317" s="102">
        <f t="shared" si="31"/>
        <v>18048920</v>
      </c>
      <c r="I317" s="103">
        <f t="shared" si="32"/>
        <v>20034301</v>
      </c>
      <c r="J317" s="103">
        <f t="shared" si="33"/>
        <v>14439136</v>
      </c>
      <c r="K317" s="104">
        <f t="shared" si="34"/>
        <v>50000</v>
      </c>
      <c r="L317" s="103">
        <f t="shared" si="35"/>
        <v>2280300</v>
      </c>
    </row>
    <row r="318" spans="1:12" ht="13.5" customHeight="1" x14ac:dyDescent="0.3">
      <c r="A318" s="108" t="s">
        <v>10</v>
      </c>
      <c r="B318" s="109"/>
      <c r="C318" s="109"/>
      <c r="D318" s="110"/>
      <c r="E318" s="111">
        <f>SUM(E2:E317)</f>
        <v>253340</v>
      </c>
      <c r="F318" s="111">
        <f>SUM(F2:F317)</f>
        <v>278674.00000000064</v>
      </c>
      <c r="G318" s="112"/>
      <c r="H318" s="113">
        <f>SUM(H2:H317)</f>
        <v>6218065760</v>
      </c>
      <c r="I318" s="113">
        <f>SUM(I2:I317)</f>
        <v>6902052994</v>
      </c>
      <c r="J318" s="113">
        <f>SUM(J2:J317)</f>
        <v>4974452608</v>
      </c>
      <c r="K318" s="114"/>
      <c r="L318" s="115">
        <f>SUM(L2:L317)</f>
        <v>836022000</v>
      </c>
    </row>
    <row r="319" spans="1:12" x14ac:dyDescent="0.3">
      <c r="F319" s="118"/>
    </row>
  </sheetData>
  <mergeCells count="1">
    <mergeCell ref="A318:D318"/>
  </mergeCells>
  <phoneticPr fontId="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5CA12-864B-4466-9F9D-71D007B3EDA4}">
  <dimension ref="A1:N331"/>
  <sheetViews>
    <sheetView tabSelected="1" topLeftCell="A315" zoomScale="190" zoomScaleNormal="190" workbookViewId="0">
      <selection activeCell="J317" sqref="J317"/>
    </sheetView>
  </sheetViews>
  <sheetFormatPr defaultRowHeight="16.5" x14ac:dyDescent="0.3"/>
  <cols>
    <col min="1" max="1" width="3.7109375" style="116" customWidth="1"/>
    <col min="2" max="2" width="4.85546875" style="116" customWidth="1"/>
    <col min="3" max="3" width="4.28515625" style="116" customWidth="1"/>
    <col min="4" max="4" width="6.5703125" style="117" customWidth="1"/>
    <col min="5" max="5" width="6.140625" style="117" customWidth="1"/>
    <col min="6" max="6" width="6.42578125" style="15" customWidth="1"/>
    <col min="7" max="7" width="6.7109375" style="15" customWidth="1"/>
    <col min="8" max="8" width="10.5703125" style="15" customWidth="1"/>
    <col min="9" max="10" width="10.7109375" style="15" customWidth="1"/>
    <col min="11" max="11" width="6.28515625" style="15" customWidth="1"/>
    <col min="12" max="12" width="9.5703125" style="15" customWidth="1"/>
    <col min="13" max="16384" width="9.140625" style="15"/>
  </cols>
  <sheetData>
    <row r="1" spans="1:14" ht="60.75" customHeight="1" x14ac:dyDescent="0.3">
      <c r="A1" s="95" t="s">
        <v>1</v>
      </c>
      <c r="B1" s="96" t="s">
        <v>0</v>
      </c>
      <c r="C1" s="97" t="s">
        <v>22</v>
      </c>
      <c r="D1" s="97" t="s">
        <v>21</v>
      </c>
      <c r="E1" s="96" t="s">
        <v>20</v>
      </c>
      <c r="F1" s="96" t="s">
        <v>2</v>
      </c>
      <c r="G1" s="96" t="s">
        <v>42</v>
      </c>
      <c r="H1" s="96" t="s">
        <v>43</v>
      </c>
      <c r="I1" s="96" t="s">
        <v>44</v>
      </c>
      <c r="J1" s="98" t="s">
        <v>45</v>
      </c>
      <c r="K1" s="96" t="s">
        <v>46</v>
      </c>
      <c r="L1" s="96" t="s">
        <v>47</v>
      </c>
    </row>
    <row r="2" spans="1:14" s="16" customFormat="1" ht="13.5" x14ac:dyDescent="0.25">
      <c r="A2" s="99">
        <v>1</v>
      </c>
      <c r="B2" s="100">
        <v>701</v>
      </c>
      <c r="C2" s="100">
        <v>7</v>
      </c>
      <c r="D2" s="100" t="s">
        <v>25</v>
      </c>
      <c r="E2" s="101">
        <v>726</v>
      </c>
      <c r="F2" s="101">
        <f>E2*1.1</f>
        <v>798.6</v>
      </c>
      <c r="G2" s="101">
        <v>23000</v>
      </c>
      <c r="H2" s="102">
        <f>E2*G2</f>
        <v>16698000</v>
      </c>
      <c r="I2" s="103">
        <f>ROUND(H2*1.11,0)</f>
        <v>18534780</v>
      </c>
      <c r="J2" s="103">
        <f>H2*0.8</f>
        <v>13358400</v>
      </c>
      <c r="K2" s="104">
        <f>MROUND((I2*0.03/12),500)</f>
        <v>46500</v>
      </c>
      <c r="L2" s="103">
        <f>F2*3000</f>
        <v>2395800</v>
      </c>
      <c r="M2" s="57">
        <f>H2/F2</f>
        <v>20909.090909090908</v>
      </c>
    </row>
    <row r="3" spans="1:14" s="16" customFormat="1" ht="13.5" x14ac:dyDescent="0.25">
      <c r="A3" s="99">
        <v>2</v>
      </c>
      <c r="B3" s="100">
        <v>702</v>
      </c>
      <c r="C3" s="100">
        <v>7</v>
      </c>
      <c r="D3" s="100" t="s">
        <v>25</v>
      </c>
      <c r="E3" s="101">
        <v>726</v>
      </c>
      <c r="F3" s="101">
        <f t="shared" ref="F3:F66" si="0">E3*1.1</f>
        <v>798.6</v>
      </c>
      <c r="G3" s="101">
        <f>G2</f>
        <v>23000</v>
      </c>
      <c r="H3" s="102">
        <f t="shared" ref="H3:H66" si="1">E3*G3</f>
        <v>16698000</v>
      </c>
      <c r="I3" s="103">
        <f t="shared" ref="I3:I66" si="2">ROUND(H3*1.11,0)</f>
        <v>18534780</v>
      </c>
      <c r="J3" s="103">
        <f t="shared" ref="J3:J66" si="3">H3*0.8</f>
        <v>13358400</v>
      </c>
      <c r="K3" s="104">
        <f t="shared" ref="K3:K66" si="4">MROUND((I3*0.03/12),500)</f>
        <v>46500</v>
      </c>
      <c r="L3" s="103">
        <f t="shared" ref="L3:L66" si="5">F3*3000</f>
        <v>2395800</v>
      </c>
    </row>
    <row r="4" spans="1:14" s="16" customFormat="1" ht="13.5" x14ac:dyDescent="0.25">
      <c r="A4" s="99">
        <v>3</v>
      </c>
      <c r="B4" s="100">
        <v>703</v>
      </c>
      <c r="C4" s="100">
        <v>7</v>
      </c>
      <c r="D4" s="100" t="s">
        <v>26</v>
      </c>
      <c r="E4" s="101">
        <v>1000</v>
      </c>
      <c r="F4" s="101">
        <f t="shared" si="0"/>
        <v>1100</v>
      </c>
      <c r="G4" s="101">
        <f>G3</f>
        <v>23000</v>
      </c>
      <c r="H4" s="102">
        <f t="shared" si="1"/>
        <v>23000000</v>
      </c>
      <c r="I4" s="103">
        <f t="shared" si="2"/>
        <v>25530000</v>
      </c>
      <c r="J4" s="103">
        <f t="shared" si="3"/>
        <v>18400000</v>
      </c>
      <c r="K4" s="104">
        <f t="shared" si="4"/>
        <v>64000</v>
      </c>
      <c r="L4" s="103">
        <f t="shared" si="5"/>
        <v>3300000</v>
      </c>
    </row>
    <row r="5" spans="1:14" s="16" customFormat="1" ht="13.5" x14ac:dyDescent="0.25">
      <c r="A5" s="99">
        <v>4</v>
      </c>
      <c r="B5" s="100">
        <v>704</v>
      </c>
      <c r="C5" s="100">
        <v>7</v>
      </c>
      <c r="D5" s="100" t="s">
        <v>26</v>
      </c>
      <c r="E5" s="101">
        <v>1000</v>
      </c>
      <c r="F5" s="101">
        <f t="shared" si="0"/>
        <v>1100</v>
      </c>
      <c r="G5" s="101">
        <f>G4</f>
        <v>23000</v>
      </c>
      <c r="H5" s="102">
        <f t="shared" si="1"/>
        <v>23000000</v>
      </c>
      <c r="I5" s="103">
        <f t="shared" si="2"/>
        <v>25530000</v>
      </c>
      <c r="J5" s="103">
        <f t="shared" si="3"/>
        <v>18400000</v>
      </c>
      <c r="K5" s="104">
        <f t="shared" si="4"/>
        <v>64000</v>
      </c>
      <c r="L5" s="103">
        <f t="shared" si="5"/>
        <v>3300000</v>
      </c>
    </row>
    <row r="6" spans="1:14" s="16" customFormat="1" ht="13.5" x14ac:dyDescent="0.25">
      <c r="A6" s="99">
        <v>5</v>
      </c>
      <c r="B6" s="100">
        <v>707</v>
      </c>
      <c r="C6" s="100">
        <v>7</v>
      </c>
      <c r="D6" s="100" t="s">
        <v>25</v>
      </c>
      <c r="E6" s="101">
        <v>691</v>
      </c>
      <c r="F6" s="101">
        <f t="shared" si="0"/>
        <v>760.1</v>
      </c>
      <c r="G6" s="101">
        <f>G5</f>
        <v>23000</v>
      </c>
      <c r="H6" s="102">
        <f t="shared" si="1"/>
        <v>15893000</v>
      </c>
      <c r="I6" s="103">
        <f t="shared" si="2"/>
        <v>17641230</v>
      </c>
      <c r="J6" s="103">
        <f t="shared" si="3"/>
        <v>12714400</v>
      </c>
      <c r="K6" s="104">
        <f t="shared" si="4"/>
        <v>44000</v>
      </c>
      <c r="L6" s="103">
        <f t="shared" si="5"/>
        <v>2280300</v>
      </c>
      <c r="N6" s="80">
        <f>H6/F6</f>
        <v>20909.090909090908</v>
      </c>
    </row>
    <row r="7" spans="1:14" s="16" customFormat="1" ht="13.5" x14ac:dyDescent="0.25">
      <c r="A7" s="99">
        <v>6</v>
      </c>
      <c r="B7" s="100">
        <v>708</v>
      </c>
      <c r="C7" s="100">
        <v>7</v>
      </c>
      <c r="D7" s="100" t="s">
        <v>25</v>
      </c>
      <c r="E7" s="101">
        <v>691</v>
      </c>
      <c r="F7" s="101">
        <f t="shared" si="0"/>
        <v>760.1</v>
      </c>
      <c r="G7" s="101">
        <f>G6</f>
        <v>23000</v>
      </c>
      <c r="H7" s="102">
        <f t="shared" si="1"/>
        <v>15893000</v>
      </c>
      <c r="I7" s="103">
        <f t="shared" si="2"/>
        <v>17641230</v>
      </c>
      <c r="J7" s="103">
        <f t="shared" si="3"/>
        <v>12714400</v>
      </c>
      <c r="K7" s="104">
        <f t="shared" si="4"/>
        <v>44000</v>
      </c>
      <c r="L7" s="103">
        <f t="shared" si="5"/>
        <v>2280300</v>
      </c>
    </row>
    <row r="8" spans="1:14" s="16" customFormat="1" ht="13.5" x14ac:dyDescent="0.25">
      <c r="A8" s="99">
        <v>7</v>
      </c>
      <c r="B8" s="100">
        <v>801</v>
      </c>
      <c r="C8" s="100">
        <v>8</v>
      </c>
      <c r="D8" s="100" t="s">
        <v>25</v>
      </c>
      <c r="E8" s="101">
        <v>726</v>
      </c>
      <c r="F8" s="101">
        <f t="shared" si="0"/>
        <v>798.6</v>
      </c>
      <c r="G8" s="101">
        <f>G7</f>
        <v>23000</v>
      </c>
      <c r="H8" s="102">
        <f t="shared" si="1"/>
        <v>16698000</v>
      </c>
      <c r="I8" s="103">
        <f t="shared" si="2"/>
        <v>18534780</v>
      </c>
      <c r="J8" s="103">
        <f t="shared" si="3"/>
        <v>13358400</v>
      </c>
      <c r="K8" s="104">
        <f t="shared" si="4"/>
        <v>46500</v>
      </c>
      <c r="L8" s="103">
        <f t="shared" si="5"/>
        <v>2395800</v>
      </c>
    </row>
    <row r="9" spans="1:14" s="16" customFormat="1" ht="13.5" x14ac:dyDescent="0.25">
      <c r="A9" s="99">
        <v>8</v>
      </c>
      <c r="B9" s="100">
        <v>802</v>
      </c>
      <c r="C9" s="100">
        <v>8</v>
      </c>
      <c r="D9" s="100" t="s">
        <v>25</v>
      </c>
      <c r="E9" s="101">
        <v>726</v>
      </c>
      <c r="F9" s="101">
        <f t="shared" si="0"/>
        <v>798.6</v>
      </c>
      <c r="G9" s="101">
        <f>G8</f>
        <v>23000</v>
      </c>
      <c r="H9" s="102">
        <f t="shared" si="1"/>
        <v>16698000</v>
      </c>
      <c r="I9" s="103">
        <f t="shared" si="2"/>
        <v>18534780</v>
      </c>
      <c r="J9" s="103">
        <f t="shared" si="3"/>
        <v>13358400</v>
      </c>
      <c r="K9" s="104">
        <f t="shared" si="4"/>
        <v>46500</v>
      </c>
      <c r="L9" s="103">
        <f t="shared" si="5"/>
        <v>2395800</v>
      </c>
    </row>
    <row r="10" spans="1:14" s="16" customFormat="1" ht="13.5" x14ac:dyDescent="0.25">
      <c r="A10" s="99">
        <v>9</v>
      </c>
      <c r="B10" s="100">
        <v>803</v>
      </c>
      <c r="C10" s="100">
        <v>8</v>
      </c>
      <c r="D10" s="100" t="s">
        <v>26</v>
      </c>
      <c r="E10" s="101">
        <v>1000</v>
      </c>
      <c r="F10" s="101">
        <f t="shared" si="0"/>
        <v>1100</v>
      </c>
      <c r="G10" s="101">
        <f>G9</f>
        <v>23000</v>
      </c>
      <c r="H10" s="102">
        <f t="shared" si="1"/>
        <v>23000000</v>
      </c>
      <c r="I10" s="103">
        <f t="shared" si="2"/>
        <v>25530000</v>
      </c>
      <c r="J10" s="103">
        <f t="shared" si="3"/>
        <v>18400000</v>
      </c>
      <c r="K10" s="104">
        <f t="shared" si="4"/>
        <v>64000</v>
      </c>
      <c r="L10" s="103">
        <f t="shared" si="5"/>
        <v>3300000</v>
      </c>
    </row>
    <row r="11" spans="1:14" s="16" customFormat="1" ht="13.5" x14ac:dyDescent="0.25">
      <c r="A11" s="99">
        <v>10</v>
      </c>
      <c r="B11" s="100">
        <v>804</v>
      </c>
      <c r="C11" s="100">
        <v>8</v>
      </c>
      <c r="D11" s="100" t="s">
        <v>26</v>
      </c>
      <c r="E11" s="101">
        <v>1000</v>
      </c>
      <c r="F11" s="101">
        <f t="shared" si="0"/>
        <v>1100</v>
      </c>
      <c r="G11" s="101">
        <f>G10</f>
        <v>23000</v>
      </c>
      <c r="H11" s="102">
        <f t="shared" si="1"/>
        <v>23000000</v>
      </c>
      <c r="I11" s="103">
        <f t="shared" si="2"/>
        <v>25530000</v>
      </c>
      <c r="J11" s="103">
        <f t="shared" si="3"/>
        <v>18400000</v>
      </c>
      <c r="K11" s="104">
        <f t="shared" si="4"/>
        <v>64000</v>
      </c>
      <c r="L11" s="103">
        <f t="shared" si="5"/>
        <v>3300000</v>
      </c>
    </row>
    <row r="12" spans="1:14" s="16" customFormat="1" ht="13.5" x14ac:dyDescent="0.25">
      <c r="A12" s="99">
        <v>11</v>
      </c>
      <c r="B12" s="100">
        <v>805</v>
      </c>
      <c r="C12" s="100">
        <v>8</v>
      </c>
      <c r="D12" s="100" t="s">
        <v>25</v>
      </c>
      <c r="E12" s="101">
        <v>746</v>
      </c>
      <c r="F12" s="101">
        <f t="shared" si="0"/>
        <v>820.6</v>
      </c>
      <c r="G12" s="101">
        <f>G11</f>
        <v>23000</v>
      </c>
      <c r="H12" s="102">
        <f t="shared" si="1"/>
        <v>17158000</v>
      </c>
      <c r="I12" s="103">
        <f t="shared" si="2"/>
        <v>19045380</v>
      </c>
      <c r="J12" s="103">
        <f t="shared" si="3"/>
        <v>13726400</v>
      </c>
      <c r="K12" s="104">
        <f t="shared" si="4"/>
        <v>47500</v>
      </c>
      <c r="L12" s="103">
        <f t="shared" si="5"/>
        <v>2461800</v>
      </c>
    </row>
    <row r="13" spans="1:14" s="16" customFormat="1" ht="13.5" x14ac:dyDescent="0.25">
      <c r="A13" s="99">
        <v>12</v>
      </c>
      <c r="B13" s="100">
        <v>806</v>
      </c>
      <c r="C13" s="100">
        <v>8</v>
      </c>
      <c r="D13" s="100" t="s">
        <v>25</v>
      </c>
      <c r="E13" s="101">
        <v>746</v>
      </c>
      <c r="F13" s="101">
        <f t="shared" si="0"/>
        <v>820.6</v>
      </c>
      <c r="G13" s="101">
        <f>G12</f>
        <v>23000</v>
      </c>
      <c r="H13" s="102">
        <f t="shared" si="1"/>
        <v>17158000</v>
      </c>
      <c r="I13" s="103">
        <f t="shared" si="2"/>
        <v>19045380</v>
      </c>
      <c r="J13" s="103">
        <f t="shared" si="3"/>
        <v>13726400</v>
      </c>
      <c r="K13" s="104">
        <f t="shared" si="4"/>
        <v>47500</v>
      </c>
      <c r="L13" s="103">
        <f t="shared" si="5"/>
        <v>2461800</v>
      </c>
    </row>
    <row r="14" spans="1:14" s="16" customFormat="1" ht="13.5" x14ac:dyDescent="0.25">
      <c r="A14" s="99">
        <v>13</v>
      </c>
      <c r="B14" s="100">
        <v>807</v>
      </c>
      <c r="C14" s="100">
        <v>8</v>
      </c>
      <c r="D14" s="100" t="s">
        <v>25</v>
      </c>
      <c r="E14" s="101">
        <v>691</v>
      </c>
      <c r="F14" s="101">
        <f t="shared" si="0"/>
        <v>760.1</v>
      </c>
      <c r="G14" s="101">
        <f>G13</f>
        <v>23000</v>
      </c>
      <c r="H14" s="102">
        <f t="shared" si="1"/>
        <v>15893000</v>
      </c>
      <c r="I14" s="103">
        <f t="shared" si="2"/>
        <v>17641230</v>
      </c>
      <c r="J14" s="103">
        <f t="shared" si="3"/>
        <v>12714400</v>
      </c>
      <c r="K14" s="104">
        <f t="shared" si="4"/>
        <v>44000</v>
      </c>
      <c r="L14" s="103">
        <f t="shared" si="5"/>
        <v>2280300</v>
      </c>
    </row>
    <row r="15" spans="1:14" s="16" customFormat="1" ht="13.5" x14ac:dyDescent="0.25">
      <c r="A15" s="99">
        <v>14</v>
      </c>
      <c r="B15" s="100">
        <v>808</v>
      </c>
      <c r="C15" s="100">
        <v>8</v>
      </c>
      <c r="D15" s="100" t="s">
        <v>25</v>
      </c>
      <c r="E15" s="101">
        <v>691</v>
      </c>
      <c r="F15" s="101">
        <f t="shared" si="0"/>
        <v>760.1</v>
      </c>
      <c r="G15" s="101">
        <f>G14</f>
        <v>23000</v>
      </c>
      <c r="H15" s="102">
        <f t="shared" si="1"/>
        <v>15893000</v>
      </c>
      <c r="I15" s="103">
        <f t="shared" si="2"/>
        <v>17641230</v>
      </c>
      <c r="J15" s="103">
        <f t="shared" si="3"/>
        <v>12714400</v>
      </c>
      <c r="K15" s="104">
        <f t="shared" si="4"/>
        <v>44000</v>
      </c>
      <c r="L15" s="103">
        <f t="shared" si="5"/>
        <v>2280300</v>
      </c>
    </row>
    <row r="16" spans="1:14" s="16" customFormat="1" ht="13.5" x14ac:dyDescent="0.25">
      <c r="A16" s="99">
        <v>15</v>
      </c>
      <c r="B16" s="100">
        <v>901</v>
      </c>
      <c r="C16" s="100">
        <v>9</v>
      </c>
      <c r="D16" s="100" t="s">
        <v>25</v>
      </c>
      <c r="E16" s="101">
        <v>726</v>
      </c>
      <c r="F16" s="101">
        <f t="shared" si="0"/>
        <v>798.6</v>
      </c>
      <c r="G16" s="101">
        <f>G15+80</f>
        <v>23080</v>
      </c>
      <c r="H16" s="102">
        <f t="shared" si="1"/>
        <v>16756080</v>
      </c>
      <c r="I16" s="103">
        <f t="shared" si="2"/>
        <v>18599249</v>
      </c>
      <c r="J16" s="103">
        <f t="shared" si="3"/>
        <v>13404864</v>
      </c>
      <c r="K16" s="104">
        <f t="shared" si="4"/>
        <v>46500</v>
      </c>
      <c r="L16" s="103">
        <f t="shared" si="5"/>
        <v>2395800</v>
      </c>
    </row>
    <row r="17" spans="1:12" s="16" customFormat="1" ht="13.5" x14ac:dyDescent="0.25">
      <c r="A17" s="99">
        <v>16</v>
      </c>
      <c r="B17" s="100">
        <v>902</v>
      </c>
      <c r="C17" s="100">
        <v>9</v>
      </c>
      <c r="D17" s="100" t="s">
        <v>25</v>
      </c>
      <c r="E17" s="101">
        <v>726</v>
      </c>
      <c r="F17" s="101">
        <f t="shared" si="0"/>
        <v>798.6</v>
      </c>
      <c r="G17" s="101">
        <f>G16</f>
        <v>23080</v>
      </c>
      <c r="H17" s="102">
        <f t="shared" si="1"/>
        <v>16756080</v>
      </c>
      <c r="I17" s="103">
        <f t="shared" si="2"/>
        <v>18599249</v>
      </c>
      <c r="J17" s="103">
        <f t="shared" si="3"/>
        <v>13404864</v>
      </c>
      <c r="K17" s="104">
        <f t="shared" si="4"/>
        <v>46500</v>
      </c>
      <c r="L17" s="103">
        <f t="shared" si="5"/>
        <v>2395800</v>
      </c>
    </row>
    <row r="18" spans="1:12" s="16" customFormat="1" ht="13.5" x14ac:dyDescent="0.25">
      <c r="A18" s="99">
        <v>17</v>
      </c>
      <c r="B18" s="100">
        <v>903</v>
      </c>
      <c r="C18" s="100">
        <v>9</v>
      </c>
      <c r="D18" s="100" t="s">
        <v>26</v>
      </c>
      <c r="E18" s="101">
        <v>1000</v>
      </c>
      <c r="F18" s="101">
        <f t="shared" si="0"/>
        <v>1100</v>
      </c>
      <c r="G18" s="101">
        <f>G17</f>
        <v>23080</v>
      </c>
      <c r="H18" s="102">
        <f t="shared" si="1"/>
        <v>23080000</v>
      </c>
      <c r="I18" s="103">
        <f t="shared" si="2"/>
        <v>25618800</v>
      </c>
      <c r="J18" s="103">
        <f t="shared" si="3"/>
        <v>18464000</v>
      </c>
      <c r="K18" s="104">
        <f t="shared" si="4"/>
        <v>64000</v>
      </c>
      <c r="L18" s="103">
        <f t="shared" si="5"/>
        <v>3300000</v>
      </c>
    </row>
    <row r="19" spans="1:12" s="16" customFormat="1" ht="13.5" x14ac:dyDescent="0.25">
      <c r="A19" s="99">
        <v>18</v>
      </c>
      <c r="B19" s="100">
        <v>904</v>
      </c>
      <c r="C19" s="100">
        <v>9</v>
      </c>
      <c r="D19" s="100" t="s">
        <v>26</v>
      </c>
      <c r="E19" s="101">
        <v>1000</v>
      </c>
      <c r="F19" s="101">
        <f t="shared" si="0"/>
        <v>1100</v>
      </c>
      <c r="G19" s="101">
        <f>G18</f>
        <v>23080</v>
      </c>
      <c r="H19" s="102">
        <f t="shared" si="1"/>
        <v>23080000</v>
      </c>
      <c r="I19" s="103">
        <f t="shared" si="2"/>
        <v>25618800</v>
      </c>
      <c r="J19" s="103">
        <f t="shared" si="3"/>
        <v>18464000</v>
      </c>
      <c r="K19" s="104">
        <f t="shared" si="4"/>
        <v>64000</v>
      </c>
      <c r="L19" s="103">
        <f t="shared" si="5"/>
        <v>3300000</v>
      </c>
    </row>
    <row r="20" spans="1:12" s="16" customFormat="1" ht="13.5" x14ac:dyDescent="0.25">
      <c r="A20" s="99">
        <v>19</v>
      </c>
      <c r="B20" s="100">
        <v>905</v>
      </c>
      <c r="C20" s="100">
        <v>9</v>
      </c>
      <c r="D20" s="100" t="s">
        <v>25</v>
      </c>
      <c r="E20" s="101">
        <v>746</v>
      </c>
      <c r="F20" s="101">
        <f t="shared" si="0"/>
        <v>820.6</v>
      </c>
      <c r="G20" s="101">
        <f>G19</f>
        <v>23080</v>
      </c>
      <c r="H20" s="102">
        <f t="shared" si="1"/>
        <v>17217680</v>
      </c>
      <c r="I20" s="103">
        <f t="shared" si="2"/>
        <v>19111625</v>
      </c>
      <c r="J20" s="103">
        <f t="shared" si="3"/>
        <v>13774144</v>
      </c>
      <c r="K20" s="104">
        <f t="shared" si="4"/>
        <v>48000</v>
      </c>
      <c r="L20" s="103">
        <f t="shared" si="5"/>
        <v>2461800</v>
      </c>
    </row>
    <row r="21" spans="1:12" s="16" customFormat="1" ht="13.5" x14ac:dyDescent="0.25">
      <c r="A21" s="99">
        <v>20</v>
      </c>
      <c r="B21" s="100">
        <v>906</v>
      </c>
      <c r="C21" s="100">
        <v>9</v>
      </c>
      <c r="D21" s="100" t="s">
        <v>25</v>
      </c>
      <c r="E21" s="101">
        <v>746</v>
      </c>
      <c r="F21" s="101">
        <f t="shared" si="0"/>
        <v>820.6</v>
      </c>
      <c r="G21" s="101">
        <f>G20</f>
        <v>23080</v>
      </c>
      <c r="H21" s="102">
        <f t="shared" si="1"/>
        <v>17217680</v>
      </c>
      <c r="I21" s="103">
        <f t="shared" si="2"/>
        <v>19111625</v>
      </c>
      <c r="J21" s="103">
        <f t="shared" si="3"/>
        <v>13774144</v>
      </c>
      <c r="K21" s="104">
        <f t="shared" si="4"/>
        <v>48000</v>
      </c>
      <c r="L21" s="103">
        <f t="shared" si="5"/>
        <v>2461800</v>
      </c>
    </row>
    <row r="22" spans="1:12" s="16" customFormat="1" ht="13.5" x14ac:dyDescent="0.25">
      <c r="A22" s="99">
        <v>21</v>
      </c>
      <c r="B22" s="100">
        <v>907</v>
      </c>
      <c r="C22" s="100">
        <v>9</v>
      </c>
      <c r="D22" s="100" t="s">
        <v>25</v>
      </c>
      <c r="E22" s="101">
        <v>691</v>
      </c>
      <c r="F22" s="101">
        <f t="shared" si="0"/>
        <v>760.1</v>
      </c>
      <c r="G22" s="101">
        <f>G21</f>
        <v>23080</v>
      </c>
      <c r="H22" s="102">
        <f t="shared" si="1"/>
        <v>15948280</v>
      </c>
      <c r="I22" s="103">
        <f t="shared" si="2"/>
        <v>17702591</v>
      </c>
      <c r="J22" s="103">
        <f t="shared" si="3"/>
        <v>12758624</v>
      </c>
      <c r="K22" s="104">
        <f t="shared" si="4"/>
        <v>44500</v>
      </c>
      <c r="L22" s="103">
        <f t="shared" si="5"/>
        <v>2280300</v>
      </c>
    </row>
    <row r="23" spans="1:12" s="16" customFormat="1" ht="13.5" x14ac:dyDescent="0.25">
      <c r="A23" s="99">
        <v>22</v>
      </c>
      <c r="B23" s="100">
        <v>908</v>
      </c>
      <c r="C23" s="100">
        <v>9</v>
      </c>
      <c r="D23" s="100" t="s">
        <v>25</v>
      </c>
      <c r="E23" s="101">
        <v>691</v>
      </c>
      <c r="F23" s="101">
        <f t="shared" si="0"/>
        <v>760.1</v>
      </c>
      <c r="G23" s="101">
        <f>G22</f>
        <v>23080</v>
      </c>
      <c r="H23" s="102">
        <f t="shared" si="1"/>
        <v>15948280</v>
      </c>
      <c r="I23" s="103">
        <f t="shared" si="2"/>
        <v>17702591</v>
      </c>
      <c r="J23" s="103">
        <f t="shared" si="3"/>
        <v>12758624</v>
      </c>
      <c r="K23" s="104">
        <f t="shared" si="4"/>
        <v>44500</v>
      </c>
      <c r="L23" s="103">
        <f t="shared" si="5"/>
        <v>2280300</v>
      </c>
    </row>
    <row r="24" spans="1:12" s="16" customFormat="1" ht="13.5" x14ac:dyDescent="0.25">
      <c r="A24" s="99">
        <v>23</v>
      </c>
      <c r="B24" s="100">
        <v>1001</v>
      </c>
      <c r="C24" s="100">
        <v>10</v>
      </c>
      <c r="D24" s="100" t="s">
        <v>25</v>
      </c>
      <c r="E24" s="101">
        <v>726</v>
      </c>
      <c r="F24" s="101">
        <f t="shared" si="0"/>
        <v>798.6</v>
      </c>
      <c r="G24" s="101">
        <f>G23+80</f>
        <v>23160</v>
      </c>
      <c r="H24" s="102">
        <f t="shared" si="1"/>
        <v>16814160</v>
      </c>
      <c r="I24" s="103">
        <f t="shared" si="2"/>
        <v>18663718</v>
      </c>
      <c r="J24" s="103">
        <f t="shared" si="3"/>
        <v>13451328</v>
      </c>
      <c r="K24" s="104">
        <f t="shared" si="4"/>
        <v>46500</v>
      </c>
      <c r="L24" s="103">
        <f t="shared" si="5"/>
        <v>2395800</v>
      </c>
    </row>
    <row r="25" spans="1:12" s="16" customFormat="1" ht="13.5" x14ac:dyDescent="0.25">
      <c r="A25" s="99">
        <v>24</v>
      </c>
      <c r="B25" s="100">
        <v>1002</v>
      </c>
      <c r="C25" s="100">
        <v>10</v>
      </c>
      <c r="D25" s="100" t="s">
        <v>25</v>
      </c>
      <c r="E25" s="101">
        <v>726</v>
      </c>
      <c r="F25" s="101">
        <f t="shared" si="0"/>
        <v>798.6</v>
      </c>
      <c r="G25" s="101">
        <f>G24</f>
        <v>23160</v>
      </c>
      <c r="H25" s="102">
        <f t="shared" si="1"/>
        <v>16814160</v>
      </c>
      <c r="I25" s="103">
        <f t="shared" si="2"/>
        <v>18663718</v>
      </c>
      <c r="J25" s="103">
        <f t="shared" si="3"/>
        <v>13451328</v>
      </c>
      <c r="K25" s="104">
        <f t="shared" si="4"/>
        <v>46500</v>
      </c>
      <c r="L25" s="103">
        <f t="shared" si="5"/>
        <v>2395800</v>
      </c>
    </row>
    <row r="26" spans="1:12" s="16" customFormat="1" ht="13.5" x14ac:dyDescent="0.25">
      <c r="A26" s="99">
        <v>25</v>
      </c>
      <c r="B26" s="100">
        <v>1003</v>
      </c>
      <c r="C26" s="100">
        <v>10</v>
      </c>
      <c r="D26" s="100" t="s">
        <v>26</v>
      </c>
      <c r="E26" s="101">
        <v>1000</v>
      </c>
      <c r="F26" s="101">
        <f t="shared" si="0"/>
        <v>1100</v>
      </c>
      <c r="G26" s="101">
        <f>G25</f>
        <v>23160</v>
      </c>
      <c r="H26" s="102">
        <f t="shared" si="1"/>
        <v>23160000</v>
      </c>
      <c r="I26" s="103">
        <f t="shared" si="2"/>
        <v>25707600</v>
      </c>
      <c r="J26" s="103">
        <f t="shared" si="3"/>
        <v>18528000</v>
      </c>
      <c r="K26" s="104">
        <f t="shared" si="4"/>
        <v>64500</v>
      </c>
      <c r="L26" s="103">
        <f t="shared" si="5"/>
        <v>3300000</v>
      </c>
    </row>
    <row r="27" spans="1:12" s="16" customFormat="1" ht="13.5" x14ac:dyDescent="0.25">
      <c r="A27" s="99">
        <v>26</v>
      </c>
      <c r="B27" s="100">
        <v>1004</v>
      </c>
      <c r="C27" s="100">
        <v>10</v>
      </c>
      <c r="D27" s="100" t="s">
        <v>26</v>
      </c>
      <c r="E27" s="101">
        <v>1000</v>
      </c>
      <c r="F27" s="101">
        <f t="shared" si="0"/>
        <v>1100</v>
      </c>
      <c r="G27" s="101">
        <f>G26</f>
        <v>23160</v>
      </c>
      <c r="H27" s="102">
        <f t="shared" si="1"/>
        <v>23160000</v>
      </c>
      <c r="I27" s="103">
        <f t="shared" si="2"/>
        <v>25707600</v>
      </c>
      <c r="J27" s="103">
        <f t="shared" si="3"/>
        <v>18528000</v>
      </c>
      <c r="K27" s="104">
        <f t="shared" si="4"/>
        <v>64500</v>
      </c>
      <c r="L27" s="103">
        <f t="shared" si="5"/>
        <v>3300000</v>
      </c>
    </row>
    <row r="28" spans="1:12" s="16" customFormat="1" ht="13.5" x14ac:dyDescent="0.25">
      <c r="A28" s="99">
        <v>27</v>
      </c>
      <c r="B28" s="100">
        <v>1005</v>
      </c>
      <c r="C28" s="100">
        <v>10</v>
      </c>
      <c r="D28" s="100" t="s">
        <v>25</v>
      </c>
      <c r="E28" s="101">
        <v>746</v>
      </c>
      <c r="F28" s="101">
        <f t="shared" si="0"/>
        <v>820.6</v>
      </c>
      <c r="G28" s="101">
        <f>G27</f>
        <v>23160</v>
      </c>
      <c r="H28" s="102">
        <f t="shared" si="1"/>
        <v>17277360</v>
      </c>
      <c r="I28" s="103">
        <f t="shared" si="2"/>
        <v>19177870</v>
      </c>
      <c r="J28" s="103">
        <f t="shared" si="3"/>
        <v>13821888</v>
      </c>
      <c r="K28" s="104">
        <f t="shared" si="4"/>
        <v>48000</v>
      </c>
      <c r="L28" s="103">
        <f t="shared" si="5"/>
        <v>2461800</v>
      </c>
    </row>
    <row r="29" spans="1:12" s="16" customFormat="1" ht="13.5" x14ac:dyDescent="0.25">
      <c r="A29" s="99">
        <v>28</v>
      </c>
      <c r="B29" s="100">
        <v>1006</v>
      </c>
      <c r="C29" s="100">
        <v>10</v>
      </c>
      <c r="D29" s="100" t="s">
        <v>25</v>
      </c>
      <c r="E29" s="101">
        <v>746</v>
      </c>
      <c r="F29" s="101">
        <f t="shared" si="0"/>
        <v>820.6</v>
      </c>
      <c r="G29" s="101">
        <f>G28</f>
        <v>23160</v>
      </c>
      <c r="H29" s="102">
        <f t="shared" si="1"/>
        <v>17277360</v>
      </c>
      <c r="I29" s="103">
        <f t="shared" si="2"/>
        <v>19177870</v>
      </c>
      <c r="J29" s="103">
        <f t="shared" si="3"/>
        <v>13821888</v>
      </c>
      <c r="K29" s="104">
        <f t="shared" si="4"/>
        <v>48000</v>
      </c>
      <c r="L29" s="103">
        <f t="shared" si="5"/>
        <v>2461800</v>
      </c>
    </row>
    <row r="30" spans="1:12" s="16" customFormat="1" ht="13.5" x14ac:dyDescent="0.25">
      <c r="A30" s="99">
        <v>29</v>
      </c>
      <c r="B30" s="100">
        <v>1007</v>
      </c>
      <c r="C30" s="100">
        <v>10</v>
      </c>
      <c r="D30" s="100" t="s">
        <v>25</v>
      </c>
      <c r="E30" s="101">
        <v>691</v>
      </c>
      <c r="F30" s="101">
        <f t="shared" si="0"/>
        <v>760.1</v>
      </c>
      <c r="G30" s="101">
        <f>G29</f>
        <v>23160</v>
      </c>
      <c r="H30" s="102">
        <f t="shared" si="1"/>
        <v>16003560</v>
      </c>
      <c r="I30" s="103">
        <f t="shared" si="2"/>
        <v>17763952</v>
      </c>
      <c r="J30" s="103">
        <f t="shared" si="3"/>
        <v>12802848</v>
      </c>
      <c r="K30" s="104">
        <f t="shared" si="4"/>
        <v>44500</v>
      </c>
      <c r="L30" s="103">
        <f t="shared" si="5"/>
        <v>2280300</v>
      </c>
    </row>
    <row r="31" spans="1:12" s="16" customFormat="1" ht="13.5" x14ac:dyDescent="0.25">
      <c r="A31" s="99">
        <v>30</v>
      </c>
      <c r="B31" s="100">
        <v>1008</v>
      </c>
      <c r="C31" s="100">
        <v>10</v>
      </c>
      <c r="D31" s="100" t="s">
        <v>25</v>
      </c>
      <c r="E31" s="101">
        <v>691</v>
      </c>
      <c r="F31" s="101">
        <f t="shared" si="0"/>
        <v>760.1</v>
      </c>
      <c r="G31" s="101">
        <f>G30</f>
        <v>23160</v>
      </c>
      <c r="H31" s="102">
        <f t="shared" si="1"/>
        <v>16003560</v>
      </c>
      <c r="I31" s="103">
        <f t="shared" si="2"/>
        <v>17763952</v>
      </c>
      <c r="J31" s="103">
        <f t="shared" si="3"/>
        <v>12802848</v>
      </c>
      <c r="K31" s="104">
        <f t="shared" si="4"/>
        <v>44500</v>
      </c>
      <c r="L31" s="103">
        <f t="shared" si="5"/>
        <v>2280300</v>
      </c>
    </row>
    <row r="32" spans="1:12" s="16" customFormat="1" ht="13.5" x14ac:dyDescent="0.25">
      <c r="A32" s="99">
        <v>31</v>
      </c>
      <c r="B32" s="100">
        <v>1101</v>
      </c>
      <c r="C32" s="100">
        <v>11</v>
      </c>
      <c r="D32" s="100" t="s">
        <v>25</v>
      </c>
      <c r="E32" s="101">
        <v>726</v>
      </c>
      <c r="F32" s="101">
        <f t="shared" si="0"/>
        <v>798.6</v>
      </c>
      <c r="G32" s="101">
        <f>G31+80</f>
        <v>23240</v>
      </c>
      <c r="H32" s="102">
        <f t="shared" si="1"/>
        <v>16872240</v>
      </c>
      <c r="I32" s="103">
        <f t="shared" si="2"/>
        <v>18728186</v>
      </c>
      <c r="J32" s="103">
        <f t="shared" si="3"/>
        <v>13497792</v>
      </c>
      <c r="K32" s="104">
        <f t="shared" si="4"/>
        <v>47000</v>
      </c>
      <c r="L32" s="103">
        <f t="shared" si="5"/>
        <v>2395800</v>
      </c>
    </row>
    <row r="33" spans="1:12" s="16" customFormat="1" ht="13.5" x14ac:dyDescent="0.25">
      <c r="A33" s="99">
        <v>32</v>
      </c>
      <c r="B33" s="100">
        <v>1102</v>
      </c>
      <c r="C33" s="100">
        <v>11</v>
      </c>
      <c r="D33" s="100" t="s">
        <v>25</v>
      </c>
      <c r="E33" s="101">
        <v>726</v>
      </c>
      <c r="F33" s="101">
        <f t="shared" si="0"/>
        <v>798.6</v>
      </c>
      <c r="G33" s="101">
        <f>G32</f>
        <v>23240</v>
      </c>
      <c r="H33" s="102">
        <f t="shared" si="1"/>
        <v>16872240</v>
      </c>
      <c r="I33" s="103">
        <f t="shared" si="2"/>
        <v>18728186</v>
      </c>
      <c r="J33" s="103">
        <f t="shared" si="3"/>
        <v>13497792</v>
      </c>
      <c r="K33" s="104">
        <f t="shared" si="4"/>
        <v>47000</v>
      </c>
      <c r="L33" s="103">
        <f t="shared" si="5"/>
        <v>2395800</v>
      </c>
    </row>
    <row r="34" spans="1:12" s="16" customFormat="1" ht="13.5" x14ac:dyDescent="0.25">
      <c r="A34" s="99">
        <v>33</v>
      </c>
      <c r="B34" s="100">
        <v>1103</v>
      </c>
      <c r="C34" s="100">
        <v>11</v>
      </c>
      <c r="D34" s="100" t="s">
        <v>26</v>
      </c>
      <c r="E34" s="101">
        <v>1000</v>
      </c>
      <c r="F34" s="101">
        <f t="shared" si="0"/>
        <v>1100</v>
      </c>
      <c r="G34" s="101">
        <f>G33</f>
        <v>23240</v>
      </c>
      <c r="H34" s="102">
        <f t="shared" si="1"/>
        <v>23240000</v>
      </c>
      <c r="I34" s="103">
        <f t="shared" si="2"/>
        <v>25796400</v>
      </c>
      <c r="J34" s="103">
        <f t="shared" si="3"/>
        <v>18592000</v>
      </c>
      <c r="K34" s="104">
        <f t="shared" si="4"/>
        <v>64500</v>
      </c>
      <c r="L34" s="103">
        <f t="shared" si="5"/>
        <v>3300000</v>
      </c>
    </row>
    <row r="35" spans="1:12" s="16" customFormat="1" ht="13.5" x14ac:dyDescent="0.25">
      <c r="A35" s="99">
        <v>34</v>
      </c>
      <c r="B35" s="100">
        <v>1104</v>
      </c>
      <c r="C35" s="100">
        <v>11</v>
      </c>
      <c r="D35" s="100" t="s">
        <v>26</v>
      </c>
      <c r="E35" s="101">
        <v>1000</v>
      </c>
      <c r="F35" s="101">
        <f t="shared" si="0"/>
        <v>1100</v>
      </c>
      <c r="G35" s="101">
        <f>G34</f>
        <v>23240</v>
      </c>
      <c r="H35" s="102">
        <f t="shared" si="1"/>
        <v>23240000</v>
      </c>
      <c r="I35" s="103">
        <f t="shared" si="2"/>
        <v>25796400</v>
      </c>
      <c r="J35" s="103">
        <f t="shared" si="3"/>
        <v>18592000</v>
      </c>
      <c r="K35" s="104">
        <f t="shared" si="4"/>
        <v>64500</v>
      </c>
      <c r="L35" s="103">
        <f t="shared" si="5"/>
        <v>3300000</v>
      </c>
    </row>
    <row r="36" spans="1:12" s="16" customFormat="1" ht="13.5" x14ac:dyDescent="0.25">
      <c r="A36" s="99">
        <v>35</v>
      </c>
      <c r="B36" s="100">
        <v>1105</v>
      </c>
      <c r="C36" s="100">
        <v>11</v>
      </c>
      <c r="D36" s="100" t="s">
        <v>25</v>
      </c>
      <c r="E36" s="101">
        <v>746</v>
      </c>
      <c r="F36" s="101">
        <f t="shared" si="0"/>
        <v>820.6</v>
      </c>
      <c r="G36" s="101">
        <f>G35</f>
        <v>23240</v>
      </c>
      <c r="H36" s="102">
        <f t="shared" si="1"/>
        <v>17337040</v>
      </c>
      <c r="I36" s="103">
        <f t="shared" si="2"/>
        <v>19244114</v>
      </c>
      <c r="J36" s="103">
        <f t="shared" si="3"/>
        <v>13869632</v>
      </c>
      <c r="K36" s="104">
        <f t="shared" si="4"/>
        <v>48000</v>
      </c>
      <c r="L36" s="103">
        <f t="shared" si="5"/>
        <v>2461800</v>
      </c>
    </row>
    <row r="37" spans="1:12" s="16" customFormat="1" ht="13.5" x14ac:dyDescent="0.25">
      <c r="A37" s="99">
        <v>36</v>
      </c>
      <c r="B37" s="100">
        <v>1106</v>
      </c>
      <c r="C37" s="100">
        <v>11</v>
      </c>
      <c r="D37" s="100" t="s">
        <v>25</v>
      </c>
      <c r="E37" s="101">
        <v>746</v>
      </c>
      <c r="F37" s="101">
        <f t="shared" si="0"/>
        <v>820.6</v>
      </c>
      <c r="G37" s="101">
        <f>G36</f>
        <v>23240</v>
      </c>
      <c r="H37" s="102">
        <f t="shared" si="1"/>
        <v>17337040</v>
      </c>
      <c r="I37" s="103">
        <f t="shared" si="2"/>
        <v>19244114</v>
      </c>
      <c r="J37" s="103">
        <f t="shared" si="3"/>
        <v>13869632</v>
      </c>
      <c r="K37" s="104">
        <f t="shared" si="4"/>
        <v>48000</v>
      </c>
      <c r="L37" s="103">
        <f t="shared" si="5"/>
        <v>2461800</v>
      </c>
    </row>
    <row r="38" spans="1:12" s="16" customFormat="1" ht="13.5" x14ac:dyDescent="0.25">
      <c r="A38" s="99">
        <v>37</v>
      </c>
      <c r="B38" s="100">
        <v>1107</v>
      </c>
      <c r="C38" s="100">
        <v>11</v>
      </c>
      <c r="D38" s="100" t="s">
        <v>25</v>
      </c>
      <c r="E38" s="101">
        <v>691</v>
      </c>
      <c r="F38" s="101">
        <f t="shared" si="0"/>
        <v>760.1</v>
      </c>
      <c r="G38" s="101">
        <f>G37</f>
        <v>23240</v>
      </c>
      <c r="H38" s="102">
        <f t="shared" si="1"/>
        <v>16058840</v>
      </c>
      <c r="I38" s="103">
        <f t="shared" si="2"/>
        <v>17825312</v>
      </c>
      <c r="J38" s="103">
        <f t="shared" si="3"/>
        <v>12847072</v>
      </c>
      <c r="K38" s="104">
        <f t="shared" si="4"/>
        <v>44500</v>
      </c>
      <c r="L38" s="103">
        <f t="shared" si="5"/>
        <v>2280300</v>
      </c>
    </row>
    <row r="39" spans="1:12" s="16" customFormat="1" ht="13.5" x14ac:dyDescent="0.25">
      <c r="A39" s="99">
        <v>38</v>
      </c>
      <c r="B39" s="105">
        <v>1108</v>
      </c>
      <c r="C39" s="105">
        <v>11</v>
      </c>
      <c r="D39" s="106" t="s">
        <v>25</v>
      </c>
      <c r="E39" s="107">
        <v>691</v>
      </c>
      <c r="F39" s="101">
        <f t="shared" si="0"/>
        <v>760.1</v>
      </c>
      <c r="G39" s="101">
        <f>G38</f>
        <v>23240</v>
      </c>
      <c r="H39" s="102">
        <f t="shared" si="1"/>
        <v>16058840</v>
      </c>
      <c r="I39" s="103">
        <f t="shared" si="2"/>
        <v>17825312</v>
      </c>
      <c r="J39" s="103">
        <f t="shared" si="3"/>
        <v>12847072</v>
      </c>
      <c r="K39" s="104">
        <f t="shared" si="4"/>
        <v>44500</v>
      </c>
      <c r="L39" s="103">
        <f t="shared" si="5"/>
        <v>2280300</v>
      </c>
    </row>
    <row r="40" spans="1:12" s="16" customFormat="1" ht="13.5" x14ac:dyDescent="0.25">
      <c r="A40" s="99">
        <v>39</v>
      </c>
      <c r="B40" s="105">
        <v>1201</v>
      </c>
      <c r="C40" s="105">
        <v>12</v>
      </c>
      <c r="D40" s="106" t="s">
        <v>25</v>
      </c>
      <c r="E40" s="107">
        <v>726</v>
      </c>
      <c r="F40" s="101">
        <f t="shared" si="0"/>
        <v>798.6</v>
      </c>
      <c r="G40" s="101">
        <f>G39+80</f>
        <v>23320</v>
      </c>
      <c r="H40" s="102">
        <f t="shared" si="1"/>
        <v>16930320</v>
      </c>
      <c r="I40" s="103">
        <f t="shared" si="2"/>
        <v>18792655</v>
      </c>
      <c r="J40" s="103">
        <f t="shared" si="3"/>
        <v>13544256</v>
      </c>
      <c r="K40" s="104">
        <f t="shared" si="4"/>
        <v>47000</v>
      </c>
      <c r="L40" s="103">
        <f t="shared" si="5"/>
        <v>2395800</v>
      </c>
    </row>
    <row r="41" spans="1:12" s="16" customFormat="1" ht="13.5" x14ac:dyDescent="0.25">
      <c r="A41" s="99">
        <v>40</v>
      </c>
      <c r="B41" s="105">
        <v>1202</v>
      </c>
      <c r="C41" s="105">
        <v>12</v>
      </c>
      <c r="D41" s="106" t="s">
        <v>25</v>
      </c>
      <c r="E41" s="107">
        <v>726</v>
      </c>
      <c r="F41" s="101">
        <f t="shared" si="0"/>
        <v>798.6</v>
      </c>
      <c r="G41" s="101">
        <f>G40</f>
        <v>23320</v>
      </c>
      <c r="H41" s="102">
        <f t="shared" si="1"/>
        <v>16930320</v>
      </c>
      <c r="I41" s="103">
        <f t="shared" si="2"/>
        <v>18792655</v>
      </c>
      <c r="J41" s="103">
        <f t="shared" si="3"/>
        <v>13544256</v>
      </c>
      <c r="K41" s="104">
        <f t="shared" si="4"/>
        <v>47000</v>
      </c>
      <c r="L41" s="103">
        <f t="shared" si="5"/>
        <v>2395800</v>
      </c>
    </row>
    <row r="42" spans="1:12" s="16" customFormat="1" ht="13.5" x14ac:dyDescent="0.25">
      <c r="A42" s="99">
        <v>41</v>
      </c>
      <c r="B42" s="105">
        <v>1203</v>
      </c>
      <c r="C42" s="105">
        <v>12</v>
      </c>
      <c r="D42" s="106" t="s">
        <v>26</v>
      </c>
      <c r="E42" s="107">
        <v>1000</v>
      </c>
      <c r="F42" s="101">
        <f t="shared" si="0"/>
        <v>1100</v>
      </c>
      <c r="G42" s="101">
        <f>G41</f>
        <v>23320</v>
      </c>
      <c r="H42" s="102">
        <f t="shared" si="1"/>
        <v>23320000</v>
      </c>
      <c r="I42" s="103">
        <f t="shared" si="2"/>
        <v>25885200</v>
      </c>
      <c r="J42" s="103">
        <f t="shared" si="3"/>
        <v>18656000</v>
      </c>
      <c r="K42" s="104">
        <f t="shared" si="4"/>
        <v>64500</v>
      </c>
      <c r="L42" s="103">
        <f t="shared" si="5"/>
        <v>3300000</v>
      </c>
    </row>
    <row r="43" spans="1:12" s="16" customFormat="1" ht="13.5" x14ac:dyDescent="0.25">
      <c r="A43" s="99">
        <v>42</v>
      </c>
      <c r="B43" s="105">
        <v>1204</v>
      </c>
      <c r="C43" s="105">
        <v>12</v>
      </c>
      <c r="D43" s="106" t="s">
        <v>26</v>
      </c>
      <c r="E43" s="107">
        <v>1000</v>
      </c>
      <c r="F43" s="101">
        <f t="shared" si="0"/>
        <v>1100</v>
      </c>
      <c r="G43" s="101">
        <f>G42</f>
        <v>23320</v>
      </c>
      <c r="H43" s="102">
        <f t="shared" si="1"/>
        <v>23320000</v>
      </c>
      <c r="I43" s="103">
        <f t="shared" si="2"/>
        <v>25885200</v>
      </c>
      <c r="J43" s="103">
        <f t="shared" si="3"/>
        <v>18656000</v>
      </c>
      <c r="K43" s="104">
        <f t="shared" si="4"/>
        <v>64500</v>
      </c>
      <c r="L43" s="103">
        <f t="shared" si="5"/>
        <v>3300000</v>
      </c>
    </row>
    <row r="44" spans="1:12" s="16" customFormat="1" ht="13.5" x14ac:dyDescent="0.25">
      <c r="A44" s="99">
        <v>43</v>
      </c>
      <c r="B44" s="105">
        <v>1205</v>
      </c>
      <c r="C44" s="105">
        <v>12</v>
      </c>
      <c r="D44" s="106" t="s">
        <v>25</v>
      </c>
      <c r="E44" s="107">
        <v>746</v>
      </c>
      <c r="F44" s="101">
        <f t="shared" si="0"/>
        <v>820.6</v>
      </c>
      <c r="G44" s="101">
        <f>G43</f>
        <v>23320</v>
      </c>
      <c r="H44" s="102">
        <f t="shared" si="1"/>
        <v>17396720</v>
      </c>
      <c r="I44" s="103">
        <f t="shared" si="2"/>
        <v>19310359</v>
      </c>
      <c r="J44" s="103">
        <f t="shared" si="3"/>
        <v>13917376</v>
      </c>
      <c r="K44" s="104">
        <f t="shared" si="4"/>
        <v>48500</v>
      </c>
      <c r="L44" s="103">
        <f t="shared" si="5"/>
        <v>2461800</v>
      </c>
    </row>
    <row r="45" spans="1:12" s="16" customFormat="1" ht="13.5" x14ac:dyDescent="0.25">
      <c r="A45" s="99">
        <v>44</v>
      </c>
      <c r="B45" s="105">
        <v>1206</v>
      </c>
      <c r="C45" s="105">
        <v>12</v>
      </c>
      <c r="D45" s="106" t="s">
        <v>25</v>
      </c>
      <c r="E45" s="107">
        <v>746</v>
      </c>
      <c r="F45" s="101">
        <f t="shared" si="0"/>
        <v>820.6</v>
      </c>
      <c r="G45" s="101">
        <f>G44</f>
        <v>23320</v>
      </c>
      <c r="H45" s="102">
        <f t="shared" si="1"/>
        <v>17396720</v>
      </c>
      <c r="I45" s="103">
        <f t="shared" si="2"/>
        <v>19310359</v>
      </c>
      <c r="J45" s="103">
        <f t="shared" si="3"/>
        <v>13917376</v>
      </c>
      <c r="K45" s="104">
        <f t="shared" si="4"/>
        <v>48500</v>
      </c>
      <c r="L45" s="103">
        <f t="shared" si="5"/>
        <v>2461800</v>
      </c>
    </row>
    <row r="46" spans="1:12" s="16" customFormat="1" ht="13.5" x14ac:dyDescent="0.25">
      <c r="A46" s="99">
        <v>45</v>
      </c>
      <c r="B46" s="105">
        <v>1207</v>
      </c>
      <c r="C46" s="105">
        <v>12</v>
      </c>
      <c r="D46" s="106" t="s">
        <v>25</v>
      </c>
      <c r="E46" s="107">
        <v>691</v>
      </c>
      <c r="F46" s="101">
        <f t="shared" si="0"/>
        <v>760.1</v>
      </c>
      <c r="G46" s="101">
        <f>G45</f>
        <v>23320</v>
      </c>
      <c r="H46" s="102">
        <f t="shared" si="1"/>
        <v>16114120</v>
      </c>
      <c r="I46" s="103">
        <f t="shared" si="2"/>
        <v>17886673</v>
      </c>
      <c r="J46" s="103">
        <f t="shared" si="3"/>
        <v>12891296</v>
      </c>
      <c r="K46" s="104">
        <f t="shared" si="4"/>
        <v>44500</v>
      </c>
      <c r="L46" s="103">
        <f t="shared" si="5"/>
        <v>2280300</v>
      </c>
    </row>
    <row r="47" spans="1:12" s="16" customFormat="1" ht="13.5" x14ac:dyDescent="0.25">
      <c r="A47" s="99">
        <v>46</v>
      </c>
      <c r="B47" s="105">
        <v>1208</v>
      </c>
      <c r="C47" s="105">
        <v>12</v>
      </c>
      <c r="D47" s="106" t="s">
        <v>25</v>
      </c>
      <c r="E47" s="107">
        <v>691</v>
      </c>
      <c r="F47" s="101">
        <f t="shared" si="0"/>
        <v>760.1</v>
      </c>
      <c r="G47" s="101">
        <f>G46</f>
        <v>23320</v>
      </c>
      <c r="H47" s="102">
        <f t="shared" si="1"/>
        <v>16114120</v>
      </c>
      <c r="I47" s="103">
        <f t="shared" si="2"/>
        <v>17886673</v>
      </c>
      <c r="J47" s="103">
        <f t="shared" si="3"/>
        <v>12891296</v>
      </c>
      <c r="K47" s="104">
        <f t="shared" si="4"/>
        <v>44500</v>
      </c>
      <c r="L47" s="103">
        <f t="shared" si="5"/>
        <v>2280300</v>
      </c>
    </row>
    <row r="48" spans="1:12" s="16" customFormat="1" ht="13.5" x14ac:dyDescent="0.25">
      <c r="A48" s="99">
        <v>47</v>
      </c>
      <c r="B48" s="105">
        <v>1301</v>
      </c>
      <c r="C48" s="105">
        <v>13</v>
      </c>
      <c r="D48" s="106" t="s">
        <v>25</v>
      </c>
      <c r="E48" s="107">
        <v>726</v>
      </c>
      <c r="F48" s="101">
        <f t="shared" si="0"/>
        <v>798.6</v>
      </c>
      <c r="G48" s="101">
        <f>G47+80</f>
        <v>23400</v>
      </c>
      <c r="H48" s="102">
        <f t="shared" si="1"/>
        <v>16988400</v>
      </c>
      <c r="I48" s="103">
        <f t="shared" si="2"/>
        <v>18857124</v>
      </c>
      <c r="J48" s="103">
        <f t="shared" si="3"/>
        <v>13590720</v>
      </c>
      <c r="K48" s="104">
        <f t="shared" si="4"/>
        <v>47000</v>
      </c>
      <c r="L48" s="103">
        <f t="shared" si="5"/>
        <v>2395800</v>
      </c>
    </row>
    <row r="49" spans="1:12" s="16" customFormat="1" ht="13.5" x14ac:dyDescent="0.25">
      <c r="A49" s="99">
        <v>48</v>
      </c>
      <c r="B49" s="105">
        <v>1302</v>
      </c>
      <c r="C49" s="105">
        <v>13</v>
      </c>
      <c r="D49" s="106" t="s">
        <v>25</v>
      </c>
      <c r="E49" s="107">
        <v>726</v>
      </c>
      <c r="F49" s="101">
        <f t="shared" si="0"/>
        <v>798.6</v>
      </c>
      <c r="G49" s="101">
        <f>G48</f>
        <v>23400</v>
      </c>
      <c r="H49" s="102">
        <f t="shared" si="1"/>
        <v>16988400</v>
      </c>
      <c r="I49" s="103">
        <f t="shared" si="2"/>
        <v>18857124</v>
      </c>
      <c r="J49" s="103">
        <f t="shared" si="3"/>
        <v>13590720</v>
      </c>
      <c r="K49" s="104">
        <f t="shared" si="4"/>
        <v>47000</v>
      </c>
      <c r="L49" s="103">
        <f t="shared" si="5"/>
        <v>2395800</v>
      </c>
    </row>
    <row r="50" spans="1:12" s="16" customFormat="1" ht="13.5" x14ac:dyDescent="0.25">
      <c r="A50" s="99">
        <v>49</v>
      </c>
      <c r="B50" s="105">
        <v>1303</v>
      </c>
      <c r="C50" s="105">
        <v>13</v>
      </c>
      <c r="D50" s="106" t="s">
        <v>26</v>
      </c>
      <c r="E50" s="107">
        <v>1000</v>
      </c>
      <c r="F50" s="101">
        <f t="shared" si="0"/>
        <v>1100</v>
      </c>
      <c r="G50" s="101">
        <f>G49</f>
        <v>23400</v>
      </c>
      <c r="H50" s="102">
        <f t="shared" si="1"/>
        <v>23400000</v>
      </c>
      <c r="I50" s="103">
        <f t="shared" si="2"/>
        <v>25974000</v>
      </c>
      <c r="J50" s="103">
        <f t="shared" si="3"/>
        <v>18720000</v>
      </c>
      <c r="K50" s="104">
        <f t="shared" si="4"/>
        <v>65000</v>
      </c>
      <c r="L50" s="103">
        <f t="shared" si="5"/>
        <v>3300000</v>
      </c>
    </row>
    <row r="51" spans="1:12" s="16" customFormat="1" ht="13.5" x14ac:dyDescent="0.25">
      <c r="A51" s="99">
        <v>50</v>
      </c>
      <c r="B51" s="105">
        <v>1304</v>
      </c>
      <c r="C51" s="105">
        <v>13</v>
      </c>
      <c r="D51" s="106" t="s">
        <v>26</v>
      </c>
      <c r="E51" s="107">
        <v>1000</v>
      </c>
      <c r="F51" s="101">
        <f t="shared" si="0"/>
        <v>1100</v>
      </c>
      <c r="G51" s="101">
        <f>G50</f>
        <v>23400</v>
      </c>
      <c r="H51" s="102">
        <f t="shared" si="1"/>
        <v>23400000</v>
      </c>
      <c r="I51" s="103">
        <f t="shared" si="2"/>
        <v>25974000</v>
      </c>
      <c r="J51" s="103">
        <f t="shared" si="3"/>
        <v>18720000</v>
      </c>
      <c r="K51" s="104">
        <f t="shared" si="4"/>
        <v>65000</v>
      </c>
      <c r="L51" s="103">
        <f t="shared" si="5"/>
        <v>3300000</v>
      </c>
    </row>
    <row r="52" spans="1:12" s="16" customFormat="1" ht="13.5" x14ac:dyDescent="0.25">
      <c r="A52" s="99">
        <v>51</v>
      </c>
      <c r="B52" s="105">
        <v>1305</v>
      </c>
      <c r="C52" s="105">
        <v>13</v>
      </c>
      <c r="D52" s="106" t="s">
        <v>25</v>
      </c>
      <c r="E52" s="107">
        <v>746</v>
      </c>
      <c r="F52" s="101">
        <f t="shared" si="0"/>
        <v>820.6</v>
      </c>
      <c r="G52" s="101">
        <f>G51</f>
        <v>23400</v>
      </c>
      <c r="H52" s="102">
        <f t="shared" si="1"/>
        <v>17456400</v>
      </c>
      <c r="I52" s="103">
        <f t="shared" si="2"/>
        <v>19376604</v>
      </c>
      <c r="J52" s="103">
        <f t="shared" si="3"/>
        <v>13965120</v>
      </c>
      <c r="K52" s="104">
        <f t="shared" si="4"/>
        <v>48500</v>
      </c>
      <c r="L52" s="103">
        <f t="shared" si="5"/>
        <v>2461800</v>
      </c>
    </row>
    <row r="53" spans="1:12" s="16" customFormat="1" ht="13.5" x14ac:dyDescent="0.25">
      <c r="A53" s="99">
        <v>52</v>
      </c>
      <c r="B53" s="105">
        <v>1306</v>
      </c>
      <c r="C53" s="105">
        <v>13</v>
      </c>
      <c r="D53" s="106" t="s">
        <v>25</v>
      </c>
      <c r="E53" s="107">
        <v>746</v>
      </c>
      <c r="F53" s="101">
        <f t="shared" si="0"/>
        <v>820.6</v>
      </c>
      <c r="G53" s="101">
        <f>G52</f>
        <v>23400</v>
      </c>
      <c r="H53" s="102">
        <f t="shared" si="1"/>
        <v>17456400</v>
      </c>
      <c r="I53" s="103">
        <f t="shared" si="2"/>
        <v>19376604</v>
      </c>
      <c r="J53" s="103">
        <f t="shared" si="3"/>
        <v>13965120</v>
      </c>
      <c r="K53" s="104">
        <f t="shared" si="4"/>
        <v>48500</v>
      </c>
      <c r="L53" s="103">
        <f t="shared" si="5"/>
        <v>2461800</v>
      </c>
    </row>
    <row r="54" spans="1:12" s="16" customFormat="1" ht="13.5" x14ac:dyDescent="0.25">
      <c r="A54" s="99">
        <v>53</v>
      </c>
      <c r="B54" s="105">
        <v>1307</v>
      </c>
      <c r="C54" s="105">
        <v>13</v>
      </c>
      <c r="D54" s="106" t="s">
        <v>25</v>
      </c>
      <c r="E54" s="107">
        <v>691</v>
      </c>
      <c r="F54" s="101">
        <f t="shared" si="0"/>
        <v>760.1</v>
      </c>
      <c r="G54" s="101">
        <f>G53</f>
        <v>23400</v>
      </c>
      <c r="H54" s="102">
        <f t="shared" si="1"/>
        <v>16169400</v>
      </c>
      <c r="I54" s="103">
        <f t="shared" si="2"/>
        <v>17948034</v>
      </c>
      <c r="J54" s="103">
        <f t="shared" si="3"/>
        <v>12935520</v>
      </c>
      <c r="K54" s="104">
        <f t="shared" si="4"/>
        <v>45000</v>
      </c>
      <c r="L54" s="103">
        <f t="shared" si="5"/>
        <v>2280300</v>
      </c>
    </row>
    <row r="55" spans="1:12" s="16" customFormat="1" ht="13.5" x14ac:dyDescent="0.25">
      <c r="A55" s="99">
        <v>54</v>
      </c>
      <c r="B55" s="105">
        <v>1308</v>
      </c>
      <c r="C55" s="105">
        <v>13</v>
      </c>
      <c r="D55" s="106" t="s">
        <v>25</v>
      </c>
      <c r="E55" s="107">
        <v>691</v>
      </c>
      <c r="F55" s="101">
        <f t="shared" si="0"/>
        <v>760.1</v>
      </c>
      <c r="G55" s="101">
        <f>G54</f>
        <v>23400</v>
      </c>
      <c r="H55" s="102">
        <f t="shared" si="1"/>
        <v>16169400</v>
      </c>
      <c r="I55" s="103">
        <f t="shared" si="2"/>
        <v>17948034</v>
      </c>
      <c r="J55" s="103">
        <f t="shared" si="3"/>
        <v>12935520</v>
      </c>
      <c r="K55" s="104">
        <f t="shared" si="4"/>
        <v>45000</v>
      </c>
      <c r="L55" s="103">
        <f t="shared" si="5"/>
        <v>2280300</v>
      </c>
    </row>
    <row r="56" spans="1:12" s="16" customFormat="1" ht="13.5" x14ac:dyDescent="0.25">
      <c r="A56" s="99">
        <v>55</v>
      </c>
      <c r="B56" s="105">
        <v>1401</v>
      </c>
      <c r="C56" s="105">
        <v>14</v>
      </c>
      <c r="D56" s="106" t="s">
        <v>25</v>
      </c>
      <c r="E56" s="107">
        <v>726</v>
      </c>
      <c r="F56" s="101">
        <f t="shared" si="0"/>
        <v>798.6</v>
      </c>
      <c r="G56" s="101">
        <f>G55+80</f>
        <v>23480</v>
      </c>
      <c r="H56" s="102">
        <f t="shared" si="1"/>
        <v>17046480</v>
      </c>
      <c r="I56" s="103">
        <f t="shared" si="2"/>
        <v>18921593</v>
      </c>
      <c r="J56" s="103">
        <f t="shared" si="3"/>
        <v>13637184</v>
      </c>
      <c r="K56" s="104">
        <f t="shared" si="4"/>
        <v>47500</v>
      </c>
      <c r="L56" s="103">
        <f t="shared" si="5"/>
        <v>2395800</v>
      </c>
    </row>
    <row r="57" spans="1:12" s="16" customFormat="1" ht="13.5" x14ac:dyDescent="0.25">
      <c r="A57" s="99">
        <v>56</v>
      </c>
      <c r="B57" s="105">
        <v>1402</v>
      </c>
      <c r="C57" s="105">
        <v>14</v>
      </c>
      <c r="D57" s="106" t="s">
        <v>25</v>
      </c>
      <c r="E57" s="107">
        <v>726</v>
      </c>
      <c r="F57" s="101">
        <f t="shared" si="0"/>
        <v>798.6</v>
      </c>
      <c r="G57" s="101">
        <f>G56</f>
        <v>23480</v>
      </c>
      <c r="H57" s="102">
        <f t="shared" si="1"/>
        <v>17046480</v>
      </c>
      <c r="I57" s="103">
        <f t="shared" si="2"/>
        <v>18921593</v>
      </c>
      <c r="J57" s="103">
        <f t="shared" si="3"/>
        <v>13637184</v>
      </c>
      <c r="K57" s="104">
        <f t="shared" si="4"/>
        <v>47500</v>
      </c>
      <c r="L57" s="103">
        <f t="shared" si="5"/>
        <v>2395800</v>
      </c>
    </row>
    <row r="58" spans="1:12" s="16" customFormat="1" ht="13.5" x14ac:dyDescent="0.25">
      <c r="A58" s="99">
        <v>57</v>
      </c>
      <c r="B58" s="105">
        <v>1403</v>
      </c>
      <c r="C58" s="105">
        <v>14</v>
      </c>
      <c r="D58" s="106" t="s">
        <v>26</v>
      </c>
      <c r="E58" s="107">
        <v>1000</v>
      </c>
      <c r="F58" s="101">
        <f t="shared" si="0"/>
        <v>1100</v>
      </c>
      <c r="G58" s="101">
        <f>G57</f>
        <v>23480</v>
      </c>
      <c r="H58" s="102">
        <f t="shared" si="1"/>
        <v>23480000</v>
      </c>
      <c r="I58" s="103">
        <f t="shared" si="2"/>
        <v>26062800</v>
      </c>
      <c r="J58" s="103">
        <f t="shared" si="3"/>
        <v>18784000</v>
      </c>
      <c r="K58" s="104">
        <f t="shared" si="4"/>
        <v>65000</v>
      </c>
      <c r="L58" s="103">
        <f t="shared" si="5"/>
        <v>3300000</v>
      </c>
    </row>
    <row r="59" spans="1:12" s="16" customFormat="1" ht="13.5" x14ac:dyDescent="0.25">
      <c r="A59" s="99">
        <v>58</v>
      </c>
      <c r="B59" s="105">
        <v>1404</v>
      </c>
      <c r="C59" s="105">
        <v>14</v>
      </c>
      <c r="D59" s="106" t="s">
        <v>26</v>
      </c>
      <c r="E59" s="107">
        <v>1000</v>
      </c>
      <c r="F59" s="101">
        <f t="shared" si="0"/>
        <v>1100</v>
      </c>
      <c r="G59" s="101">
        <f>G58</f>
        <v>23480</v>
      </c>
      <c r="H59" s="102">
        <f t="shared" si="1"/>
        <v>23480000</v>
      </c>
      <c r="I59" s="103">
        <f t="shared" si="2"/>
        <v>26062800</v>
      </c>
      <c r="J59" s="103">
        <f t="shared" si="3"/>
        <v>18784000</v>
      </c>
      <c r="K59" s="104">
        <f t="shared" si="4"/>
        <v>65000</v>
      </c>
      <c r="L59" s="103">
        <f t="shared" si="5"/>
        <v>3300000</v>
      </c>
    </row>
    <row r="60" spans="1:12" s="16" customFormat="1" ht="13.5" x14ac:dyDescent="0.25">
      <c r="A60" s="99">
        <v>59</v>
      </c>
      <c r="B60" s="105">
        <v>1407</v>
      </c>
      <c r="C60" s="105">
        <v>14</v>
      </c>
      <c r="D60" s="106" t="s">
        <v>25</v>
      </c>
      <c r="E60" s="107">
        <v>691</v>
      </c>
      <c r="F60" s="101">
        <f t="shared" si="0"/>
        <v>760.1</v>
      </c>
      <c r="G60" s="101">
        <f>G59</f>
        <v>23480</v>
      </c>
      <c r="H60" s="102">
        <f t="shared" si="1"/>
        <v>16224680</v>
      </c>
      <c r="I60" s="103">
        <f t="shared" si="2"/>
        <v>18009395</v>
      </c>
      <c r="J60" s="103">
        <f t="shared" si="3"/>
        <v>12979744</v>
      </c>
      <c r="K60" s="104">
        <f t="shared" si="4"/>
        <v>45000</v>
      </c>
      <c r="L60" s="103">
        <f t="shared" si="5"/>
        <v>2280300</v>
      </c>
    </row>
    <row r="61" spans="1:12" s="16" customFormat="1" ht="13.5" x14ac:dyDescent="0.25">
      <c r="A61" s="99">
        <v>60</v>
      </c>
      <c r="B61" s="105">
        <v>1408</v>
      </c>
      <c r="C61" s="105">
        <v>14</v>
      </c>
      <c r="D61" s="106" t="s">
        <v>25</v>
      </c>
      <c r="E61" s="107">
        <v>691</v>
      </c>
      <c r="F61" s="101">
        <f t="shared" si="0"/>
        <v>760.1</v>
      </c>
      <c r="G61" s="101">
        <f>G60</f>
        <v>23480</v>
      </c>
      <c r="H61" s="102">
        <f t="shared" si="1"/>
        <v>16224680</v>
      </c>
      <c r="I61" s="103">
        <f t="shared" si="2"/>
        <v>18009395</v>
      </c>
      <c r="J61" s="103">
        <f t="shared" si="3"/>
        <v>12979744</v>
      </c>
      <c r="K61" s="104">
        <f t="shared" si="4"/>
        <v>45000</v>
      </c>
      <c r="L61" s="103">
        <f t="shared" si="5"/>
        <v>2280300</v>
      </c>
    </row>
    <row r="62" spans="1:12" s="16" customFormat="1" ht="13.5" x14ac:dyDescent="0.25">
      <c r="A62" s="99">
        <v>61</v>
      </c>
      <c r="B62" s="105">
        <v>1501</v>
      </c>
      <c r="C62" s="105">
        <v>15</v>
      </c>
      <c r="D62" s="106" t="s">
        <v>25</v>
      </c>
      <c r="E62" s="107">
        <v>726</v>
      </c>
      <c r="F62" s="101">
        <f t="shared" si="0"/>
        <v>798.6</v>
      </c>
      <c r="G62" s="101">
        <f>G61+80</f>
        <v>23560</v>
      </c>
      <c r="H62" s="102">
        <f t="shared" si="1"/>
        <v>17104560</v>
      </c>
      <c r="I62" s="103">
        <f t="shared" si="2"/>
        <v>18986062</v>
      </c>
      <c r="J62" s="103">
        <f t="shared" si="3"/>
        <v>13683648</v>
      </c>
      <c r="K62" s="104">
        <f t="shared" si="4"/>
        <v>47500</v>
      </c>
      <c r="L62" s="103">
        <f t="shared" si="5"/>
        <v>2395800</v>
      </c>
    </row>
    <row r="63" spans="1:12" s="16" customFormat="1" ht="13.5" x14ac:dyDescent="0.25">
      <c r="A63" s="99">
        <v>62</v>
      </c>
      <c r="B63" s="105">
        <v>1502</v>
      </c>
      <c r="C63" s="105">
        <v>15</v>
      </c>
      <c r="D63" s="106" t="s">
        <v>25</v>
      </c>
      <c r="E63" s="107">
        <v>726</v>
      </c>
      <c r="F63" s="101">
        <f t="shared" si="0"/>
        <v>798.6</v>
      </c>
      <c r="G63" s="101">
        <f>G62</f>
        <v>23560</v>
      </c>
      <c r="H63" s="102">
        <f t="shared" si="1"/>
        <v>17104560</v>
      </c>
      <c r="I63" s="103">
        <f t="shared" si="2"/>
        <v>18986062</v>
      </c>
      <c r="J63" s="103">
        <f t="shared" si="3"/>
        <v>13683648</v>
      </c>
      <c r="K63" s="104">
        <f t="shared" si="4"/>
        <v>47500</v>
      </c>
      <c r="L63" s="103">
        <f t="shared" si="5"/>
        <v>2395800</v>
      </c>
    </row>
    <row r="64" spans="1:12" s="16" customFormat="1" ht="13.5" x14ac:dyDescent="0.25">
      <c r="A64" s="99">
        <v>63</v>
      </c>
      <c r="B64" s="105">
        <v>1503</v>
      </c>
      <c r="C64" s="105">
        <v>15</v>
      </c>
      <c r="D64" s="106" t="s">
        <v>26</v>
      </c>
      <c r="E64" s="107">
        <v>1000</v>
      </c>
      <c r="F64" s="101">
        <f t="shared" si="0"/>
        <v>1100</v>
      </c>
      <c r="G64" s="101">
        <f>G63</f>
        <v>23560</v>
      </c>
      <c r="H64" s="102">
        <f t="shared" si="1"/>
        <v>23560000</v>
      </c>
      <c r="I64" s="103">
        <f t="shared" si="2"/>
        <v>26151600</v>
      </c>
      <c r="J64" s="103">
        <f t="shared" si="3"/>
        <v>18848000</v>
      </c>
      <c r="K64" s="104">
        <f t="shared" si="4"/>
        <v>65500</v>
      </c>
      <c r="L64" s="103">
        <f t="shared" si="5"/>
        <v>3300000</v>
      </c>
    </row>
    <row r="65" spans="1:12" s="16" customFormat="1" ht="13.5" x14ac:dyDescent="0.25">
      <c r="A65" s="99">
        <v>64</v>
      </c>
      <c r="B65" s="105">
        <v>1504</v>
      </c>
      <c r="C65" s="105">
        <v>15</v>
      </c>
      <c r="D65" s="106" t="s">
        <v>26</v>
      </c>
      <c r="E65" s="107">
        <v>1000</v>
      </c>
      <c r="F65" s="101">
        <f t="shared" si="0"/>
        <v>1100</v>
      </c>
      <c r="G65" s="101">
        <f>G64</f>
        <v>23560</v>
      </c>
      <c r="H65" s="102">
        <f t="shared" si="1"/>
        <v>23560000</v>
      </c>
      <c r="I65" s="103">
        <f t="shared" si="2"/>
        <v>26151600</v>
      </c>
      <c r="J65" s="103">
        <f t="shared" si="3"/>
        <v>18848000</v>
      </c>
      <c r="K65" s="104">
        <f t="shared" si="4"/>
        <v>65500</v>
      </c>
      <c r="L65" s="103">
        <f t="shared" si="5"/>
        <v>3300000</v>
      </c>
    </row>
    <row r="66" spans="1:12" s="16" customFormat="1" ht="13.5" x14ac:dyDescent="0.25">
      <c r="A66" s="99">
        <v>65</v>
      </c>
      <c r="B66" s="105">
        <v>1505</v>
      </c>
      <c r="C66" s="105">
        <v>15</v>
      </c>
      <c r="D66" s="106" t="s">
        <v>25</v>
      </c>
      <c r="E66" s="107">
        <v>746</v>
      </c>
      <c r="F66" s="101">
        <f t="shared" si="0"/>
        <v>820.6</v>
      </c>
      <c r="G66" s="101">
        <f>G65</f>
        <v>23560</v>
      </c>
      <c r="H66" s="102">
        <f t="shared" si="1"/>
        <v>17575760</v>
      </c>
      <c r="I66" s="103">
        <f t="shared" si="2"/>
        <v>19509094</v>
      </c>
      <c r="J66" s="103">
        <f t="shared" si="3"/>
        <v>14060608</v>
      </c>
      <c r="K66" s="104">
        <f t="shared" si="4"/>
        <v>49000</v>
      </c>
      <c r="L66" s="103">
        <f t="shared" si="5"/>
        <v>2461800</v>
      </c>
    </row>
    <row r="67" spans="1:12" s="16" customFormat="1" ht="13.5" x14ac:dyDescent="0.25">
      <c r="A67" s="99">
        <v>66</v>
      </c>
      <c r="B67" s="105">
        <v>1506</v>
      </c>
      <c r="C67" s="105">
        <v>15</v>
      </c>
      <c r="D67" s="106" t="s">
        <v>25</v>
      </c>
      <c r="E67" s="107">
        <v>746</v>
      </c>
      <c r="F67" s="101">
        <f t="shared" ref="F67:F130" si="6">E67*1.1</f>
        <v>820.6</v>
      </c>
      <c r="G67" s="101">
        <f>G66</f>
        <v>23560</v>
      </c>
      <c r="H67" s="102">
        <f t="shared" ref="H67:H130" si="7">E67*G67</f>
        <v>17575760</v>
      </c>
      <c r="I67" s="103">
        <f t="shared" ref="I67:I130" si="8">ROUND(H67*1.11,0)</f>
        <v>19509094</v>
      </c>
      <c r="J67" s="103">
        <f t="shared" ref="J67:J130" si="9">H67*0.8</f>
        <v>14060608</v>
      </c>
      <c r="K67" s="104">
        <f t="shared" ref="K67:K130" si="10">MROUND((I67*0.03/12),500)</f>
        <v>49000</v>
      </c>
      <c r="L67" s="103">
        <f t="shared" ref="L67:L130" si="11">F67*3000</f>
        <v>2461800</v>
      </c>
    </row>
    <row r="68" spans="1:12" s="16" customFormat="1" ht="13.5" x14ac:dyDescent="0.25">
      <c r="A68" s="99">
        <v>67</v>
      </c>
      <c r="B68" s="105">
        <v>1507</v>
      </c>
      <c r="C68" s="105">
        <v>15</v>
      </c>
      <c r="D68" s="106" t="s">
        <v>25</v>
      </c>
      <c r="E68" s="107">
        <v>691</v>
      </c>
      <c r="F68" s="101">
        <f t="shared" si="6"/>
        <v>760.1</v>
      </c>
      <c r="G68" s="101">
        <f>G67</f>
        <v>23560</v>
      </c>
      <c r="H68" s="102">
        <f t="shared" si="7"/>
        <v>16279960</v>
      </c>
      <c r="I68" s="103">
        <f t="shared" si="8"/>
        <v>18070756</v>
      </c>
      <c r="J68" s="103">
        <f t="shared" si="9"/>
        <v>13023968</v>
      </c>
      <c r="K68" s="104">
        <f t="shared" si="10"/>
        <v>45000</v>
      </c>
      <c r="L68" s="103">
        <f t="shared" si="11"/>
        <v>2280300</v>
      </c>
    </row>
    <row r="69" spans="1:12" s="16" customFormat="1" ht="13.5" x14ac:dyDescent="0.25">
      <c r="A69" s="99">
        <v>68</v>
      </c>
      <c r="B69" s="105">
        <v>1508</v>
      </c>
      <c r="C69" s="105">
        <v>15</v>
      </c>
      <c r="D69" s="106" t="s">
        <v>25</v>
      </c>
      <c r="E69" s="107">
        <v>691</v>
      </c>
      <c r="F69" s="101">
        <f t="shared" si="6"/>
        <v>760.1</v>
      </c>
      <c r="G69" s="101">
        <f>G68</f>
        <v>23560</v>
      </c>
      <c r="H69" s="102">
        <f t="shared" si="7"/>
        <v>16279960</v>
      </c>
      <c r="I69" s="103">
        <f t="shared" si="8"/>
        <v>18070756</v>
      </c>
      <c r="J69" s="103">
        <f t="shared" si="9"/>
        <v>13023968</v>
      </c>
      <c r="K69" s="104">
        <f t="shared" si="10"/>
        <v>45000</v>
      </c>
      <c r="L69" s="103">
        <f t="shared" si="11"/>
        <v>2280300</v>
      </c>
    </row>
    <row r="70" spans="1:12" s="16" customFormat="1" ht="13.5" x14ac:dyDescent="0.25">
      <c r="A70" s="99">
        <v>69</v>
      </c>
      <c r="B70" s="105">
        <v>1601</v>
      </c>
      <c r="C70" s="105">
        <v>16</v>
      </c>
      <c r="D70" s="106" t="s">
        <v>25</v>
      </c>
      <c r="E70" s="107">
        <v>726</v>
      </c>
      <c r="F70" s="101">
        <f t="shared" si="6"/>
        <v>798.6</v>
      </c>
      <c r="G70" s="101">
        <f>G69+80</f>
        <v>23640</v>
      </c>
      <c r="H70" s="102">
        <f t="shared" si="7"/>
        <v>17162640</v>
      </c>
      <c r="I70" s="103">
        <f t="shared" si="8"/>
        <v>19050530</v>
      </c>
      <c r="J70" s="103">
        <f t="shared" si="9"/>
        <v>13730112</v>
      </c>
      <c r="K70" s="104">
        <f t="shared" si="10"/>
        <v>47500</v>
      </c>
      <c r="L70" s="103">
        <f t="shared" si="11"/>
        <v>2395800</v>
      </c>
    </row>
    <row r="71" spans="1:12" s="16" customFormat="1" ht="13.5" x14ac:dyDescent="0.25">
      <c r="A71" s="99">
        <v>70</v>
      </c>
      <c r="B71" s="105">
        <v>1602</v>
      </c>
      <c r="C71" s="105">
        <v>16</v>
      </c>
      <c r="D71" s="106" t="s">
        <v>25</v>
      </c>
      <c r="E71" s="107">
        <v>726</v>
      </c>
      <c r="F71" s="101">
        <f t="shared" si="6"/>
        <v>798.6</v>
      </c>
      <c r="G71" s="101">
        <f>G70</f>
        <v>23640</v>
      </c>
      <c r="H71" s="102">
        <f t="shared" si="7"/>
        <v>17162640</v>
      </c>
      <c r="I71" s="103">
        <f t="shared" si="8"/>
        <v>19050530</v>
      </c>
      <c r="J71" s="103">
        <f t="shared" si="9"/>
        <v>13730112</v>
      </c>
      <c r="K71" s="104">
        <f t="shared" si="10"/>
        <v>47500</v>
      </c>
      <c r="L71" s="103">
        <f t="shared" si="11"/>
        <v>2395800</v>
      </c>
    </row>
    <row r="72" spans="1:12" s="16" customFormat="1" ht="13.5" x14ac:dyDescent="0.25">
      <c r="A72" s="99">
        <v>71</v>
      </c>
      <c r="B72" s="105">
        <v>1603</v>
      </c>
      <c r="C72" s="105">
        <v>16</v>
      </c>
      <c r="D72" s="106" t="s">
        <v>26</v>
      </c>
      <c r="E72" s="107">
        <v>1000</v>
      </c>
      <c r="F72" s="101">
        <f t="shared" si="6"/>
        <v>1100</v>
      </c>
      <c r="G72" s="101">
        <f>G71</f>
        <v>23640</v>
      </c>
      <c r="H72" s="102">
        <f t="shared" si="7"/>
        <v>23640000</v>
      </c>
      <c r="I72" s="103">
        <f t="shared" si="8"/>
        <v>26240400</v>
      </c>
      <c r="J72" s="103">
        <f t="shared" si="9"/>
        <v>18912000</v>
      </c>
      <c r="K72" s="104">
        <f t="shared" si="10"/>
        <v>65500</v>
      </c>
      <c r="L72" s="103">
        <f t="shared" si="11"/>
        <v>3300000</v>
      </c>
    </row>
    <row r="73" spans="1:12" s="16" customFormat="1" ht="13.5" x14ac:dyDescent="0.25">
      <c r="A73" s="99">
        <v>72</v>
      </c>
      <c r="B73" s="105">
        <v>1604</v>
      </c>
      <c r="C73" s="105">
        <v>16</v>
      </c>
      <c r="D73" s="106" t="s">
        <v>26</v>
      </c>
      <c r="E73" s="107">
        <v>1000</v>
      </c>
      <c r="F73" s="101">
        <f t="shared" si="6"/>
        <v>1100</v>
      </c>
      <c r="G73" s="101">
        <f>G72</f>
        <v>23640</v>
      </c>
      <c r="H73" s="102">
        <f t="shared" si="7"/>
        <v>23640000</v>
      </c>
      <c r="I73" s="103">
        <f t="shared" si="8"/>
        <v>26240400</v>
      </c>
      <c r="J73" s="103">
        <f t="shared" si="9"/>
        <v>18912000</v>
      </c>
      <c r="K73" s="104">
        <f t="shared" si="10"/>
        <v>65500</v>
      </c>
      <c r="L73" s="103">
        <f t="shared" si="11"/>
        <v>3300000</v>
      </c>
    </row>
    <row r="74" spans="1:12" s="16" customFormat="1" ht="13.5" x14ac:dyDescent="0.25">
      <c r="A74" s="99">
        <v>73</v>
      </c>
      <c r="B74" s="105">
        <v>1605</v>
      </c>
      <c r="C74" s="105">
        <v>16</v>
      </c>
      <c r="D74" s="106" t="s">
        <v>25</v>
      </c>
      <c r="E74" s="107">
        <v>746</v>
      </c>
      <c r="F74" s="101">
        <f t="shared" si="6"/>
        <v>820.6</v>
      </c>
      <c r="G74" s="101">
        <f>G73</f>
        <v>23640</v>
      </c>
      <c r="H74" s="102">
        <f t="shared" si="7"/>
        <v>17635440</v>
      </c>
      <c r="I74" s="103">
        <f t="shared" si="8"/>
        <v>19575338</v>
      </c>
      <c r="J74" s="103">
        <f t="shared" si="9"/>
        <v>14108352</v>
      </c>
      <c r="K74" s="104">
        <f t="shared" si="10"/>
        <v>49000</v>
      </c>
      <c r="L74" s="103">
        <f t="shared" si="11"/>
        <v>2461800</v>
      </c>
    </row>
    <row r="75" spans="1:12" s="16" customFormat="1" ht="13.5" x14ac:dyDescent="0.25">
      <c r="A75" s="99">
        <v>74</v>
      </c>
      <c r="B75" s="105">
        <v>1606</v>
      </c>
      <c r="C75" s="105">
        <v>16</v>
      </c>
      <c r="D75" s="106" t="s">
        <v>25</v>
      </c>
      <c r="E75" s="107">
        <v>746</v>
      </c>
      <c r="F75" s="101">
        <f t="shared" si="6"/>
        <v>820.6</v>
      </c>
      <c r="G75" s="101">
        <f>G74</f>
        <v>23640</v>
      </c>
      <c r="H75" s="102">
        <f t="shared" si="7"/>
        <v>17635440</v>
      </c>
      <c r="I75" s="103">
        <f t="shared" si="8"/>
        <v>19575338</v>
      </c>
      <c r="J75" s="103">
        <f t="shared" si="9"/>
        <v>14108352</v>
      </c>
      <c r="K75" s="104">
        <f t="shared" si="10"/>
        <v>49000</v>
      </c>
      <c r="L75" s="103">
        <f t="shared" si="11"/>
        <v>2461800</v>
      </c>
    </row>
    <row r="76" spans="1:12" s="16" customFormat="1" ht="13.5" x14ac:dyDescent="0.25">
      <c r="A76" s="99">
        <v>75</v>
      </c>
      <c r="B76" s="105">
        <v>1607</v>
      </c>
      <c r="C76" s="105">
        <v>16</v>
      </c>
      <c r="D76" s="106" t="s">
        <v>25</v>
      </c>
      <c r="E76" s="107">
        <v>691</v>
      </c>
      <c r="F76" s="101">
        <f t="shared" si="6"/>
        <v>760.1</v>
      </c>
      <c r="G76" s="101">
        <f>G75</f>
        <v>23640</v>
      </c>
      <c r="H76" s="102">
        <f t="shared" si="7"/>
        <v>16335240</v>
      </c>
      <c r="I76" s="103">
        <f t="shared" si="8"/>
        <v>18132116</v>
      </c>
      <c r="J76" s="103">
        <f t="shared" si="9"/>
        <v>13068192</v>
      </c>
      <c r="K76" s="104">
        <f t="shared" si="10"/>
        <v>45500</v>
      </c>
      <c r="L76" s="103">
        <f t="shared" si="11"/>
        <v>2280300</v>
      </c>
    </row>
    <row r="77" spans="1:12" s="16" customFormat="1" ht="13.5" x14ac:dyDescent="0.25">
      <c r="A77" s="99">
        <v>76</v>
      </c>
      <c r="B77" s="105">
        <v>1608</v>
      </c>
      <c r="C77" s="105">
        <v>16</v>
      </c>
      <c r="D77" s="106" t="s">
        <v>25</v>
      </c>
      <c r="E77" s="107">
        <v>691</v>
      </c>
      <c r="F77" s="101">
        <f t="shared" si="6"/>
        <v>760.1</v>
      </c>
      <c r="G77" s="101">
        <f>G76</f>
        <v>23640</v>
      </c>
      <c r="H77" s="102">
        <f t="shared" si="7"/>
        <v>16335240</v>
      </c>
      <c r="I77" s="103">
        <f t="shared" si="8"/>
        <v>18132116</v>
      </c>
      <c r="J77" s="103">
        <f t="shared" si="9"/>
        <v>13068192</v>
      </c>
      <c r="K77" s="104">
        <f t="shared" si="10"/>
        <v>45500</v>
      </c>
      <c r="L77" s="103">
        <f t="shared" si="11"/>
        <v>2280300</v>
      </c>
    </row>
    <row r="78" spans="1:12" s="16" customFormat="1" ht="13.5" x14ac:dyDescent="0.25">
      <c r="A78" s="99">
        <v>77</v>
      </c>
      <c r="B78" s="105">
        <v>1701</v>
      </c>
      <c r="C78" s="105">
        <v>17</v>
      </c>
      <c r="D78" s="106" t="s">
        <v>25</v>
      </c>
      <c r="E78" s="107">
        <v>726</v>
      </c>
      <c r="F78" s="101">
        <f t="shared" si="6"/>
        <v>798.6</v>
      </c>
      <c r="G78" s="101">
        <f>G77+80</f>
        <v>23720</v>
      </c>
      <c r="H78" s="102">
        <f t="shared" si="7"/>
        <v>17220720</v>
      </c>
      <c r="I78" s="103">
        <f t="shared" si="8"/>
        <v>19114999</v>
      </c>
      <c r="J78" s="103">
        <f t="shared" si="9"/>
        <v>13776576</v>
      </c>
      <c r="K78" s="104">
        <f t="shared" si="10"/>
        <v>48000</v>
      </c>
      <c r="L78" s="103">
        <f t="shared" si="11"/>
        <v>2395800</v>
      </c>
    </row>
    <row r="79" spans="1:12" s="16" customFormat="1" ht="13.5" x14ac:dyDescent="0.25">
      <c r="A79" s="99">
        <v>78</v>
      </c>
      <c r="B79" s="105">
        <v>1702</v>
      </c>
      <c r="C79" s="105">
        <v>17</v>
      </c>
      <c r="D79" s="106" t="s">
        <v>25</v>
      </c>
      <c r="E79" s="107">
        <v>726</v>
      </c>
      <c r="F79" s="101">
        <f t="shared" si="6"/>
        <v>798.6</v>
      </c>
      <c r="G79" s="101">
        <f>G78</f>
        <v>23720</v>
      </c>
      <c r="H79" s="102">
        <f t="shared" si="7"/>
        <v>17220720</v>
      </c>
      <c r="I79" s="103">
        <f t="shared" si="8"/>
        <v>19114999</v>
      </c>
      <c r="J79" s="103">
        <f t="shared" si="9"/>
        <v>13776576</v>
      </c>
      <c r="K79" s="104">
        <f t="shared" si="10"/>
        <v>48000</v>
      </c>
      <c r="L79" s="103">
        <f t="shared" si="11"/>
        <v>2395800</v>
      </c>
    </row>
    <row r="80" spans="1:12" s="16" customFormat="1" ht="13.5" x14ac:dyDescent="0.25">
      <c r="A80" s="99">
        <v>79</v>
      </c>
      <c r="B80" s="105">
        <v>1703</v>
      </c>
      <c r="C80" s="105">
        <v>17</v>
      </c>
      <c r="D80" s="106" t="s">
        <v>26</v>
      </c>
      <c r="E80" s="107">
        <v>1000</v>
      </c>
      <c r="F80" s="101">
        <f t="shared" si="6"/>
        <v>1100</v>
      </c>
      <c r="G80" s="101">
        <f>G79</f>
        <v>23720</v>
      </c>
      <c r="H80" s="102">
        <f t="shared" si="7"/>
        <v>23720000</v>
      </c>
      <c r="I80" s="103">
        <f t="shared" si="8"/>
        <v>26329200</v>
      </c>
      <c r="J80" s="103">
        <f t="shared" si="9"/>
        <v>18976000</v>
      </c>
      <c r="K80" s="104">
        <f t="shared" si="10"/>
        <v>66000</v>
      </c>
      <c r="L80" s="103">
        <f t="shared" si="11"/>
        <v>3300000</v>
      </c>
    </row>
    <row r="81" spans="1:12" s="16" customFormat="1" ht="13.5" x14ac:dyDescent="0.25">
      <c r="A81" s="99">
        <v>80</v>
      </c>
      <c r="B81" s="105">
        <v>1704</v>
      </c>
      <c r="C81" s="105">
        <v>17</v>
      </c>
      <c r="D81" s="106" t="s">
        <v>26</v>
      </c>
      <c r="E81" s="107">
        <v>1000</v>
      </c>
      <c r="F81" s="101">
        <f t="shared" si="6"/>
        <v>1100</v>
      </c>
      <c r="G81" s="101">
        <f>G80</f>
        <v>23720</v>
      </c>
      <c r="H81" s="102">
        <f t="shared" si="7"/>
        <v>23720000</v>
      </c>
      <c r="I81" s="103">
        <f t="shared" si="8"/>
        <v>26329200</v>
      </c>
      <c r="J81" s="103">
        <f t="shared" si="9"/>
        <v>18976000</v>
      </c>
      <c r="K81" s="104">
        <f t="shared" si="10"/>
        <v>66000</v>
      </c>
      <c r="L81" s="103">
        <f t="shared" si="11"/>
        <v>3300000</v>
      </c>
    </row>
    <row r="82" spans="1:12" s="16" customFormat="1" ht="13.5" x14ac:dyDescent="0.25">
      <c r="A82" s="99">
        <v>81</v>
      </c>
      <c r="B82" s="105">
        <v>1705</v>
      </c>
      <c r="C82" s="105">
        <v>17</v>
      </c>
      <c r="D82" s="106" t="s">
        <v>25</v>
      </c>
      <c r="E82" s="107">
        <v>746</v>
      </c>
      <c r="F82" s="101">
        <f t="shared" si="6"/>
        <v>820.6</v>
      </c>
      <c r="G82" s="101">
        <f>G81</f>
        <v>23720</v>
      </c>
      <c r="H82" s="102">
        <f t="shared" si="7"/>
        <v>17695120</v>
      </c>
      <c r="I82" s="103">
        <f t="shared" si="8"/>
        <v>19641583</v>
      </c>
      <c r="J82" s="103">
        <f t="shared" si="9"/>
        <v>14156096</v>
      </c>
      <c r="K82" s="104">
        <f t="shared" si="10"/>
        <v>49000</v>
      </c>
      <c r="L82" s="103">
        <f t="shared" si="11"/>
        <v>2461800</v>
      </c>
    </row>
    <row r="83" spans="1:12" s="16" customFormat="1" ht="13.5" x14ac:dyDescent="0.25">
      <c r="A83" s="99">
        <v>82</v>
      </c>
      <c r="B83" s="105">
        <v>1706</v>
      </c>
      <c r="C83" s="105">
        <v>17</v>
      </c>
      <c r="D83" s="106" t="s">
        <v>25</v>
      </c>
      <c r="E83" s="107">
        <v>746</v>
      </c>
      <c r="F83" s="101">
        <f t="shared" si="6"/>
        <v>820.6</v>
      </c>
      <c r="G83" s="101">
        <f>G82</f>
        <v>23720</v>
      </c>
      <c r="H83" s="102">
        <f t="shared" si="7"/>
        <v>17695120</v>
      </c>
      <c r="I83" s="103">
        <f t="shared" si="8"/>
        <v>19641583</v>
      </c>
      <c r="J83" s="103">
        <f t="shared" si="9"/>
        <v>14156096</v>
      </c>
      <c r="K83" s="104">
        <f t="shared" si="10"/>
        <v>49000</v>
      </c>
      <c r="L83" s="103">
        <f t="shared" si="11"/>
        <v>2461800</v>
      </c>
    </row>
    <row r="84" spans="1:12" s="16" customFormat="1" ht="13.5" x14ac:dyDescent="0.25">
      <c r="A84" s="99">
        <v>83</v>
      </c>
      <c r="B84" s="105">
        <v>1707</v>
      </c>
      <c r="C84" s="105">
        <v>17</v>
      </c>
      <c r="D84" s="106" t="s">
        <v>25</v>
      </c>
      <c r="E84" s="107">
        <v>691</v>
      </c>
      <c r="F84" s="101">
        <f t="shared" si="6"/>
        <v>760.1</v>
      </c>
      <c r="G84" s="101">
        <f>G83</f>
        <v>23720</v>
      </c>
      <c r="H84" s="102">
        <f t="shared" si="7"/>
        <v>16390520</v>
      </c>
      <c r="I84" s="103">
        <f t="shared" si="8"/>
        <v>18193477</v>
      </c>
      <c r="J84" s="103">
        <f t="shared" si="9"/>
        <v>13112416</v>
      </c>
      <c r="K84" s="104">
        <f t="shared" si="10"/>
        <v>45500</v>
      </c>
      <c r="L84" s="103">
        <f t="shared" si="11"/>
        <v>2280300</v>
      </c>
    </row>
    <row r="85" spans="1:12" s="16" customFormat="1" ht="13.5" x14ac:dyDescent="0.25">
      <c r="A85" s="99">
        <v>84</v>
      </c>
      <c r="B85" s="105">
        <v>1708</v>
      </c>
      <c r="C85" s="105">
        <v>17</v>
      </c>
      <c r="D85" s="106" t="s">
        <v>25</v>
      </c>
      <c r="E85" s="107">
        <v>691</v>
      </c>
      <c r="F85" s="101">
        <f t="shared" si="6"/>
        <v>760.1</v>
      </c>
      <c r="G85" s="101">
        <f>G84</f>
        <v>23720</v>
      </c>
      <c r="H85" s="102">
        <f t="shared" si="7"/>
        <v>16390520</v>
      </c>
      <c r="I85" s="103">
        <f t="shared" si="8"/>
        <v>18193477</v>
      </c>
      <c r="J85" s="103">
        <f t="shared" si="9"/>
        <v>13112416</v>
      </c>
      <c r="K85" s="104">
        <f t="shared" si="10"/>
        <v>45500</v>
      </c>
      <c r="L85" s="103">
        <f t="shared" si="11"/>
        <v>2280300</v>
      </c>
    </row>
    <row r="86" spans="1:12" s="16" customFormat="1" ht="13.5" x14ac:dyDescent="0.25">
      <c r="A86" s="99">
        <v>85</v>
      </c>
      <c r="B86" s="105">
        <v>1801</v>
      </c>
      <c r="C86" s="105">
        <v>18</v>
      </c>
      <c r="D86" s="106" t="s">
        <v>25</v>
      </c>
      <c r="E86" s="107">
        <v>726</v>
      </c>
      <c r="F86" s="101">
        <f t="shared" si="6"/>
        <v>798.6</v>
      </c>
      <c r="G86" s="101">
        <f>G85+80</f>
        <v>23800</v>
      </c>
      <c r="H86" s="102">
        <f t="shared" si="7"/>
        <v>17278800</v>
      </c>
      <c r="I86" s="103">
        <f t="shared" si="8"/>
        <v>19179468</v>
      </c>
      <c r="J86" s="103">
        <f t="shared" si="9"/>
        <v>13823040</v>
      </c>
      <c r="K86" s="104">
        <f t="shared" si="10"/>
        <v>48000</v>
      </c>
      <c r="L86" s="103">
        <f t="shared" si="11"/>
        <v>2395800</v>
      </c>
    </row>
    <row r="87" spans="1:12" s="16" customFormat="1" ht="13.5" x14ac:dyDescent="0.25">
      <c r="A87" s="99">
        <v>86</v>
      </c>
      <c r="B87" s="105">
        <v>1802</v>
      </c>
      <c r="C87" s="105">
        <v>18</v>
      </c>
      <c r="D87" s="106" t="s">
        <v>25</v>
      </c>
      <c r="E87" s="107">
        <v>726</v>
      </c>
      <c r="F87" s="101">
        <f t="shared" si="6"/>
        <v>798.6</v>
      </c>
      <c r="G87" s="101">
        <f>G86</f>
        <v>23800</v>
      </c>
      <c r="H87" s="102">
        <f t="shared" si="7"/>
        <v>17278800</v>
      </c>
      <c r="I87" s="103">
        <f t="shared" si="8"/>
        <v>19179468</v>
      </c>
      <c r="J87" s="103">
        <f t="shared" si="9"/>
        <v>13823040</v>
      </c>
      <c r="K87" s="104">
        <f t="shared" si="10"/>
        <v>48000</v>
      </c>
      <c r="L87" s="103">
        <f t="shared" si="11"/>
        <v>2395800</v>
      </c>
    </row>
    <row r="88" spans="1:12" s="16" customFormat="1" ht="13.5" x14ac:dyDescent="0.25">
      <c r="A88" s="99">
        <v>87</v>
      </c>
      <c r="B88" s="105">
        <v>1803</v>
      </c>
      <c r="C88" s="105">
        <v>18</v>
      </c>
      <c r="D88" s="106" t="s">
        <v>26</v>
      </c>
      <c r="E88" s="107">
        <v>1000</v>
      </c>
      <c r="F88" s="101">
        <f t="shared" si="6"/>
        <v>1100</v>
      </c>
      <c r="G88" s="101">
        <f>G87</f>
        <v>23800</v>
      </c>
      <c r="H88" s="102">
        <f t="shared" si="7"/>
        <v>23800000</v>
      </c>
      <c r="I88" s="103">
        <f t="shared" si="8"/>
        <v>26418000</v>
      </c>
      <c r="J88" s="103">
        <f t="shared" si="9"/>
        <v>19040000</v>
      </c>
      <c r="K88" s="104">
        <f t="shared" si="10"/>
        <v>66000</v>
      </c>
      <c r="L88" s="103">
        <f t="shared" si="11"/>
        <v>3300000</v>
      </c>
    </row>
    <row r="89" spans="1:12" s="16" customFormat="1" ht="13.5" x14ac:dyDescent="0.25">
      <c r="A89" s="99">
        <v>88</v>
      </c>
      <c r="B89" s="105">
        <v>1804</v>
      </c>
      <c r="C89" s="105">
        <v>18</v>
      </c>
      <c r="D89" s="106" t="s">
        <v>26</v>
      </c>
      <c r="E89" s="107">
        <v>1000</v>
      </c>
      <c r="F89" s="101">
        <f t="shared" si="6"/>
        <v>1100</v>
      </c>
      <c r="G89" s="101">
        <f>G88</f>
        <v>23800</v>
      </c>
      <c r="H89" s="102">
        <f t="shared" si="7"/>
        <v>23800000</v>
      </c>
      <c r="I89" s="103">
        <f t="shared" si="8"/>
        <v>26418000</v>
      </c>
      <c r="J89" s="103">
        <f t="shared" si="9"/>
        <v>19040000</v>
      </c>
      <c r="K89" s="104">
        <f t="shared" si="10"/>
        <v>66000</v>
      </c>
      <c r="L89" s="103">
        <f t="shared" si="11"/>
        <v>3300000</v>
      </c>
    </row>
    <row r="90" spans="1:12" s="16" customFormat="1" ht="13.5" x14ac:dyDescent="0.25">
      <c r="A90" s="99">
        <v>89</v>
      </c>
      <c r="B90" s="105">
        <v>1805</v>
      </c>
      <c r="C90" s="105">
        <v>18</v>
      </c>
      <c r="D90" s="106" t="s">
        <v>25</v>
      </c>
      <c r="E90" s="107">
        <v>746</v>
      </c>
      <c r="F90" s="101">
        <f t="shared" si="6"/>
        <v>820.6</v>
      </c>
      <c r="G90" s="101">
        <f>G89</f>
        <v>23800</v>
      </c>
      <c r="H90" s="102">
        <f t="shared" si="7"/>
        <v>17754800</v>
      </c>
      <c r="I90" s="103">
        <f t="shared" si="8"/>
        <v>19707828</v>
      </c>
      <c r="J90" s="103">
        <f t="shared" si="9"/>
        <v>14203840</v>
      </c>
      <c r="K90" s="104">
        <f t="shared" si="10"/>
        <v>49500</v>
      </c>
      <c r="L90" s="103">
        <f t="shared" si="11"/>
        <v>2461800</v>
      </c>
    </row>
    <row r="91" spans="1:12" s="16" customFormat="1" ht="13.5" x14ac:dyDescent="0.25">
      <c r="A91" s="99">
        <v>90</v>
      </c>
      <c r="B91" s="105">
        <v>1806</v>
      </c>
      <c r="C91" s="105">
        <v>18</v>
      </c>
      <c r="D91" s="106" t="s">
        <v>25</v>
      </c>
      <c r="E91" s="107">
        <v>746</v>
      </c>
      <c r="F91" s="101">
        <f t="shared" si="6"/>
        <v>820.6</v>
      </c>
      <c r="G91" s="101">
        <f>G90</f>
        <v>23800</v>
      </c>
      <c r="H91" s="102">
        <f t="shared" si="7"/>
        <v>17754800</v>
      </c>
      <c r="I91" s="103">
        <f t="shared" si="8"/>
        <v>19707828</v>
      </c>
      <c r="J91" s="103">
        <f t="shared" si="9"/>
        <v>14203840</v>
      </c>
      <c r="K91" s="104">
        <f t="shared" si="10"/>
        <v>49500</v>
      </c>
      <c r="L91" s="103">
        <f t="shared" si="11"/>
        <v>2461800</v>
      </c>
    </row>
    <row r="92" spans="1:12" s="16" customFormat="1" ht="13.5" x14ac:dyDescent="0.25">
      <c r="A92" s="99">
        <v>91</v>
      </c>
      <c r="B92" s="105">
        <v>1807</v>
      </c>
      <c r="C92" s="105">
        <v>18</v>
      </c>
      <c r="D92" s="106" t="s">
        <v>25</v>
      </c>
      <c r="E92" s="107">
        <v>691</v>
      </c>
      <c r="F92" s="101">
        <f t="shared" si="6"/>
        <v>760.1</v>
      </c>
      <c r="G92" s="101">
        <f>G91</f>
        <v>23800</v>
      </c>
      <c r="H92" s="102">
        <f t="shared" si="7"/>
        <v>16445800</v>
      </c>
      <c r="I92" s="103">
        <f t="shared" si="8"/>
        <v>18254838</v>
      </c>
      <c r="J92" s="103">
        <f t="shared" si="9"/>
        <v>13156640</v>
      </c>
      <c r="K92" s="104">
        <f t="shared" si="10"/>
        <v>45500</v>
      </c>
      <c r="L92" s="103">
        <f t="shared" si="11"/>
        <v>2280300</v>
      </c>
    </row>
    <row r="93" spans="1:12" s="16" customFormat="1" ht="13.5" x14ac:dyDescent="0.25">
      <c r="A93" s="99">
        <v>92</v>
      </c>
      <c r="B93" s="105">
        <v>1808</v>
      </c>
      <c r="C93" s="105">
        <v>18</v>
      </c>
      <c r="D93" s="106" t="s">
        <v>25</v>
      </c>
      <c r="E93" s="107">
        <v>691</v>
      </c>
      <c r="F93" s="101">
        <f t="shared" si="6"/>
        <v>760.1</v>
      </c>
      <c r="G93" s="101">
        <f>G92</f>
        <v>23800</v>
      </c>
      <c r="H93" s="102">
        <f t="shared" si="7"/>
        <v>16445800</v>
      </c>
      <c r="I93" s="103">
        <f t="shared" si="8"/>
        <v>18254838</v>
      </c>
      <c r="J93" s="103">
        <f t="shared" si="9"/>
        <v>13156640</v>
      </c>
      <c r="K93" s="104">
        <f t="shared" si="10"/>
        <v>45500</v>
      </c>
      <c r="L93" s="103">
        <f t="shared" si="11"/>
        <v>2280300</v>
      </c>
    </row>
    <row r="94" spans="1:12" s="16" customFormat="1" ht="13.5" x14ac:dyDescent="0.25">
      <c r="A94" s="99">
        <v>93</v>
      </c>
      <c r="B94" s="105">
        <v>1901</v>
      </c>
      <c r="C94" s="105">
        <v>19</v>
      </c>
      <c r="D94" s="106" t="s">
        <v>25</v>
      </c>
      <c r="E94" s="107">
        <v>726</v>
      </c>
      <c r="F94" s="101">
        <f t="shared" si="6"/>
        <v>798.6</v>
      </c>
      <c r="G94" s="101">
        <f>G93+80</f>
        <v>23880</v>
      </c>
      <c r="H94" s="102">
        <f t="shared" si="7"/>
        <v>17336880</v>
      </c>
      <c r="I94" s="103">
        <f t="shared" si="8"/>
        <v>19243937</v>
      </c>
      <c r="J94" s="103">
        <f t="shared" si="9"/>
        <v>13869504</v>
      </c>
      <c r="K94" s="104">
        <f t="shared" si="10"/>
        <v>48000</v>
      </c>
      <c r="L94" s="103">
        <f t="shared" si="11"/>
        <v>2395800</v>
      </c>
    </row>
    <row r="95" spans="1:12" s="16" customFormat="1" ht="13.5" x14ac:dyDescent="0.25">
      <c r="A95" s="99">
        <v>94</v>
      </c>
      <c r="B95" s="105">
        <v>1902</v>
      </c>
      <c r="C95" s="105">
        <v>19</v>
      </c>
      <c r="D95" s="106" t="s">
        <v>25</v>
      </c>
      <c r="E95" s="107">
        <v>726</v>
      </c>
      <c r="F95" s="101">
        <f t="shared" si="6"/>
        <v>798.6</v>
      </c>
      <c r="G95" s="101">
        <f>G94</f>
        <v>23880</v>
      </c>
      <c r="H95" s="102">
        <f t="shared" si="7"/>
        <v>17336880</v>
      </c>
      <c r="I95" s="103">
        <f t="shared" si="8"/>
        <v>19243937</v>
      </c>
      <c r="J95" s="103">
        <f t="shared" si="9"/>
        <v>13869504</v>
      </c>
      <c r="K95" s="104">
        <f t="shared" si="10"/>
        <v>48000</v>
      </c>
      <c r="L95" s="103">
        <f t="shared" si="11"/>
        <v>2395800</v>
      </c>
    </row>
    <row r="96" spans="1:12" s="16" customFormat="1" ht="13.5" x14ac:dyDescent="0.25">
      <c r="A96" s="99">
        <v>95</v>
      </c>
      <c r="B96" s="105">
        <v>1903</v>
      </c>
      <c r="C96" s="105">
        <v>19</v>
      </c>
      <c r="D96" s="106" t="s">
        <v>26</v>
      </c>
      <c r="E96" s="107">
        <v>1000</v>
      </c>
      <c r="F96" s="101">
        <f t="shared" si="6"/>
        <v>1100</v>
      </c>
      <c r="G96" s="101">
        <f>G95</f>
        <v>23880</v>
      </c>
      <c r="H96" s="102">
        <f t="shared" si="7"/>
        <v>23880000</v>
      </c>
      <c r="I96" s="103">
        <f t="shared" si="8"/>
        <v>26506800</v>
      </c>
      <c r="J96" s="103">
        <f t="shared" si="9"/>
        <v>19104000</v>
      </c>
      <c r="K96" s="104">
        <f t="shared" si="10"/>
        <v>66500</v>
      </c>
      <c r="L96" s="103">
        <f t="shared" si="11"/>
        <v>3300000</v>
      </c>
    </row>
    <row r="97" spans="1:12" s="16" customFormat="1" ht="13.5" x14ac:dyDescent="0.25">
      <c r="A97" s="99">
        <v>96</v>
      </c>
      <c r="B97" s="105">
        <v>1904</v>
      </c>
      <c r="C97" s="105">
        <v>19</v>
      </c>
      <c r="D97" s="106" t="s">
        <v>26</v>
      </c>
      <c r="E97" s="107">
        <v>1000</v>
      </c>
      <c r="F97" s="101">
        <f t="shared" si="6"/>
        <v>1100</v>
      </c>
      <c r="G97" s="101">
        <f>G96</f>
        <v>23880</v>
      </c>
      <c r="H97" s="102">
        <f t="shared" si="7"/>
        <v>23880000</v>
      </c>
      <c r="I97" s="103">
        <f t="shared" si="8"/>
        <v>26506800</v>
      </c>
      <c r="J97" s="103">
        <f t="shared" si="9"/>
        <v>19104000</v>
      </c>
      <c r="K97" s="104">
        <f t="shared" si="10"/>
        <v>66500</v>
      </c>
      <c r="L97" s="103">
        <f t="shared" si="11"/>
        <v>3300000</v>
      </c>
    </row>
    <row r="98" spans="1:12" s="16" customFormat="1" ht="13.5" x14ac:dyDescent="0.25">
      <c r="A98" s="99">
        <v>97</v>
      </c>
      <c r="B98" s="105">
        <v>1905</v>
      </c>
      <c r="C98" s="105">
        <v>19</v>
      </c>
      <c r="D98" s="106" t="s">
        <v>25</v>
      </c>
      <c r="E98" s="107">
        <v>746</v>
      </c>
      <c r="F98" s="101">
        <f t="shared" si="6"/>
        <v>820.6</v>
      </c>
      <c r="G98" s="101">
        <f>G97</f>
        <v>23880</v>
      </c>
      <c r="H98" s="102">
        <f t="shared" si="7"/>
        <v>17814480</v>
      </c>
      <c r="I98" s="103">
        <f t="shared" si="8"/>
        <v>19774073</v>
      </c>
      <c r="J98" s="103">
        <f t="shared" si="9"/>
        <v>14251584</v>
      </c>
      <c r="K98" s="104">
        <f t="shared" si="10"/>
        <v>49500</v>
      </c>
      <c r="L98" s="103">
        <f t="shared" si="11"/>
        <v>2461800</v>
      </c>
    </row>
    <row r="99" spans="1:12" s="16" customFormat="1" ht="13.5" x14ac:dyDescent="0.25">
      <c r="A99" s="99">
        <v>98</v>
      </c>
      <c r="B99" s="105">
        <v>1906</v>
      </c>
      <c r="C99" s="105">
        <v>19</v>
      </c>
      <c r="D99" s="106" t="s">
        <v>25</v>
      </c>
      <c r="E99" s="107">
        <v>746</v>
      </c>
      <c r="F99" s="101">
        <f t="shared" si="6"/>
        <v>820.6</v>
      </c>
      <c r="G99" s="101">
        <f>G98</f>
        <v>23880</v>
      </c>
      <c r="H99" s="102">
        <f t="shared" si="7"/>
        <v>17814480</v>
      </c>
      <c r="I99" s="103">
        <f t="shared" si="8"/>
        <v>19774073</v>
      </c>
      <c r="J99" s="103">
        <f t="shared" si="9"/>
        <v>14251584</v>
      </c>
      <c r="K99" s="104">
        <f t="shared" si="10"/>
        <v>49500</v>
      </c>
      <c r="L99" s="103">
        <f t="shared" si="11"/>
        <v>2461800</v>
      </c>
    </row>
    <row r="100" spans="1:12" s="16" customFormat="1" ht="13.5" x14ac:dyDescent="0.25">
      <c r="A100" s="99">
        <v>99</v>
      </c>
      <c r="B100" s="105">
        <v>1907</v>
      </c>
      <c r="C100" s="105">
        <v>19</v>
      </c>
      <c r="D100" s="106" t="s">
        <v>25</v>
      </c>
      <c r="E100" s="107">
        <v>691</v>
      </c>
      <c r="F100" s="101">
        <f t="shared" si="6"/>
        <v>760.1</v>
      </c>
      <c r="G100" s="101">
        <f>G99</f>
        <v>23880</v>
      </c>
      <c r="H100" s="102">
        <f t="shared" si="7"/>
        <v>16501080</v>
      </c>
      <c r="I100" s="103">
        <f t="shared" si="8"/>
        <v>18316199</v>
      </c>
      <c r="J100" s="103">
        <f t="shared" si="9"/>
        <v>13200864</v>
      </c>
      <c r="K100" s="104">
        <f t="shared" si="10"/>
        <v>46000</v>
      </c>
      <c r="L100" s="103">
        <f t="shared" si="11"/>
        <v>2280300</v>
      </c>
    </row>
    <row r="101" spans="1:12" s="16" customFormat="1" ht="13.5" x14ac:dyDescent="0.25">
      <c r="A101" s="99">
        <v>100</v>
      </c>
      <c r="B101" s="105">
        <v>1908</v>
      </c>
      <c r="C101" s="105">
        <v>19</v>
      </c>
      <c r="D101" s="106" t="s">
        <v>25</v>
      </c>
      <c r="E101" s="107">
        <v>691</v>
      </c>
      <c r="F101" s="101">
        <f t="shared" si="6"/>
        <v>760.1</v>
      </c>
      <c r="G101" s="101">
        <f>G100</f>
        <v>23880</v>
      </c>
      <c r="H101" s="102">
        <f t="shared" si="7"/>
        <v>16501080</v>
      </c>
      <c r="I101" s="103">
        <f t="shared" si="8"/>
        <v>18316199</v>
      </c>
      <c r="J101" s="103">
        <f t="shared" si="9"/>
        <v>13200864</v>
      </c>
      <c r="K101" s="104">
        <f t="shared" si="10"/>
        <v>46000</v>
      </c>
      <c r="L101" s="103">
        <f t="shared" si="11"/>
        <v>2280300</v>
      </c>
    </row>
    <row r="102" spans="1:12" s="16" customFormat="1" ht="13.5" x14ac:dyDescent="0.25">
      <c r="A102" s="99">
        <v>101</v>
      </c>
      <c r="B102" s="105">
        <v>2001</v>
      </c>
      <c r="C102" s="105">
        <v>20</v>
      </c>
      <c r="D102" s="106" t="s">
        <v>25</v>
      </c>
      <c r="E102" s="107">
        <v>726</v>
      </c>
      <c r="F102" s="101">
        <f t="shared" si="6"/>
        <v>798.6</v>
      </c>
      <c r="G102" s="101">
        <f>G101+80</f>
        <v>23960</v>
      </c>
      <c r="H102" s="102">
        <f t="shared" si="7"/>
        <v>17394960</v>
      </c>
      <c r="I102" s="103">
        <f t="shared" si="8"/>
        <v>19308406</v>
      </c>
      <c r="J102" s="103">
        <f t="shared" si="9"/>
        <v>13915968</v>
      </c>
      <c r="K102" s="104">
        <f t="shared" si="10"/>
        <v>48500</v>
      </c>
      <c r="L102" s="103">
        <f t="shared" si="11"/>
        <v>2395800</v>
      </c>
    </row>
    <row r="103" spans="1:12" s="16" customFormat="1" ht="13.5" x14ac:dyDescent="0.25">
      <c r="A103" s="99">
        <v>102</v>
      </c>
      <c r="B103" s="105">
        <v>2002</v>
      </c>
      <c r="C103" s="105">
        <v>20</v>
      </c>
      <c r="D103" s="106" t="s">
        <v>25</v>
      </c>
      <c r="E103" s="107">
        <v>726</v>
      </c>
      <c r="F103" s="101">
        <f t="shared" si="6"/>
        <v>798.6</v>
      </c>
      <c r="G103" s="101">
        <f>G102</f>
        <v>23960</v>
      </c>
      <c r="H103" s="102">
        <f t="shared" si="7"/>
        <v>17394960</v>
      </c>
      <c r="I103" s="103">
        <f t="shared" si="8"/>
        <v>19308406</v>
      </c>
      <c r="J103" s="103">
        <f t="shared" si="9"/>
        <v>13915968</v>
      </c>
      <c r="K103" s="104">
        <f t="shared" si="10"/>
        <v>48500</v>
      </c>
      <c r="L103" s="103">
        <f t="shared" si="11"/>
        <v>2395800</v>
      </c>
    </row>
    <row r="104" spans="1:12" s="16" customFormat="1" ht="13.5" x14ac:dyDescent="0.25">
      <c r="A104" s="99">
        <v>103</v>
      </c>
      <c r="B104" s="105">
        <v>2003</v>
      </c>
      <c r="C104" s="105">
        <v>20</v>
      </c>
      <c r="D104" s="106" t="s">
        <v>26</v>
      </c>
      <c r="E104" s="107">
        <v>1000</v>
      </c>
      <c r="F104" s="101">
        <f t="shared" si="6"/>
        <v>1100</v>
      </c>
      <c r="G104" s="101">
        <f>G103</f>
        <v>23960</v>
      </c>
      <c r="H104" s="102">
        <f t="shared" si="7"/>
        <v>23960000</v>
      </c>
      <c r="I104" s="103">
        <f t="shared" si="8"/>
        <v>26595600</v>
      </c>
      <c r="J104" s="103">
        <f t="shared" si="9"/>
        <v>19168000</v>
      </c>
      <c r="K104" s="104">
        <f t="shared" si="10"/>
        <v>66500</v>
      </c>
      <c r="L104" s="103">
        <f t="shared" si="11"/>
        <v>3300000</v>
      </c>
    </row>
    <row r="105" spans="1:12" s="16" customFormat="1" ht="13.5" x14ac:dyDescent="0.25">
      <c r="A105" s="99">
        <v>104</v>
      </c>
      <c r="B105" s="105">
        <v>2004</v>
      </c>
      <c r="C105" s="105">
        <v>20</v>
      </c>
      <c r="D105" s="106" t="s">
        <v>26</v>
      </c>
      <c r="E105" s="107">
        <v>1000</v>
      </c>
      <c r="F105" s="101">
        <f t="shared" si="6"/>
        <v>1100</v>
      </c>
      <c r="G105" s="101">
        <f>G104</f>
        <v>23960</v>
      </c>
      <c r="H105" s="102">
        <f t="shared" si="7"/>
        <v>23960000</v>
      </c>
      <c r="I105" s="103">
        <f t="shared" si="8"/>
        <v>26595600</v>
      </c>
      <c r="J105" s="103">
        <f t="shared" si="9"/>
        <v>19168000</v>
      </c>
      <c r="K105" s="104">
        <f t="shared" si="10"/>
        <v>66500</v>
      </c>
      <c r="L105" s="103">
        <f t="shared" si="11"/>
        <v>3300000</v>
      </c>
    </row>
    <row r="106" spans="1:12" s="16" customFormat="1" ht="13.5" x14ac:dyDescent="0.25">
      <c r="A106" s="99">
        <v>105</v>
      </c>
      <c r="B106" s="105">
        <v>2005</v>
      </c>
      <c r="C106" s="105">
        <v>20</v>
      </c>
      <c r="D106" s="106" t="s">
        <v>25</v>
      </c>
      <c r="E106" s="107">
        <v>746</v>
      </c>
      <c r="F106" s="101">
        <f t="shared" si="6"/>
        <v>820.6</v>
      </c>
      <c r="G106" s="101">
        <f>G105</f>
        <v>23960</v>
      </c>
      <c r="H106" s="102">
        <f t="shared" si="7"/>
        <v>17874160</v>
      </c>
      <c r="I106" s="103">
        <f t="shared" si="8"/>
        <v>19840318</v>
      </c>
      <c r="J106" s="103">
        <f t="shared" si="9"/>
        <v>14299328</v>
      </c>
      <c r="K106" s="104">
        <f t="shared" si="10"/>
        <v>49500</v>
      </c>
      <c r="L106" s="103">
        <f t="shared" si="11"/>
        <v>2461800</v>
      </c>
    </row>
    <row r="107" spans="1:12" s="16" customFormat="1" ht="13.5" x14ac:dyDescent="0.25">
      <c r="A107" s="99">
        <v>106</v>
      </c>
      <c r="B107" s="105">
        <v>2006</v>
      </c>
      <c r="C107" s="105">
        <v>20</v>
      </c>
      <c r="D107" s="106" t="s">
        <v>25</v>
      </c>
      <c r="E107" s="107">
        <v>746</v>
      </c>
      <c r="F107" s="101">
        <f t="shared" si="6"/>
        <v>820.6</v>
      </c>
      <c r="G107" s="101">
        <f>G106</f>
        <v>23960</v>
      </c>
      <c r="H107" s="102">
        <f t="shared" si="7"/>
        <v>17874160</v>
      </c>
      <c r="I107" s="103">
        <f t="shared" si="8"/>
        <v>19840318</v>
      </c>
      <c r="J107" s="103">
        <f t="shared" si="9"/>
        <v>14299328</v>
      </c>
      <c r="K107" s="104">
        <f t="shared" si="10"/>
        <v>49500</v>
      </c>
      <c r="L107" s="103">
        <f t="shared" si="11"/>
        <v>2461800</v>
      </c>
    </row>
    <row r="108" spans="1:12" s="16" customFormat="1" ht="13.5" x14ac:dyDescent="0.25">
      <c r="A108" s="99">
        <v>107</v>
      </c>
      <c r="B108" s="105">
        <v>2007</v>
      </c>
      <c r="C108" s="105">
        <v>20</v>
      </c>
      <c r="D108" s="106" t="s">
        <v>25</v>
      </c>
      <c r="E108" s="107">
        <v>691</v>
      </c>
      <c r="F108" s="101">
        <f t="shared" si="6"/>
        <v>760.1</v>
      </c>
      <c r="G108" s="101">
        <f>G107</f>
        <v>23960</v>
      </c>
      <c r="H108" s="102">
        <f t="shared" si="7"/>
        <v>16556360</v>
      </c>
      <c r="I108" s="103">
        <f t="shared" si="8"/>
        <v>18377560</v>
      </c>
      <c r="J108" s="103">
        <f t="shared" si="9"/>
        <v>13245088</v>
      </c>
      <c r="K108" s="104">
        <f t="shared" si="10"/>
        <v>46000</v>
      </c>
      <c r="L108" s="103">
        <f t="shared" si="11"/>
        <v>2280300</v>
      </c>
    </row>
    <row r="109" spans="1:12" s="16" customFormat="1" ht="13.5" x14ac:dyDescent="0.25">
      <c r="A109" s="99">
        <v>108</v>
      </c>
      <c r="B109" s="105">
        <v>2008</v>
      </c>
      <c r="C109" s="105">
        <v>20</v>
      </c>
      <c r="D109" s="106" t="s">
        <v>25</v>
      </c>
      <c r="E109" s="107">
        <v>691</v>
      </c>
      <c r="F109" s="101">
        <f t="shared" si="6"/>
        <v>760.1</v>
      </c>
      <c r="G109" s="101">
        <f>G108</f>
        <v>23960</v>
      </c>
      <c r="H109" s="102">
        <f t="shared" si="7"/>
        <v>16556360</v>
      </c>
      <c r="I109" s="103">
        <f t="shared" si="8"/>
        <v>18377560</v>
      </c>
      <c r="J109" s="103">
        <f t="shared" si="9"/>
        <v>13245088</v>
      </c>
      <c r="K109" s="104">
        <f t="shared" si="10"/>
        <v>46000</v>
      </c>
      <c r="L109" s="103">
        <f t="shared" si="11"/>
        <v>2280300</v>
      </c>
    </row>
    <row r="110" spans="1:12" s="16" customFormat="1" ht="13.5" x14ac:dyDescent="0.25">
      <c r="A110" s="99">
        <v>109</v>
      </c>
      <c r="B110" s="105">
        <v>2101</v>
      </c>
      <c r="C110" s="105">
        <v>21</v>
      </c>
      <c r="D110" s="106" t="s">
        <v>25</v>
      </c>
      <c r="E110" s="107">
        <v>726</v>
      </c>
      <c r="F110" s="101">
        <f t="shared" si="6"/>
        <v>798.6</v>
      </c>
      <c r="G110" s="101">
        <f>G109+80</f>
        <v>24040</v>
      </c>
      <c r="H110" s="102">
        <f t="shared" si="7"/>
        <v>17453040</v>
      </c>
      <c r="I110" s="103">
        <f t="shared" si="8"/>
        <v>19372874</v>
      </c>
      <c r="J110" s="103">
        <f t="shared" si="9"/>
        <v>13962432</v>
      </c>
      <c r="K110" s="104">
        <f t="shared" si="10"/>
        <v>48500</v>
      </c>
      <c r="L110" s="103">
        <f t="shared" si="11"/>
        <v>2395800</v>
      </c>
    </row>
    <row r="111" spans="1:12" s="16" customFormat="1" ht="13.5" x14ac:dyDescent="0.25">
      <c r="A111" s="99">
        <v>110</v>
      </c>
      <c r="B111" s="105">
        <v>2102</v>
      </c>
      <c r="C111" s="105">
        <v>21</v>
      </c>
      <c r="D111" s="106" t="s">
        <v>25</v>
      </c>
      <c r="E111" s="107">
        <v>726</v>
      </c>
      <c r="F111" s="101">
        <f t="shared" si="6"/>
        <v>798.6</v>
      </c>
      <c r="G111" s="101">
        <f>G110</f>
        <v>24040</v>
      </c>
      <c r="H111" s="102">
        <f t="shared" si="7"/>
        <v>17453040</v>
      </c>
      <c r="I111" s="103">
        <f t="shared" si="8"/>
        <v>19372874</v>
      </c>
      <c r="J111" s="103">
        <f t="shared" si="9"/>
        <v>13962432</v>
      </c>
      <c r="K111" s="104">
        <f t="shared" si="10"/>
        <v>48500</v>
      </c>
      <c r="L111" s="103">
        <f t="shared" si="11"/>
        <v>2395800</v>
      </c>
    </row>
    <row r="112" spans="1:12" s="16" customFormat="1" ht="13.5" x14ac:dyDescent="0.25">
      <c r="A112" s="99">
        <v>111</v>
      </c>
      <c r="B112" s="105">
        <v>2103</v>
      </c>
      <c r="C112" s="105">
        <v>21</v>
      </c>
      <c r="D112" s="106" t="s">
        <v>26</v>
      </c>
      <c r="E112" s="107">
        <v>1000</v>
      </c>
      <c r="F112" s="101">
        <f t="shared" si="6"/>
        <v>1100</v>
      </c>
      <c r="G112" s="101">
        <f>G111</f>
        <v>24040</v>
      </c>
      <c r="H112" s="102">
        <f t="shared" si="7"/>
        <v>24040000</v>
      </c>
      <c r="I112" s="103">
        <f t="shared" si="8"/>
        <v>26684400</v>
      </c>
      <c r="J112" s="103">
        <f t="shared" si="9"/>
        <v>19232000</v>
      </c>
      <c r="K112" s="104">
        <f t="shared" si="10"/>
        <v>66500</v>
      </c>
      <c r="L112" s="103">
        <f t="shared" si="11"/>
        <v>3300000</v>
      </c>
    </row>
    <row r="113" spans="1:12" s="16" customFormat="1" ht="13.5" x14ac:dyDescent="0.25">
      <c r="A113" s="99">
        <v>112</v>
      </c>
      <c r="B113" s="105">
        <v>2104</v>
      </c>
      <c r="C113" s="105">
        <v>21</v>
      </c>
      <c r="D113" s="106" t="s">
        <v>26</v>
      </c>
      <c r="E113" s="107">
        <v>1000</v>
      </c>
      <c r="F113" s="101">
        <f t="shared" si="6"/>
        <v>1100</v>
      </c>
      <c r="G113" s="101">
        <f>G112</f>
        <v>24040</v>
      </c>
      <c r="H113" s="102">
        <f t="shared" si="7"/>
        <v>24040000</v>
      </c>
      <c r="I113" s="103">
        <f t="shared" si="8"/>
        <v>26684400</v>
      </c>
      <c r="J113" s="103">
        <f t="shared" si="9"/>
        <v>19232000</v>
      </c>
      <c r="K113" s="104">
        <f t="shared" si="10"/>
        <v>66500</v>
      </c>
      <c r="L113" s="103">
        <f t="shared" si="11"/>
        <v>3300000</v>
      </c>
    </row>
    <row r="114" spans="1:12" s="16" customFormat="1" ht="13.5" x14ac:dyDescent="0.25">
      <c r="A114" s="99">
        <v>113</v>
      </c>
      <c r="B114" s="105">
        <v>2107</v>
      </c>
      <c r="C114" s="105">
        <v>21</v>
      </c>
      <c r="D114" s="106" t="s">
        <v>25</v>
      </c>
      <c r="E114" s="107">
        <v>691</v>
      </c>
      <c r="F114" s="101">
        <f t="shared" si="6"/>
        <v>760.1</v>
      </c>
      <c r="G114" s="101">
        <f>G113</f>
        <v>24040</v>
      </c>
      <c r="H114" s="102">
        <f t="shared" si="7"/>
        <v>16611640</v>
      </c>
      <c r="I114" s="103">
        <f t="shared" si="8"/>
        <v>18438920</v>
      </c>
      <c r="J114" s="103">
        <f t="shared" si="9"/>
        <v>13289312</v>
      </c>
      <c r="K114" s="104">
        <f t="shared" si="10"/>
        <v>46000</v>
      </c>
      <c r="L114" s="103">
        <f t="shared" si="11"/>
        <v>2280300</v>
      </c>
    </row>
    <row r="115" spans="1:12" s="16" customFormat="1" ht="13.5" x14ac:dyDescent="0.25">
      <c r="A115" s="99">
        <v>114</v>
      </c>
      <c r="B115" s="105">
        <v>2108</v>
      </c>
      <c r="C115" s="105">
        <v>21</v>
      </c>
      <c r="D115" s="106" t="s">
        <v>25</v>
      </c>
      <c r="E115" s="107">
        <v>691</v>
      </c>
      <c r="F115" s="101">
        <f t="shared" si="6"/>
        <v>760.1</v>
      </c>
      <c r="G115" s="101">
        <f>G114</f>
        <v>24040</v>
      </c>
      <c r="H115" s="102">
        <f t="shared" si="7"/>
        <v>16611640</v>
      </c>
      <c r="I115" s="103">
        <f t="shared" si="8"/>
        <v>18438920</v>
      </c>
      <c r="J115" s="103">
        <f t="shared" si="9"/>
        <v>13289312</v>
      </c>
      <c r="K115" s="104">
        <f t="shared" si="10"/>
        <v>46000</v>
      </c>
      <c r="L115" s="103">
        <f t="shared" si="11"/>
        <v>2280300</v>
      </c>
    </row>
    <row r="116" spans="1:12" s="16" customFormat="1" ht="13.5" x14ac:dyDescent="0.25">
      <c r="A116" s="99">
        <v>115</v>
      </c>
      <c r="B116" s="105">
        <v>2201</v>
      </c>
      <c r="C116" s="105">
        <v>22</v>
      </c>
      <c r="D116" s="106" t="s">
        <v>25</v>
      </c>
      <c r="E116" s="107">
        <v>726</v>
      </c>
      <c r="F116" s="101">
        <f t="shared" si="6"/>
        <v>798.6</v>
      </c>
      <c r="G116" s="101">
        <f>G115+80</f>
        <v>24120</v>
      </c>
      <c r="H116" s="102">
        <f t="shared" si="7"/>
        <v>17511120</v>
      </c>
      <c r="I116" s="103">
        <f t="shared" si="8"/>
        <v>19437343</v>
      </c>
      <c r="J116" s="103">
        <f t="shared" si="9"/>
        <v>14008896</v>
      </c>
      <c r="K116" s="104">
        <f t="shared" si="10"/>
        <v>48500</v>
      </c>
      <c r="L116" s="103">
        <f t="shared" si="11"/>
        <v>2395800</v>
      </c>
    </row>
    <row r="117" spans="1:12" s="16" customFormat="1" ht="13.5" x14ac:dyDescent="0.25">
      <c r="A117" s="99">
        <v>116</v>
      </c>
      <c r="B117" s="105">
        <v>2202</v>
      </c>
      <c r="C117" s="105">
        <v>22</v>
      </c>
      <c r="D117" s="106" t="s">
        <v>25</v>
      </c>
      <c r="E117" s="107">
        <v>726</v>
      </c>
      <c r="F117" s="101">
        <f t="shared" si="6"/>
        <v>798.6</v>
      </c>
      <c r="G117" s="101">
        <f>G116</f>
        <v>24120</v>
      </c>
      <c r="H117" s="102">
        <f t="shared" si="7"/>
        <v>17511120</v>
      </c>
      <c r="I117" s="103">
        <f t="shared" si="8"/>
        <v>19437343</v>
      </c>
      <c r="J117" s="103">
        <f t="shared" si="9"/>
        <v>14008896</v>
      </c>
      <c r="K117" s="104">
        <f t="shared" si="10"/>
        <v>48500</v>
      </c>
      <c r="L117" s="103">
        <f t="shared" si="11"/>
        <v>2395800</v>
      </c>
    </row>
    <row r="118" spans="1:12" s="16" customFormat="1" ht="13.5" x14ac:dyDescent="0.25">
      <c r="A118" s="99">
        <v>117</v>
      </c>
      <c r="B118" s="105">
        <v>2203</v>
      </c>
      <c r="C118" s="105">
        <v>22</v>
      </c>
      <c r="D118" s="106" t="s">
        <v>26</v>
      </c>
      <c r="E118" s="107">
        <v>1000</v>
      </c>
      <c r="F118" s="101">
        <f t="shared" si="6"/>
        <v>1100</v>
      </c>
      <c r="G118" s="101">
        <f>G117</f>
        <v>24120</v>
      </c>
      <c r="H118" s="102">
        <f t="shared" si="7"/>
        <v>24120000</v>
      </c>
      <c r="I118" s="103">
        <f t="shared" si="8"/>
        <v>26773200</v>
      </c>
      <c r="J118" s="103">
        <f t="shared" si="9"/>
        <v>19296000</v>
      </c>
      <c r="K118" s="104">
        <f t="shared" si="10"/>
        <v>67000</v>
      </c>
      <c r="L118" s="103">
        <f t="shared" si="11"/>
        <v>3300000</v>
      </c>
    </row>
    <row r="119" spans="1:12" s="16" customFormat="1" ht="13.5" x14ac:dyDescent="0.25">
      <c r="A119" s="99">
        <v>118</v>
      </c>
      <c r="B119" s="105">
        <v>2204</v>
      </c>
      <c r="C119" s="105">
        <v>22</v>
      </c>
      <c r="D119" s="106" t="s">
        <v>26</v>
      </c>
      <c r="E119" s="107">
        <v>1000</v>
      </c>
      <c r="F119" s="101">
        <f t="shared" si="6"/>
        <v>1100</v>
      </c>
      <c r="G119" s="101">
        <f>G118</f>
        <v>24120</v>
      </c>
      <c r="H119" s="102">
        <f t="shared" si="7"/>
        <v>24120000</v>
      </c>
      <c r="I119" s="103">
        <f t="shared" si="8"/>
        <v>26773200</v>
      </c>
      <c r="J119" s="103">
        <f t="shared" si="9"/>
        <v>19296000</v>
      </c>
      <c r="K119" s="104">
        <f t="shared" si="10"/>
        <v>67000</v>
      </c>
      <c r="L119" s="103">
        <f t="shared" si="11"/>
        <v>3300000</v>
      </c>
    </row>
    <row r="120" spans="1:12" s="16" customFormat="1" ht="13.5" x14ac:dyDescent="0.25">
      <c r="A120" s="99">
        <v>119</v>
      </c>
      <c r="B120" s="105">
        <v>2205</v>
      </c>
      <c r="C120" s="105">
        <v>22</v>
      </c>
      <c r="D120" s="106" t="s">
        <v>25</v>
      </c>
      <c r="E120" s="107">
        <v>746</v>
      </c>
      <c r="F120" s="101">
        <f t="shared" si="6"/>
        <v>820.6</v>
      </c>
      <c r="G120" s="101">
        <f>G119</f>
        <v>24120</v>
      </c>
      <c r="H120" s="102">
        <f t="shared" si="7"/>
        <v>17993520</v>
      </c>
      <c r="I120" s="103">
        <f t="shared" si="8"/>
        <v>19972807</v>
      </c>
      <c r="J120" s="103">
        <f t="shared" si="9"/>
        <v>14394816</v>
      </c>
      <c r="K120" s="104">
        <f t="shared" si="10"/>
        <v>50000</v>
      </c>
      <c r="L120" s="103">
        <f t="shared" si="11"/>
        <v>2461800</v>
      </c>
    </row>
    <row r="121" spans="1:12" s="16" customFormat="1" ht="13.5" x14ac:dyDescent="0.25">
      <c r="A121" s="99">
        <v>120</v>
      </c>
      <c r="B121" s="105">
        <v>2206</v>
      </c>
      <c r="C121" s="105">
        <v>22</v>
      </c>
      <c r="D121" s="106" t="s">
        <v>25</v>
      </c>
      <c r="E121" s="107">
        <v>746</v>
      </c>
      <c r="F121" s="101">
        <f t="shared" si="6"/>
        <v>820.6</v>
      </c>
      <c r="G121" s="101">
        <f>G120</f>
        <v>24120</v>
      </c>
      <c r="H121" s="102">
        <f t="shared" si="7"/>
        <v>17993520</v>
      </c>
      <c r="I121" s="103">
        <f t="shared" si="8"/>
        <v>19972807</v>
      </c>
      <c r="J121" s="103">
        <f t="shared" si="9"/>
        <v>14394816</v>
      </c>
      <c r="K121" s="104">
        <f t="shared" si="10"/>
        <v>50000</v>
      </c>
      <c r="L121" s="103">
        <f t="shared" si="11"/>
        <v>2461800</v>
      </c>
    </row>
    <row r="122" spans="1:12" s="16" customFormat="1" ht="13.5" x14ac:dyDescent="0.25">
      <c r="A122" s="99">
        <v>121</v>
      </c>
      <c r="B122" s="105">
        <v>2207</v>
      </c>
      <c r="C122" s="105">
        <v>22</v>
      </c>
      <c r="D122" s="106" t="s">
        <v>25</v>
      </c>
      <c r="E122" s="107">
        <v>691</v>
      </c>
      <c r="F122" s="101">
        <f t="shared" si="6"/>
        <v>760.1</v>
      </c>
      <c r="G122" s="101">
        <f>G121</f>
        <v>24120</v>
      </c>
      <c r="H122" s="102">
        <f t="shared" si="7"/>
        <v>16666920</v>
      </c>
      <c r="I122" s="103">
        <f t="shared" si="8"/>
        <v>18500281</v>
      </c>
      <c r="J122" s="103">
        <f t="shared" si="9"/>
        <v>13333536</v>
      </c>
      <c r="K122" s="104">
        <f t="shared" si="10"/>
        <v>46500</v>
      </c>
      <c r="L122" s="103">
        <f t="shared" si="11"/>
        <v>2280300</v>
      </c>
    </row>
    <row r="123" spans="1:12" s="16" customFormat="1" ht="13.5" x14ac:dyDescent="0.25">
      <c r="A123" s="99">
        <v>122</v>
      </c>
      <c r="B123" s="105">
        <v>2208</v>
      </c>
      <c r="C123" s="105">
        <v>22</v>
      </c>
      <c r="D123" s="106" t="s">
        <v>25</v>
      </c>
      <c r="E123" s="107">
        <v>691</v>
      </c>
      <c r="F123" s="101">
        <f t="shared" si="6"/>
        <v>760.1</v>
      </c>
      <c r="G123" s="101">
        <f>G122</f>
        <v>24120</v>
      </c>
      <c r="H123" s="102">
        <f t="shared" si="7"/>
        <v>16666920</v>
      </c>
      <c r="I123" s="103">
        <f t="shared" si="8"/>
        <v>18500281</v>
      </c>
      <c r="J123" s="103">
        <f t="shared" si="9"/>
        <v>13333536</v>
      </c>
      <c r="K123" s="104">
        <f t="shared" si="10"/>
        <v>46500</v>
      </c>
      <c r="L123" s="103">
        <f t="shared" si="11"/>
        <v>2280300</v>
      </c>
    </row>
    <row r="124" spans="1:12" s="16" customFormat="1" ht="13.5" x14ac:dyDescent="0.25">
      <c r="A124" s="99">
        <v>123</v>
      </c>
      <c r="B124" s="105">
        <v>2301</v>
      </c>
      <c r="C124" s="105">
        <v>23</v>
      </c>
      <c r="D124" s="106" t="s">
        <v>25</v>
      </c>
      <c r="E124" s="107">
        <v>726</v>
      </c>
      <c r="F124" s="101">
        <f t="shared" si="6"/>
        <v>798.6</v>
      </c>
      <c r="G124" s="101">
        <f>G123+80</f>
        <v>24200</v>
      </c>
      <c r="H124" s="102">
        <f t="shared" si="7"/>
        <v>17569200</v>
      </c>
      <c r="I124" s="103">
        <f t="shared" si="8"/>
        <v>19501812</v>
      </c>
      <c r="J124" s="103">
        <f t="shared" si="9"/>
        <v>14055360</v>
      </c>
      <c r="K124" s="104">
        <f t="shared" si="10"/>
        <v>49000</v>
      </c>
      <c r="L124" s="103">
        <f t="shared" si="11"/>
        <v>2395800</v>
      </c>
    </row>
    <row r="125" spans="1:12" s="16" customFormat="1" ht="13.5" x14ac:dyDescent="0.25">
      <c r="A125" s="99">
        <v>124</v>
      </c>
      <c r="B125" s="105">
        <v>2302</v>
      </c>
      <c r="C125" s="105">
        <v>23</v>
      </c>
      <c r="D125" s="106" t="s">
        <v>25</v>
      </c>
      <c r="E125" s="107">
        <v>726</v>
      </c>
      <c r="F125" s="101">
        <f t="shared" si="6"/>
        <v>798.6</v>
      </c>
      <c r="G125" s="101">
        <f>G124</f>
        <v>24200</v>
      </c>
      <c r="H125" s="102">
        <f t="shared" si="7"/>
        <v>17569200</v>
      </c>
      <c r="I125" s="103">
        <f t="shared" si="8"/>
        <v>19501812</v>
      </c>
      <c r="J125" s="103">
        <f t="shared" si="9"/>
        <v>14055360</v>
      </c>
      <c r="K125" s="104">
        <f t="shared" si="10"/>
        <v>49000</v>
      </c>
      <c r="L125" s="103">
        <f t="shared" si="11"/>
        <v>2395800</v>
      </c>
    </row>
    <row r="126" spans="1:12" s="16" customFormat="1" ht="13.5" x14ac:dyDescent="0.25">
      <c r="A126" s="99">
        <v>125</v>
      </c>
      <c r="B126" s="105">
        <v>2303</v>
      </c>
      <c r="C126" s="105">
        <v>23</v>
      </c>
      <c r="D126" s="106" t="s">
        <v>26</v>
      </c>
      <c r="E126" s="107">
        <v>1000</v>
      </c>
      <c r="F126" s="101">
        <f t="shared" si="6"/>
        <v>1100</v>
      </c>
      <c r="G126" s="101">
        <f>G125</f>
        <v>24200</v>
      </c>
      <c r="H126" s="102">
        <f t="shared" si="7"/>
        <v>24200000</v>
      </c>
      <c r="I126" s="103">
        <f t="shared" si="8"/>
        <v>26862000</v>
      </c>
      <c r="J126" s="103">
        <f t="shared" si="9"/>
        <v>19360000</v>
      </c>
      <c r="K126" s="104">
        <f t="shared" si="10"/>
        <v>67000</v>
      </c>
      <c r="L126" s="103">
        <f t="shared" si="11"/>
        <v>3300000</v>
      </c>
    </row>
    <row r="127" spans="1:12" s="16" customFormat="1" ht="13.5" x14ac:dyDescent="0.25">
      <c r="A127" s="99">
        <v>126</v>
      </c>
      <c r="B127" s="105">
        <v>2304</v>
      </c>
      <c r="C127" s="105">
        <v>23</v>
      </c>
      <c r="D127" s="106" t="s">
        <v>26</v>
      </c>
      <c r="E127" s="107">
        <v>1000</v>
      </c>
      <c r="F127" s="101">
        <f t="shared" si="6"/>
        <v>1100</v>
      </c>
      <c r="G127" s="101">
        <f>G126</f>
        <v>24200</v>
      </c>
      <c r="H127" s="102">
        <f t="shared" si="7"/>
        <v>24200000</v>
      </c>
      <c r="I127" s="103">
        <f t="shared" si="8"/>
        <v>26862000</v>
      </c>
      <c r="J127" s="103">
        <f t="shared" si="9"/>
        <v>19360000</v>
      </c>
      <c r="K127" s="104">
        <f t="shared" si="10"/>
        <v>67000</v>
      </c>
      <c r="L127" s="103">
        <f t="shared" si="11"/>
        <v>3300000</v>
      </c>
    </row>
    <row r="128" spans="1:12" s="16" customFormat="1" ht="13.5" x14ac:dyDescent="0.25">
      <c r="A128" s="99">
        <v>127</v>
      </c>
      <c r="B128" s="105">
        <v>2305</v>
      </c>
      <c r="C128" s="105">
        <v>23</v>
      </c>
      <c r="D128" s="106" t="s">
        <v>25</v>
      </c>
      <c r="E128" s="107">
        <v>746</v>
      </c>
      <c r="F128" s="101">
        <f t="shared" si="6"/>
        <v>820.6</v>
      </c>
      <c r="G128" s="101">
        <f>G127</f>
        <v>24200</v>
      </c>
      <c r="H128" s="102">
        <f t="shared" si="7"/>
        <v>18053200</v>
      </c>
      <c r="I128" s="103">
        <f t="shared" si="8"/>
        <v>20039052</v>
      </c>
      <c r="J128" s="103">
        <f t="shared" si="9"/>
        <v>14442560</v>
      </c>
      <c r="K128" s="104">
        <f t="shared" si="10"/>
        <v>50000</v>
      </c>
      <c r="L128" s="103">
        <f t="shared" si="11"/>
        <v>2461800</v>
      </c>
    </row>
    <row r="129" spans="1:12" s="16" customFormat="1" ht="13.5" x14ac:dyDescent="0.25">
      <c r="A129" s="99">
        <v>128</v>
      </c>
      <c r="B129" s="105">
        <v>2306</v>
      </c>
      <c r="C129" s="105">
        <v>23</v>
      </c>
      <c r="D129" s="106" t="s">
        <v>25</v>
      </c>
      <c r="E129" s="107">
        <v>746</v>
      </c>
      <c r="F129" s="101">
        <f t="shared" si="6"/>
        <v>820.6</v>
      </c>
      <c r="G129" s="101">
        <f>G128</f>
        <v>24200</v>
      </c>
      <c r="H129" s="102">
        <f t="shared" si="7"/>
        <v>18053200</v>
      </c>
      <c r="I129" s="103">
        <f t="shared" si="8"/>
        <v>20039052</v>
      </c>
      <c r="J129" s="103">
        <f t="shared" si="9"/>
        <v>14442560</v>
      </c>
      <c r="K129" s="104">
        <f t="shared" si="10"/>
        <v>50000</v>
      </c>
      <c r="L129" s="103">
        <f t="shared" si="11"/>
        <v>2461800</v>
      </c>
    </row>
    <row r="130" spans="1:12" s="16" customFormat="1" ht="13.5" x14ac:dyDescent="0.25">
      <c r="A130" s="99">
        <v>129</v>
      </c>
      <c r="B130" s="105">
        <v>2307</v>
      </c>
      <c r="C130" s="105">
        <v>23</v>
      </c>
      <c r="D130" s="106" t="s">
        <v>25</v>
      </c>
      <c r="E130" s="107">
        <v>691</v>
      </c>
      <c r="F130" s="101">
        <f t="shared" si="6"/>
        <v>760.1</v>
      </c>
      <c r="G130" s="101">
        <f>G129</f>
        <v>24200</v>
      </c>
      <c r="H130" s="102">
        <f t="shared" si="7"/>
        <v>16722200</v>
      </c>
      <c r="I130" s="103">
        <f t="shared" si="8"/>
        <v>18561642</v>
      </c>
      <c r="J130" s="103">
        <f t="shared" si="9"/>
        <v>13377760</v>
      </c>
      <c r="K130" s="104">
        <f t="shared" si="10"/>
        <v>46500</v>
      </c>
      <c r="L130" s="103">
        <f t="shared" si="11"/>
        <v>2280300</v>
      </c>
    </row>
    <row r="131" spans="1:12" s="16" customFormat="1" ht="13.5" x14ac:dyDescent="0.25">
      <c r="A131" s="99">
        <v>130</v>
      </c>
      <c r="B131" s="105">
        <v>2308</v>
      </c>
      <c r="C131" s="105">
        <v>23</v>
      </c>
      <c r="D131" s="106" t="s">
        <v>25</v>
      </c>
      <c r="E131" s="107">
        <v>691</v>
      </c>
      <c r="F131" s="101">
        <f t="shared" ref="F131:F194" si="12">E131*1.1</f>
        <v>760.1</v>
      </c>
      <c r="G131" s="101">
        <f>G130</f>
        <v>24200</v>
      </c>
      <c r="H131" s="102">
        <f t="shared" ref="H131:H194" si="13">E131*G131</f>
        <v>16722200</v>
      </c>
      <c r="I131" s="103">
        <f t="shared" ref="I131:I194" si="14">ROUND(H131*1.11,0)</f>
        <v>18561642</v>
      </c>
      <c r="J131" s="103">
        <f t="shared" ref="J131:J194" si="15">H131*0.8</f>
        <v>13377760</v>
      </c>
      <c r="K131" s="104">
        <f t="shared" ref="K131:K194" si="16">MROUND((I131*0.03/12),500)</f>
        <v>46500</v>
      </c>
      <c r="L131" s="103">
        <f t="shared" ref="L131:L194" si="17">F131*3000</f>
        <v>2280300</v>
      </c>
    </row>
    <row r="132" spans="1:12" s="16" customFormat="1" ht="13.5" x14ac:dyDescent="0.25">
      <c r="A132" s="99">
        <v>131</v>
      </c>
      <c r="B132" s="105">
        <v>2401</v>
      </c>
      <c r="C132" s="105">
        <v>24</v>
      </c>
      <c r="D132" s="106" t="s">
        <v>25</v>
      </c>
      <c r="E132" s="107">
        <v>726</v>
      </c>
      <c r="F132" s="101">
        <f t="shared" si="12"/>
        <v>798.6</v>
      </c>
      <c r="G132" s="101">
        <f>G131+80</f>
        <v>24280</v>
      </c>
      <c r="H132" s="102">
        <f t="shared" si="13"/>
        <v>17627280</v>
      </c>
      <c r="I132" s="103">
        <f t="shared" si="14"/>
        <v>19566281</v>
      </c>
      <c r="J132" s="103">
        <f t="shared" si="15"/>
        <v>14101824</v>
      </c>
      <c r="K132" s="104">
        <f t="shared" si="16"/>
        <v>49000</v>
      </c>
      <c r="L132" s="103">
        <f t="shared" si="17"/>
        <v>2395800</v>
      </c>
    </row>
    <row r="133" spans="1:12" s="16" customFormat="1" ht="13.5" x14ac:dyDescent="0.25">
      <c r="A133" s="99">
        <v>132</v>
      </c>
      <c r="B133" s="105">
        <v>2402</v>
      </c>
      <c r="C133" s="105">
        <v>24</v>
      </c>
      <c r="D133" s="106" t="s">
        <v>25</v>
      </c>
      <c r="E133" s="107">
        <v>726</v>
      </c>
      <c r="F133" s="101">
        <f t="shared" si="12"/>
        <v>798.6</v>
      </c>
      <c r="G133" s="101">
        <f>G132</f>
        <v>24280</v>
      </c>
      <c r="H133" s="102">
        <f t="shared" si="13"/>
        <v>17627280</v>
      </c>
      <c r="I133" s="103">
        <f t="shared" si="14"/>
        <v>19566281</v>
      </c>
      <c r="J133" s="103">
        <f t="shared" si="15"/>
        <v>14101824</v>
      </c>
      <c r="K133" s="104">
        <f t="shared" si="16"/>
        <v>49000</v>
      </c>
      <c r="L133" s="103">
        <f t="shared" si="17"/>
        <v>2395800</v>
      </c>
    </row>
    <row r="134" spans="1:12" s="16" customFormat="1" ht="13.5" x14ac:dyDescent="0.25">
      <c r="A134" s="99">
        <v>133</v>
      </c>
      <c r="B134" s="105">
        <v>2403</v>
      </c>
      <c r="C134" s="105">
        <v>24</v>
      </c>
      <c r="D134" s="106" t="s">
        <v>26</v>
      </c>
      <c r="E134" s="107">
        <v>1000</v>
      </c>
      <c r="F134" s="101">
        <f t="shared" si="12"/>
        <v>1100</v>
      </c>
      <c r="G134" s="101">
        <f>G133</f>
        <v>24280</v>
      </c>
      <c r="H134" s="102">
        <f t="shared" si="13"/>
        <v>24280000</v>
      </c>
      <c r="I134" s="103">
        <f t="shared" si="14"/>
        <v>26950800</v>
      </c>
      <c r="J134" s="103">
        <f t="shared" si="15"/>
        <v>19424000</v>
      </c>
      <c r="K134" s="104">
        <f t="shared" si="16"/>
        <v>67500</v>
      </c>
      <c r="L134" s="103">
        <f t="shared" si="17"/>
        <v>3300000</v>
      </c>
    </row>
    <row r="135" spans="1:12" s="16" customFormat="1" ht="13.5" x14ac:dyDescent="0.25">
      <c r="A135" s="99">
        <v>134</v>
      </c>
      <c r="B135" s="105">
        <v>2404</v>
      </c>
      <c r="C135" s="105">
        <v>24</v>
      </c>
      <c r="D135" s="106" t="s">
        <v>26</v>
      </c>
      <c r="E135" s="107">
        <v>1000</v>
      </c>
      <c r="F135" s="101">
        <f t="shared" si="12"/>
        <v>1100</v>
      </c>
      <c r="G135" s="101">
        <f>G134</f>
        <v>24280</v>
      </c>
      <c r="H135" s="102">
        <f t="shared" si="13"/>
        <v>24280000</v>
      </c>
      <c r="I135" s="103">
        <f t="shared" si="14"/>
        <v>26950800</v>
      </c>
      <c r="J135" s="103">
        <f t="shared" si="15"/>
        <v>19424000</v>
      </c>
      <c r="K135" s="104">
        <f t="shared" si="16"/>
        <v>67500</v>
      </c>
      <c r="L135" s="103">
        <f t="shared" si="17"/>
        <v>3300000</v>
      </c>
    </row>
    <row r="136" spans="1:12" s="16" customFormat="1" ht="13.5" x14ac:dyDescent="0.25">
      <c r="A136" s="99">
        <v>135</v>
      </c>
      <c r="B136" s="105">
        <v>2405</v>
      </c>
      <c r="C136" s="105">
        <v>24</v>
      </c>
      <c r="D136" s="106" t="s">
        <v>25</v>
      </c>
      <c r="E136" s="107">
        <v>746</v>
      </c>
      <c r="F136" s="101">
        <f t="shared" si="12"/>
        <v>820.6</v>
      </c>
      <c r="G136" s="101">
        <f>G135</f>
        <v>24280</v>
      </c>
      <c r="H136" s="102">
        <f t="shared" si="13"/>
        <v>18112880</v>
      </c>
      <c r="I136" s="103">
        <f t="shared" si="14"/>
        <v>20105297</v>
      </c>
      <c r="J136" s="103">
        <f t="shared" si="15"/>
        <v>14490304</v>
      </c>
      <c r="K136" s="104">
        <f t="shared" si="16"/>
        <v>50500</v>
      </c>
      <c r="L136" s="103">
        <f t="shared" si="17"/>
        <v>2461800</v>
      </c>
    </row>
    <row r="137" spans="1:12" s="16" customFormat="1" ht="13.5" x14ac:dyDescent="0.25">
      <c r="A137" s="99">
        <v>136</v>
      </c>
      <c r="B137" s="105">
        <v>2406</v>
      </c>
      <c r="C137" s="105">
        <v>24</v>
      </c>
      <c r="D137" s="106" t="s">
        <v>25</v>
      </c>
      <c r="E137" s="107">
        <v>746</v>
      </c>
      <c r="F137" s="101">
        <f t="shared" si="12"/>
        <v>820.6</v>
      </c>
      <c r="G137" s="101">
        <f>G136</f>
        <v>24280</v>
      </c>
      <c r="H137" s="102">
        <f t="shared" si="13"/>
        <v>18112880</v>
      </c>
      <c r="I137" s="103">
        <f t="shared" si="14"/>
        <v>20105297</v>
      </c>
      <c r="J137" s="103">
        <f t="shared" si="15"/>
        <v>14490304</v>
      </c>
      <c r="K137" s="104">
        <f t="shared" si="16"/>
        <v>50500</v>
      </c>
      <c r="L137" s="103">
        <f t="shared" si="17"/>
        <v>2461800</v>
      </c>
    </row>
    <row r="138" spans="1:12" s="16" customFormat="1" ht="13.5" x14ac:dyDescent="0.25">
      <c r="A138" s="99">
        <v>137</v>
      </c>
      <c r="B138" s="105">
        <v>2407</v>
      </c>
      <c r="C138" s="105">
        <v>24</v>
      </c>
      <c r="D138" s="106" t="s">
        <v>25</v>
      </c>
      <c r="E138" s="107">
        <v>691</v>
      </c>
      <c r="F138" s="101">
        <f t="shared" si="12"/>
        <v>760.1</v>
      </c>
      <c r="G138" s="101">
        <f>G137</f>
        <v>24280</v>
      </c>
      <c r="H138" s="102">
        <f t="shared" si="13"/>
        <v>16777480</v>
      </c>
      <c r="I138" s="103">
        <f t="shared" si="14"/>
        <v>18623003</v>
      </c>
      <c r="J138" s="103">
        <f t="shared" si="15"/>
        <v>13421984</v>
      </c>
      <c r="K138" s="104">
        <f t="shared" si="16"/>
        <v>46500</v>
      </c>
      <c r="L138" s="103">
        <f t="shared" si="17"/>
        <v>2280300</v>
      </c>
    </row>
    <row r="139" spans="1:12" s="16" customFormat="1" ht="13.5" x14ac:dyDescent="0.25">
      <c r="A139" s="99">
        <v>138</v>
      </c>
      <c r="B139" s="105">
        <v>2408</v>
      </c>
      <c r="C139" s="105">
        <v>24</v>
      </c>
      <c r="D139" s="106" t="s">
        <v>25</v>
      </c>
      <c r="E139" s="107">
        <v>691</v>
      </c>
      <c r="F139" s="101">
        <f t="shared" si="12"/>
        <v>760.1</v>
      </c>
      <c r="G139" s="101">
        <f>G138</f>
        <v>24280</v>
      </c>
      <c r="H139" s="102">
        <f t="shared" si="13"/>
        <v>16777480</v>
      </c>
      <c r="I139" s="103">
        <f t="shared" si="14"/>
        <v>18623003</v>
      </c>
      <c r="J139" s="103">
        <f t="shared" si="15"/>
        <v>13421984</v>
      </c>
      <c r="K139" s="104">
        <f t="shared" si="16"/>
        <v>46500</v>
      </c>
      <c r="L139" s="103">
        <f t="shared" si="17"/>
        <v>2280300</v>
      </c>
    </row>
    <row r="140" spans="1:12" s="16" customFormat="1" ht="13.5" x14ac:dyDescent="0.25">
      <c r="A140" s="99">
        <v>139</v>
      </c>
      <c r="B140" s="105">
        <v>2501</v>
      </c>
      <c r="C140" s="105">
        <v>25</v>
      </c>
      <c r="D140" s="106" t="s">
        <v>25</v>
      </c>
      <c r="E140" s="107">
        <v>726</v>
      </c>
      <c r="F140" s="101">
        <f t="shared" si="12"/>
        <v>798.6</v>
      </c>
      <c r="G140" s="101">
        <f>G139+80</f>
        <v>24360</v>
      </c>
      <c r="H140" s="102">
        <f t="shared" si="13"/>
        <v>17685360</v>
      </c>
      <c r="I140" s="103">
        <f t="shared" si="14"/>
        <v>19630750</v>
      </c>
      <c r="J140" s="103">
        <f t="shared" si="15"/>
        <v>14148288</v>
      </c>
      <c r="K140" s="104">
        <f t="shared" si="16"/>
        <v>49000</v>
      </c>
      <c r="L140" s="103">
        <f t="shared" si="17"/>
        <v>2395800</v>
      </c>
    </row>
    <row r="141" spans="1:12" s="16" customFormat="1" ht="13.5" x14ac:dyDescent="0.25">
      <c r="A141" s="99">
        <v>140</v>
      </c>
      <c r="B141" s="105">
        <v>2502</v>
      </c>
      <c r="C141" s="105">
        <v>25</v>
      </c>
      <c r="D141" s="106" t="s">
        <v>25</v>
      </c>
      <c r="E141" s="107">
        <v>726</v>
      </c>
      <c r="F141" s="101">
        <f t="shared" si="12"/>
        <v>798.6</v>
      </c>
      <c r="G141" s="101">
        <f>G140</f>
        <v>24360</v>
      </c>
      <c r="H141" s="102">
        <f t="shared" si="13"/>
        <v>17685360</v>
      </c>
      <c r="I141" s="103">
        <f t="shared" si="14"/>
        <v>19630750</v>
      </c>
      <c r="J141" s="103">
        <f t="shared" si="15"/>
        <v>14148288</v>
      </c>
      <c r="K141" s="104">
        <f t="shared" si="16"/>
        <v>49000</v>
      </c>
      <c r="L141" s="103">
        <f t="shared" si="17"/>
        <v>2395800</v>
      </c>
    </row>
    <row r="142" spans="1:12" s="16" customFormat="1" ht="13.5" x14ac:dyDescent="0.25">
      <c r="A142" s="99">
        <v>141</v>
      </c>
      <c r="B142" s="105">
        <v>2503</v>
      </c>
      <c r="C142" s="105">
        <v>25</v>
      </c>
      <c r="D142" s="106" t="s">
        <v>26</v>
      </c>
      <c r="E142" s="107">
        <v>1000</v>
      </c>
      <c r="F142" s="101">
        <f t="shared" si="12"/>
        <v>1100</v>
      </c>
      <c r="G142" s="101">
        <f>G141</f>
        <v>24360</v>
      </c>
      <c r="H142" s="102">
        <f t="shared" si="13"/>
        <v>24360000</v>
      </c>
      <c r="I142" s="103">
        <f t="shared" si="14"/>
        <v>27039600</v>
      </c>
      <c r="J142" s="103">
        <f t="shared" si="15"/>
        <v>19488000</v>
      </c>
      <c r="K142" s="104">
        <f t="shared" si="16"/>
        <v>67500</v>
      </c>
      <c r="L142" s="103">
        <f t="shared" si="17"/>
        <v>3300000</v>
      </c>
    </row>
    <row r="143" spans="1:12" s="16" customFormat="1" ht="13.5" x14ac:dyDescent="0.25">
      <c r="A143" s="99">
        <v>142</v>
      </c>
      <c r="B143" s="105">
        <v>2504</v>
      </c>
      <c r="C143" s="105">
        <v>25</v>
      </c>
      <c r="D143" s="106" t="s">
        <v>26</v>
      </c>
      <c r="E143" s="107">
        <v>1000</v>
      </c>
      <c r="F143" s="101">
        <f t="shared" si="12"/>
        <v>1100</v>
      </c>
      <c r="G143" s="101">
        <f>G142</f>
        <v>24360</v>
      </c>
      <c r="H143" s="102">
        <f t="shared" si="13"/>
        <v>24360000</v>
      </c>
      <c r="I143" s="103">
        <f t="shared" si="14"/>
        <v>27039600</v>
      </c>
      <c r="J143" s="103">
        <f t="shared" si="15"/>
        <v>19488000</v>
      </c>
      <c r="K143" s="104">
        <f t="shared" si="16"/>
        <v>67500</v>
      </c>
      <c r="L143" s="103">
        <f t="shared" si="17"/>
        <v>3300000</v>
      </c>
    </row>
    <row r="144" spans="1:12" s="16" customFormat="1" ht="13.5" x14ac:dyDescent="0.25">
      <c r="A144" s="99">
        <v>143</v>
      </c>
      <c r="B144" s="105">
        <v>2505</v>
      </c>
      <c r="C144" s="105">
        <v>25</v>
      </c>
      <c r="D144" s="106" t="s">
        <v>25</v>
      </c>
      <c r="E144" s="107">
        <v>746</v>
      </c>
      <c r="F144" s="101">
        <f t="shared" si="12"/>
        <v>820.6</v>
      </c>
      <c r="G144" s="101">
        <f>G143</f>
        <v>24360</v>
      </c>
      <c r="H144" s="102">
        <f t="shared" si="13"/>
        <v>18172560</v>
      </c>
      <c r="I144" s="103">
        <f t="shared" si="14"/>
        <v>20171542</v>
      </c>
      <c r="J144" s="103">
        <f t="shared" si="15"/>
        <v>14538048</v>
      </c>
      <c r="K144" s="104">
        <f t="shared" si="16"/>
        <v>50500</v>
      </c>
      <c r="L144" s="103">
        <f t="shared" si="17"/>
        <v>2461800</v>
      </c>
    </row>
    <row r="145" spans="1:12" s="16" customFormat="1" ht="13.5" x14ac:dyDescent="0.25">
      <c r="A145" s="99">
        <v>144</v>
      </c>
      <c r="B145" s="105">
        <v>2506</v>
      </c>
      <c r="C145" s="105">
        <v>25</v>
      </c>
      <c r="D145" s="106" t="s">
        <v>25</v>
      </c>
      <c r="E145" s="107">
        <v>746</v>
      </c>
      <c r="F145" s="101">
        <f t="shared" si="12"/>
        <v>820.6</v>
      </c>
      <c r="G145" s="101">
        <f>G144</f>
        <v>24360</v>
      </c>
      <c r="H145" s="102">
        <f t="shared" si="13"/>
        <v>18172560</v>
      </c>
      <c r="I145" s="103">
        <f t="shared" si="14"/>
        <v>20171542</v>
      </c>
      <c r="J145" s="103">
        <f t="shared" si="15"/>
        <v>14538048</v>
      </c>
      <c r="K145" s="104">
        <f t="shared" si="16"/>
        <v>50500</v>
      </c>
      <c r="L145" s="103">
        <f t="shared" si="17"/>
        <v>2461800</v>
      </c>
    </row>
    <row r="146" spans="1:12" s="16" customFormat="1" ht="13.5" x14ac:dyDescent="0.25">
      <c r="A146" s="99">
        <v>145</v>
      </c>
      <c r="B146" s="105">
        <v>2507</v>
      </c>
      <c r="C146" s="105">
        <v>25</v>
      </c>
      <c r="D146" s="106" t="s">
        <v>25</v>
      </c>
      <c r="E146" s="107">
        <v>691</v>
      </c>
      <c r="F146" s="101">
        <f t="shared" si="12"/>
        <v>760.1</v>
      </c>
      <c r="G146" s="101">
        <f>G145</f>
        <v>24360</v>
      </c>
      <c r="H146" s="102">
        <f t="shared" si="13"/>
        <v>16832760</v>
      </c>
      <c r="I146" s="103">
        <f t="shared" si="14"/>
        <v>18684364</v>
      </c>
      <c r="J146" s="103">
        <f t="shared" si="15"/>
        <v>13466208</v>
      </c>
      <c r="K146" s="104">
        <f t="shared" si="16"/>
        <v>46500</v>
      </c>
      <c r="L146" s="103">
        <f t="shared" si="17"/>
        <v>2280300</v>
      </c>
    </row>
    <row r="147" spans="1:12" s="16" customFormat="1" ht="13.5" x14ac:dyDescent="0.25">
      <c r="A147" s="99">
        <v>146</v>
      </c>
      <c r="B147" s="105">
        <v>2508</v>
      </c>
      <c r="C147" s="105">
        <v>25</v>
      </c>
      <c r="D147" s="106" t="s">
        <v>25</v>
      </c>
      <c r="E147" s="107">
        <v>691</v>
      </c>
      <c r="F147" s="101">
        <f t="shared" si="12"/>
        <v>760.1</v>
      </c>
      <c r="G147" s="101">
        <f>G146</f>
        <v>24360</v>
      </c>
      <c r="H147" s="102">
        <f t="shared" si="13"/>
        <v>16832760</v>
      </c>
      <c r="I147" s="103">
        <f t="shared" si="14"/>
        <v>18684364</v>
      </c>
      <c r="J147" s="103">
        <f t="shared" si="15"/>
        <v>13466208</v>
      </c>
      <c r="K147" s="104">
        <f t="shared" si="16"/>
        <v>46500</v>
      </c>
      <c r="L147" s="103">
        <f t="shared" si="17"/>
        <v>2280300</v>
      </c>
    </row>
    <row r="148" spans="1:12" s="16" customFormat="1" ht="13.5" x14ac:dyDescent="0.25">
      <c r="A148" s="99">
        <v>147</v>
      </c>
      <c r="B148" s="105">
        <v>2601</v>
      </c>
      <c r="C148" s="105">
        <v>26</v>
      </c>
      <c r="D148" s="106" t="s">
        <v>25</v>
      </c>
      <c r="E148" s="107">
        <v>726</v>
      </c>
      <c r="F148" s="101">
        <f t="shared" si="12"/>
        <v>798.6</v>
      </c>
      <c r="G148" s="101">
        <f>G147+80</f>
        <v>24440</v>
      </c>
      <c r="H148" s="102">
        <f t="shared" si="13"/>
        <v>17743440</v>
      </c>
      <c r="I148" s="103">
        <f t="shared" si="14"/>
        <v>19695218</v>
      </c>
      <c r="J148" s="103">
        <f t="shared" si="15"/>
        <v>14194752</v>
      </c>
      <c r="K148" s="104">
        <f t="shared" si="16"/>
        <v>49000</v>
      </c>
      <c r="L148" s="103">
        <f t="shared" si="17"/>
        <v>2395800</v>
      </c>
    </row>
    <row r="149" spans="1:12" s="16" customFormat="1" ht="13.5" x14ac:dyDescent="0.25">
      <c r="A149" s="99">
        <v>148</v>
      </c>
      <c r="B149" s="105">
        <v>2602</v>
      </c>
      <c r="C149" s="105">
        <v>26</v>
      </c>
      <c r="D149" s="106" t="s">
        <v>25</v>
      </c>
      <c r="E149" s="107">
        <v>726</v>
      </c>
      <c r="F149" s="101">
        <f t="shared" si="12"/>
        <v>798.6</v>
      </c>
      <c r="G149" s="101">
        <f>G148</f>
        <v>24440</v>
      </c>
      <c r="H149" s="102">
        <f t="shared" si="13"/>
        <v>17743440</v>
      </c>
      <c r="I149" s="103">
        <f t="shared" si="14"/>
        <v>19695218</v>
      </c>
      <c r="J149" s="103">
        <f t="shared" si="15"/>
        <v>14194752</v>
      </c>
      <c r="K149" s="104">
        <f t="shared" si="16"/>
        <v>49000</v>
      </c>
      <c r="L149" s="103">
        <f t="shared" si="17"/>
        <v>2395800</v>
      </c>
    </row>
    <row r="150" spans="1:12" s="16" customFormat="1" ht="13.5" x14ac:dyDescent="0.25">
      <c r="A150" s="99">
        <v>149</v>
      </c>
      <c r="B150" s="105">
        <v>2603</v>
      </c>
      <c r="C150" s="105">
        <v>26</v>
      </c>
      <c r="D150" s="106" t="s">
        <v>26</v>
      </c>
      <c r="E150" s="107">
        <v>1000</v>
      </c>
      <c r="F150" s="101">
        <f t="shared" si="12"/>
        <v>1100</v>
      </c>
      <c r="G150" s="101">
        <f>G149</f>
        <v>24440</v>
      </c>
      <c r="H150" s="102">
        <f t="shared" si="13"/>
        <v>24440000</v>
      </c>
      <c r="I150" s="103">
        <f t="shared" si="14"/>
        <v>27128400</v>
      </c>
      <c r="J150" s="103">
        <f t="shared" si="15"/>
        <v>19552000</v>
      </c>
      <c r="K150" s="104">
        <f t="shared" si="16"/>
        <v>68000</v>
      </c>
      <c r="L150" s="103">
        <f t="shared" si="17"/>
        <v>3300000</v>
      </c>
    </row>
    <row r="151" spans="1:12" s="16" customFormat="1" ht="13.5" x14ac:dyDescent="0.25">
      <c r="A151" s="99">
        <v>150</v>
      </c>
      <c r="B151" s="105">
        <v>2604</v>
      </c>
      <c r="C151" s="105">
        <v>26</v>
      </c>
      <c r="D151" s="106" t="s">
        <v>26</v>
      </c>
      <c r="E151" s="107">
        <v>1000</v>
      </c>
      <c r="F151" s="101">
        <f t="shared" si="12"/>
        <v>1100</v>
      </c>
      <c r="G151" s="101">
        <f>G150</f>
        <v>24440</v>
      </c>
      <c r="H151" s="102">
        <f t="shared" si="13"/>
        <v>24440000</v>
      </c>
      <c r="I151" s="103">
        <f t="shared" si="14"/>
        <v>27128400</v>
      </c>
      <c r="J151" s="103">
        <f t="shared" si="15"/>
        <v>19552000</v>
      </c>
      <c r="K151" s="104">
        <f t="shared" si="16"/>
        <v>68000</v>
      </c>
      <c r="L151" s="103">
        <f t="shared" si="17"/>
        <v>3300000</v>
      </c>
    </row>
    <row r="152" spans="1:12" s="16" customFormat="1" ht="13.5" x14ac:dyDescent="0.25">
      <c r="A152" s="99">
        <v>151</v>
      </c>
      <c r="B152" s="105">
        <v>2605</v>
      </c>
      <c r="C152" s="105">
        <v>26</v>
      </c>
      <c r="D152" s="106" t="s">
        <v>25</v>
      </c>
      <c r="E152" s="107">
        <v>746</v>
      </c>
      <c r="F152" s="101">
        <f t="shared" si="12"/>
        <v>820.6</v>
      </c>
      <c r="G152" s="101">
        <f>G151</f>
        <v>24440</v>
      </c>
      <c r="H152" s="102">
        <f t="shared" si="13"/>
        <v>18232240</v>
      </c>
      <c r="I152" s="103">
        <f t="shared" si="14"/>
        <v>20237786</v>
      </c>
      <c r="J152" s="103">
        <f t="shared" si="15"/>
        <v>14585792</v>
      </c>
      <c r="K152" s="104">
        <f t="shared" si="16"/>
        <v>50500</v>
      </c>
      <c r="L152" s="103">
        <f t="shared" si="17"/>
        <v>2461800</v>
      </c>
    </row>
    <row r="153" spans="1:12" s="16" customFormat="1" ht="13.5" x14ac:dyDescent="0.25">
      <c r="A153" s="99">
        <v>152</v>
      </c>
      <c r="B153" s="105">
        <v>2606</v>
      </c>
      <c r="C153" s="105">
        <v>26</v>
      </c>
      <c r="D153" s="106" t="s">
        <v>25</v>
      </c>
      <c r="E153" s="107">
        <v>746</v>
      </c>
      <c r="F153" s="101">
        <f t="shared" si="12"/>
        <v>820.6</v>
      </c>
      <c r="G153" s="101">
        <f>G152</f>
        <v>24440</v>
      </c>
      <c r="H153" s="102">
        <f t="shared" si="13"/>
        <v>18232240</v>
      </c>
      <c r="I153" s="103">
        <f t="shared" si="14"/>
        <v>20237786</v>
      </c>
      <c r="J153" s="103">
        <f t="shared" si="15"/>
        <v>14585792</v>
      </c>
      <c r="K153" s="104">
        <f t="shared" si="16"/>
        <v>50500</v>
      </c>
      <c r="L153" s="103">
        <f t="shared" si="17"/>
        <v>2461800</v>
      </c>
    </row>
    <row r="154" spans="1:12" s="16" customFormat="1" ht="13.5" x14ac:dyDescent="0.25">
      <c r="A154" s="99">
        <v>153</v>
      </c>
      <c r="B154" s="105">
        <v>2607</v>
      </c>
      <c r="C154" s="105">
        <v>26</v>
      </c>
      <c r="D154" s="106" t="s">
        <v>25</v>
      </c>
      <c r="E154" s="107">
        <v>691</v>
      </c>
      <c r="F154" s="101">
        <f t="shared" si="12"/>
        <v>760.1</v>
      </c>
      <c r="G154" s="101">
        <f>G153</f>
        <v>24440</v>
      </c>
      <c r="H154" s="102">
        <f t="shared" si="13"/>
        <v>16888040</v>
      </c>
      <c r="I154" s="103">
        <f t="shared" si="14"/>
        <v>18745724</v>
      </c>
      <c r="J154" s="103">
        <f t="shared" si="15"/>
        <v>13510432</v>
      </c>
      <c r="K154" s="104">
        <f t="shared" si="16"/>
        <v>47000</v>
      </c>
      <c r="L154" s="103">
        <f t="shared" si="17"/>
        <v>2280300</v>
      </c>
    </row>
    <row r="155" spans="1:12" s="16" customFormat="1" ht="13.5" x14ac:dyDescent="0.25">
      <c r="A155" s="99">
        <v>154</v>
      </c>
      <c r="B155" s="105">
        <v>2608</v>
      </c>
      <c r="C155" s="105">
        <v>26</v>
      </c>
      <c r="D155" s="106" t="s">
        <v>25</v>
      </c>
      <c r="E155" s="107">
        <v>691</v>
      </c>
      <c r="F155" s="101">
        <f t="shared" si="12"/>
        <v>760.1</v>
      </c>
      <c r="G155" s="101">
        <f>G154</f>
        <v>24440</v>
      </c>
      <c r="H155" s="102">
        <f t="shared" si="13"/>
        <v>16888040</v>
      </c>
      <c r="I155" s="103">
        <f t="shared" si="14"/>
        <v>18745724</v>
      </c>
      <c r="J155" s="103">
        <f t="shared" si="15"/>
        <v>13510432</v>
      </c>
      <c r="K155" s="104">
        <f t="shared" si="16"/>
        <v>47000</v>
      </c>
      <c r="L155" s="103">
        <f t="shared" si="17"/>
        <v>2280300</v>
      </c>
    </row>
    <row r="156" spans="1:12" s="16" customFormat="1" ht="13.5" x14ac:dyDescent="0.25">
      <c r="A156" s="99">
        <v>155</v>
      </c>
      <c r="B156" s="105">
        <v>2701</v>
      </c>
      <c r="C156" s="105">
        <v>27</v>
      </c>
      <c r="D156" s="106" t="s">
        <v>25</v>
      </c>
      <c r="E156" s="107">
        <v>726</v>
      </c>
      <c r="F156" s="101">
        <f t="shared" si="12"/>
        <v>798.6</v>
      </c>
      <c r="G156" s="101">
        <f>G155+80</f>
        <v>24520</v>
      </c>
      <c r="H156" s="102">
        <f t="shared" si="13"/>
        <v>17801520</v>
      </c>
      <c r="I156" s="103">
        <f t="shared" si="14"/>
        <v>19759687</v>
      </c>
      <c r="J156" s="103">
        <f t="shared" si="15"/>
        <v>14241216</v>
      </c>
      <c r="K156" s="104">
        <f t="shared" si="16"/>
        <v>49500</v>
      </c>
      <c r="L156" s="103">
        <f t="shared" si="17"/>
        <v>2395800</v>
      </c>
    </row>
    <row r="157" spans="1:12" s="16" customFormat="1" ht="13.5" x14ac:dyDescent="0.25">
      <c r="A157" s="99">
        <v>156</v>
      </c>
      <c r="B157" s="105">
        <v>2702</v>
      </c>
      <c r="C157" s="105">
        <v>27</v>
      </c>
      <c r="D157" s="106" t="s">
        <v>25</v>
      </c>
      <c r="E157" s="107">
        <v>726</v>
      </c>
      <c r="F157" s="101">
        <f t="shared" si="12"/>
        <v>798.6</v>
      </c>
      <c r="G157" s="101">
        <f>G156</f>
        <v>24520</v>
      </c>
      <c r="H157" s="102">
        <f t="shared" si="13"/>
        <v>17801520</v>
      </c>
      <c r="I157" s="103">
        <f t="shared" si="14"/>
        <v>19759687</v>
      </c>
      <c r="J157" s="103">
        <f t="shared" si="15"/>
        <v>14241216</v>
      </c>
      <c r="K157" s="104">
        <f t="shared" si="16"/>
        <v>49500</v>
      </c>
      <c r="L157" s="103">
        <f t="shared" si="17"/>
        <v>2395800</v>
      </c>
    </row>
    <row r="158" spans="1:12" s="16" customFormat="1" ht="13.5" x14ac:dyDescent="0.25">
      <c r="A158" s="99">
        <v>157</v>
      </c>
      <c r="B158" s="105">
        <v>2703</v>
      </c>
      <c r="C158" s="105">
        <v>27</v>
      </c>
      <c r="D158" s="106" t="s">
        <v>26</v>
      </c>
      <c r="E158" s="107">
        <v>1000</v>
      </c>
      <c r="F158" s="101">
        <f t="shared" si="12"/>
        <v>1100</v>
      </c>
      <c r="G158" s="101">
        <f>G157</f>
        <v>24520</v>
      </c>
      <c r="H158" s="102">
        <f t="shared" si="13"/>
        <v>24520000</v>
      </c>
      <c r="I158" s="103">
        <f t="shared" si="14"/>
        <v>27217200</v>
      </c>
      <c r="J158" s="103">
        <f t="shared" si="15"/>
        <v>19616000</v>
      </c>
      <c r="K158" s="104">
        <f t="shared" si="16"/>
        <v>68000</v>
      </c>
      <c r="L158" s="103">
        <f t="shared" si="17"/>
        <v>3300000</v>
      </c>
    </row>
    <row r="159" spans="1:12" s="16" customFormat="1" ht="13.5" x14ac:dyDescent="0.25">
      <c r="A159" s="99">
        <v>158</v>
      </c>
      <c r="B159" s="105">
        <v>2704</v>
      </c>
      <c r="C159" s="105">
        <v>27</v>
      </c>
      <c r="D159" s="106" t="s">
        <v>26</v>
      </c>
      <c r="E159" s="107">
        <v>1000</v>
      </c>
      <c r="F159" s="101">
        <f t="shared" si="12"/>
        <v>1100</v>
      </c>
      <c r="G159" s="101">
        <f>G158</f>
        <v>24520</v>
      </c>
      <c r="H159" s="102">
        <f t="shared" si="13"/>
        <v>24520000</v>
      </c>
      <c r="I159" s="103">
        <f t="shared" si="14"/>
        <v>27217200</v>
      </c>
      <c r="J159" s="103">
        <f t="shared" si="15"/>
        <v>19616000</v>
      </c>
      <c r="K159" s="104">
        <f t="shared" si="16"/>
        <v>68000</v>
      </c>
      <c r="L159" s="103">
        <f t="shared" si="17"/>
        <v>3300000</v>
      </c>
    </row>
    <row r="160" spans="1:12" s="16" customFormat="1" ht="13.5" x14ac:dyDescent="0.25">
      <c r="A160" s="99">
        <v>159</v>
      </c>
      <c r="B160" s="105">
        <v>2705</v>
      </c>
      <c r="C160" s="105">
        <v>27</v>
      </c>
      <c r="D160" s="106" t="s">
        <v>25</v>
      </c>
      <c r="E160" s="107">
        <v>746</v>
      </c>
      <c r="F160" s="101">
        <f t="shared" si="12"/>
        <v>820.6</v>
      </c>
      <c r="G160" s="101">
        <f>G159</f>
        <v>24520</v>
      </c>
      <c r="H160" s="102">
        <f t="shared" si="13"/>
        <v>18291920</v>
      </c>
      <c r="I160" s="103">
        <f t="shared" si="14"/>
        <v>20304031</v>
      </c>
      <c r="J160" s="103">
        <f t="shared" si="15"/>
        <v>14633536</v>
      </c>
      <c r="K160" s="104">
        <f t="shared" si="16"/>
        <v>51000</v>
      </c>
      <c r="L160" s="103">
        <f t="shared" si="17"/>
        <v>2461800</v>
      </c>
    </row>
    <row r="161" spans="1:12" s="16" customFormat="1" ht="13.5" x14ac:dyDescent="0.25">
      <c r="A161" s="99">
        <v>160</v>
      </c>
      <c r="B161" s="105">
        <v>2706</v>
      </c>
      <c r="C161" s="105">
        <v>27</v>
      </c>
      <c r="D161" s="106" t="s">
        <v>25</v>
      </c>
      <c r="E161" s="107">
        <v>746</v>
      </c>
      <c r="F161" s="101">
        <f t="shared" si="12"/>
        <v>820.6</v>
      </c>
      <c r="G161" s="101">
        <f>G160</f>
        <v>24520</v>
      </c>
      <c r="H161" s="102">
        <f t="shared" si="13"/>
        <v>18291920</v>
      </c>
      <c r="I161" s="103">
        <f t="shared" si="14"/>
        <v>20304031</v>
      </c>
      <c r="J161" s="103">
        <f t="shared" si="15"/>
        <v>14633536</v>
      </c>
      <c r="K161" s="104">
        <f t="shared" si="16"/>
        <v>51000</v>
      </c>
      <c r="L161" s="103">
        <f t="shared" si="17"/>
        <v>2461800</v>
      </c>
    </row>
    <row r="162" spans="1:12" s="16" customFormat="1" ht="13.5" x14ac:dyDescent="0.25">
      <c r="A162" s="99">
        <v>161</v>
      </c>
      <c r="B162" s="105">
        <v>2707</v>
      </c>
      <c r="C162" s="105">
        <v>27</v>
      </c>
      <c r="D162" s="106" t="s">
        <v>25</v>
      </c>
      <c r="E162" s="107">
        <v>691</v>
      </c>
      <c r="F162" s="101">
        <f t="shared" si="12"/>
        <v>760.1</v>
      </c>
      <c r="G162" s="101">
        <f>G161</f>
        <v>24520</v>
      </c>
      <c r="H162" s="102">
        <f t="shared" si="13"/>
        <v>16943320</v>
      </c>
      <c r="I162" s="103">
        <f t="shared" si="14"/>
        <v>18807085</v>
      </c>
      <c r="J162" s="103">
        <f t="shared" si="15"/>
        <v>13554656</v>
      </c>
      <c r="K162" s="104">
        <f t="shared" si="16"/>
        <v>47000</v>
      </c>
      <c r="L162" s="103">
        <f t="shared" si="17"/>
        <v>2280300</v>
      </c>
    </row>
    <row r="163" spans="1:12" s="16" customFormat="1" ht="13.5" x14ac:dyDescent="0.25">
      <c r="A163" s="99">
        <v>162</v>
      </c>
      <c r="B163" s="105">
        <v>2708</v>
      </c>
      <c r="C163" s="105">
        <v>27</v>
      </c>
      <c r="D163" s="106" t="s">
        <v>25</v>
      </c>
      <c r="E163" s="107">
        <v>691</v>
      </c>
      <c r="F163" s="101">
        <f t="shared" si="12"/>
        <v>760.1</v>
      </c>
      <c r="G163" s="101">
        <f>G162</f>
        <v>24520</v>
      </c>
      <c r="H163" s="102">
        <f t="shared" si="13"/>
        <v>16943320</v>
      </c>
      <c r="I163" s="103">
        <f t="shared" si="14"/>
        <v>18807085</v>
      </c>
      <c r="J163" s="103">
        <f t="shared" si="15"/>
        <v>13554656</v>
      </c>
      <c r="K163" s="104">
        <f t="shared" si="16"/>
        <v>47000</v>
      </c>
      <c r="L163" s="103">
        <f t="shared" si="17"/>
        <v>2280300</v>
      </c>
    </row>
    <row r="164" spans="1:12" s="16" customFormat="1" ht="13.5" x14ac:dyDescent="0.25">
      <c r="A164" s="99">
        <v>163</v>
      </c>
      <c r="B164" s="105">
        <v>2801</v>
      </c>
      <c r="C164" s="105">
        <v>28</v>
      </c>
      <c r="D164" s="106" t="s">
        <v>25</v>
      </c>
      <c r="E164" s="107">
        <v>726</v>
      </c>
      <c r="F164" s="101">
        <f t="shared" si="12"/>
        <v>798.6</v>
      </c>
      <c r="G164" s="101">
        <f>G163+80</f>
        <v>24600</v>
      </c>
      <c r="H164" s="102">
        <f t="shared" si="13"/>
        <v>17859600</v>
      </c>
      <c r="I164" s="103">
        <f t="shared" si="14"/>
        <v>19824156</v>
      </c>
      <c r="J164" s="103">
        <f t="shared" si="15"/>
        <v>14287680</v>
      </c>
      <c r="K164" s="104">
        <f t="shared" si="16"/>
        <v>49500</v>
      </c>
      <c r="L164" s="103">
        <f t="shared" si="17"/>
        <v>2395800</v>
      </c>
    </row>
    <row r="165" spans="1:12" s="16" customFormat="1" ht="13.5" x14ac:dyDescent="0.25">
      <c r="A165" s="99">
        <v>164</v>
      </c>
      <c r="B165" s="105">
        <v>2802</v>
      </c>
      <c r="C165" s="105">
        <v>28</v>
      </c>
      <c r="D165" s="106" t="s">
        <v>25</v>
      </c>
      <c r="E165" s="107">
        <v>726</v>
      </c>
      <c r="F165" s="101">
        <f t="shared" si="12"/>
        <v>798.6</v>
      </c>
      <c r="G165" s="101">
        <f>G164</f>
        <v>24600</v>
      </c>
      <c r="H165" s="102">
        <f t="shared" si="13"/>
        <v>17859600</v>
      </c>
      <c r="I165" s="103">
        <f t="shared" si="14"/>
        <v>19824156</v>
      </c>
      <c r="J165" s="103">
        <f t="shared" si="15"/>
        <v>14287680</v>
      </c>
      <c r="K165" s="104">
        <f t="shared" si="16"/>
        <v>49500</v>
      </c>
      <c r="L165" s="103">
        <f t="shared" si="17"/>
        <v>2395800</v>
      </c>
    </row>
    <row r="166" spans="1:12" s="16" customFormat="1" ht="13.5" x14ac:dyDescent="0.25">
      <c r="A166" s="99">
        <v>165</v>
      </c>
      <c r="B166" s="105">
        <v>2803</v>
      </c>
      <c r="C166" s="105">
        <v>28</v>
      </c>
      <c r="D166" s="106" t="s">
        <v>26</v>
      </c>
      <c r="E166" s="107">
        <v>1000</v>
      </c>
      <c r="F166" s="101">
        <f t="shared" si="12"/>
        <v>1100</v>
      </c>
      <c r="G166" s="101">
        <f>G165</f>
        <v>24600</v>
      </c>
      <c r="H166" s="102">
        <f t="shared" si="13"/>
        <v>24600000</v>
      </c>
      <c r="I166" s="103">
        <f t="shared" si="14"/>
        <v>27306000</v>
      </c>
      <c r="J166" s="103">
        <f t="shared" si="15"/>
        <v>19680000</v>
      </c>
      <c r="K166" s="104">
        <f t="shared" si="16"/>
        <v>68500</v>
      </c>
      <c r="L166" s="103">
        <f t="shared" si="17"/>
        <v>3300000</v>
      </c>
    </row>
    <row r="167" spans="1:12" s="16" customFormat="1" ht="13.5" x14ac:dyDescent="0.25">
      <c r="A167" s="99">
        <v>166</v>
      </c>
      <c r="B167" s="105">
        <v>2804</v>
      </c>
      <c r="C167" s="105">
        <v>28</v>
      </c>
      <c r="D167" s="106" t="s">
        <v>26</v>
      </c>
      <c r="E167" s="107">
        <v>1000</v>
      </c>
      <c r="F167" s="101">
        <f t="shared" si="12"/>
        <v>1100</v>
      </c>
      <c r="G167" s="101">
        <f>G166</f>
        <v>24600</v>
      </c>
      <c r="H167" s="102">
        <f t="shared" si="13"/>
        <v>24600000</v>
      </c>
      <c r="I167" s="103">
        <f t="shared" si="14"/>
        <v>27306000</v>
      </c>
      <c r="J167" s="103">
        <f t="shared" si="15"/>
        <v>19680000</v>
      </c>
      <c r="K167" s="104">
        <f t="shared" si="16"/>
        <v>68500</v>
      </c>
      <c r="L167" s="103">
        <f t="shared" si="17"/>
        <v>3300000</v>
      </c>
    </row>
    <row r="168" spans="1:12" s="16" customFormat="1" ht="13.5" x14ac:dyDescent="0.25">
      <c r="A168" s="99">
        <v>167</v>
      </c>
      <c r="B168" s="105">
        <v>2807</v>
      </c>
      <c r="C168" s="105">
        <v>28</v>
      </c>
      <c r="D168" s="106" t="s">
        <v>25</v>
      </c>
      <c r="E168" s="107">
        <v>691</v>
      </c>
      <c r="F168" s="101">
        <f t="shared" si="12"/>
        <v>760.1</v>
      </c>
      <c r="G168" s="101">
        <f>G167</f>
        <v>24600</v>
      </c>
      <c r="H168" s="102">
        <f t="shared" si="13"/>
        <v>16998600</v>
      </c>
      <c r="I168" s="103">
        <f t="shared" si="14"/>
        <v>18868446</v>
      </c>
      <c r="J168" s="103">
        <f t="shared" si="15"/>
        <v>13598880</v>
      </c>
      <c r="K168" s="104">
        <f t="shared" si="16"/>
        <v>47000</v>
      </c>
      <c r="L168" s="103">
        <f t="shared" si="17"/>
        <v>2280300</v>
      </c>
    </row>
    <row r="169" spans="1:12" s="16" customFormat="1" ht="13.5" x14ac:dyDescent="0.25">
      <c r="A169" s="99">
        <v>168</v>
      </c>
      <c r="B169" s="105">
        <v>2808</v>
      </c>
      <c r="C169" s="105">
        <v>28</v>
      </c>
      <c r="D169" s="106" t="s">
        <v>25</v>
      </c>
      <c r="E169" s="107">
        <v>691</v>
      </c>
      <c r="F169" s="101">
        <f t="shared" si="12"/>
        <v>760.1</v>
      </c>
      <c r="G169" s="101">
        <f>G168</f>
        <v>24600</v>
      </c>
      <c r="H169" s="102">
        <f t="shared" si="13"/>
        <v>16998600</v>
      </c>
      <c r="I169" s="103">
        <f t="shared" si="14"/>
        <v>18868446</v>
      </c>
      <c r="J169" s="103">
        <f t="shared" si="15"/>
        <v>13598880</v>
      </c>
      <c r="K169" s="104">
        <f t="shared" si="16"/>
        <v>47000</v>
      </c>
      <c r="L169" s="103">
        <f t="shared" si="17"/>
        <v>2280300</v>
      </c>
    </row>
    <row r="170" spans="1:12" s="16" customFormat="1" ht="13.5" x14ac:dyDescent="0.25">
      <c r="A170" s="99">
        <v>169</v>
      </c>
      <c r="B170" s="105">
        <v>2901</v>
      </c>
      <c r="C170" s="105">
        <v>29</v>
      </c>
      <c r="D170" s="106" t="s">
        <v>25</v>
      </c>
      <c r="E170" s="107">
        <v>726</v>
      </c>
      <c r="F170" s="101">
        <f t="shared" si="12"/>
        <v>798.6</v>
      </c>
      <c r="G170" s="101">
        <f>G169+80</f>
        <v>24680</v>
      </c>
      <c r="H170" s="102">
        <f t="shared" si="13"/>
        <v>17917680</v>
      </c>
      <c r="I170" s="103">
        <f t="shared" si="14"/>
        <v>19888625</v>
      </c>
      <c r="J170" s="103">
        <f t="shared" si="15"/>
        <v>14334144</v>
      </c>
      <c r="K170" s="104">
        <f t="shared" si="16"/>
        <v>49500</v>
      </c>
      <c r="L170" s="103">
        <f t="shared" si="17"/>
        <v>2395800</v>
      </c>
    </row>
    <row r="171" spans="1:12" s="16" customFormat="1" ht="13.5" x14ac:dyDescent="0.25">
      <c r="A171" s="99">
        <v>170</v>
      </c>
      <c r="B171" s="105">
        <v>2902</v>
      </c>
      <c r="C171" s="105">
        <v>29</v>
      </c>
      <c r="D171" s="106" t="s">
        <v>25</v>
      </c>
      <c r="E171" s="107">
        <v>726</v>
      </c>
      <c r="F171" s="101">
        <f t="shared" si="12"/>
        <v>798.6</v>
      </c>
      <c r="G171" s="101">
        <f>G170</f>
        <v>24680</v>
      </c>
      <c r="H171" s="102">
        <f t="shared" si="13"/>
        <v>17917680</v>
      </c>
      <c r="I171" s="103">
        <f t="shared" si="14"/>
        <v>19888625</v>
      </c>
      <c r="J171" s="103">
        <f t="shared" si="15"/>
        <v>14334144</v>
      </c>
      <c r="K171" s="104">
        <f t="shared" si="16"/>
        <v>49500</v>
      </c>
      <c r="L171" s="103">
        <f t="shared" si="17"/>
        <v>2395800</v>
      </c>
    </row>
    <row r="172" spans="1:12" s="16" customFormat="1" ht="13.5" x14ac:dyDescent="0.25">
      <c r="A172" s="99">
        <v>171</v>
      </c>
      <c r="B172" s="105">
        <v>2903</v>
      </c>
      <c r="C172" s="105">
        <v>29</v>
      </c>
      <c r="D172" s="106" t="s">
        <v>26</v>
      </c>
      <c r="E172" s="107">
        <v>1000</v>
      </c>
      <c r="F172" s="101">
        <f t="shared" si="12"/>
        <v>1100</v>
      </c>
      <c r="G172" s="101">
        <f>G171</f>
        <v>24680</v>
      </c>
      <c r="H172" s="102">
        <f t="shared" si="13"/>
        <v>24680000</v>
      </c>
      <c r="I172" s="103">
        <f t="shared" si="14"/>
        <v>27394800</v>
      </c>
      <c r="J172" s="103">
        <f t="shared" si="15"/>
        <v>19744000</v>
      </c>
      <c r="K172" s="104">
        <f t="shared" si="16"/>
        <v>68500</v>
      </c>
      <c r="L172" s="103">
        <f t="shared" si="17"/>
        <v>3300000</v>
      </c>
    </row>
    <row r="173" spans="1:12" s="16" customFormat="1" ht="13.5" x14ac:dyDescent="0.25">
      <c r="A173" s="99">
        <v>172</v>
      </c>
      <c r="B173" s="105">
        <v>2904</v>
      </c>
      <c r="C173" s="105">
        <v>29</v>
      </c>
      <c r="D173" s="106" t="s">
        <v>26</v>
      </c>
      <c r="E173" s="107">
        <v>1000</v>
      </c>
      <c r="F173" s="101">
        <f t="shared" si="12"/>
        <v>1100</v>
      </c>
      <c r="G173" s="101">
        <f>G172</f>
        <v>24680</v>
      </c>
      <c r="H173" s="102">
        <f t="shared" si="13"/>
        <v>24680000</v>
      </c>
      <c r="I173" s="103">
        <f t="shared" si="14"/>
        <v>27394800</v>
      </c>
      <c r="J173" s="103">
        <f t="shared" si="15"/>
        <v>19744000</v>
      </c>
      <c r="K173" s="104">
        <f t="shared" si="16"/>
        <v>68500</v>
      </c>
      <c r="L173" s="103">
        <f t="shared" si="17"/>
        <v>3300000</v>
      </c>
    </row>
    <row r="174" spans="1:12" s="16" customFormat="1" ht="13.5" x14ac:dyDescent="0.25">
      <c r="A174" s="99">
        <v>173</v>
      </c>
      <c r="B174" s="105">
        <v>2905</v>
      </c>
      <c r="C174" s="105">
        <v>29</v>
      </c>
      <c r="D174" s="106" t="s">
        <v>25</v>
      </c>
      <c r="E174" s="107">
        <v>746</v>
      </c>
      <c r="F174" s="101">
        <f t="shared" si="12"/>
        <v>820.6</v>
      </c>
      <c r="G174" s="101">
        <f>G173</f>
        <v>24680</v>
      </c>
      <c r="H174" s="102">
        <f t="shared" si="13"/>
        <v>18411280</v>
      </c>
      <c r="I174" s="103">
        <f t="shared" si="14"/>
        <v>20436521</v>
      </c>
      <c r="J174" s="103">
        <f t="shared" si="15"/>
        <v>14729024</v>
      </c>
      <c r="K174" s="104">
        <f t="shared" si="16"/>
        <v>51000</v>
      </c>
      <c r="L174" s="103">
        <f t="shared" si="17"/>
        <v>2461800</v>
      </c>
    </row>
    <row r="175" spans="1:12" s="16" customFormat="1" ht="13.5" x14ac:dyDescent="0.25">
      <c r="A175" s="99">
        <v>174</v>
      </c>
      <c r="B175" s="105">
        <v>2906</v>
      </c>
      <c r="C175" s="105">
        <v>29</v>
      </c>
      <c r="D175" s="106" t="s">
        <v>25</v>
      </c>
      <c r="E175" s="107">
        <v>746</v>
      </c>
      <c r="F175" s="101">
        <f t="shared" si="12"/>
        <v>820.6</v>
      </c>
      <c r="G175" s="101">
        <f>G174</f>
        <v>24680</v>
      </c>
      <c r="H175" s="102">
        <f t="shared" si="13"/>
        <v>18411280</v>
      </c>
      <c r="I175" s="103">
        <f t="shared" si="14"/>
        <v>20436521</v>
      </c>
      <c r="J175" s="103">
        <f t="shared" si="15"/>
        <v>14729024</v>
      </c>
      <c r="K175" s="104">
        <f t="shared" si="16"/>
        <v>51000</v>
      </c>
      <c r="L175" s="103">
        <f t="shared" si="17"/>
        <v>2461800</v>
      </c>
    </row>
    <row r="176" spans="1:12" s="16" customFormat="1" ht="13.5" x14ac:dyDescent="0.25">
      <c r="A176" s="99">
        <v>175</v>
      </c>
      <c r="B176" s="105">
        <v>2907</v>
      </c>
      <c r="C176" s="105">
        <v>29</v>
      </c>
      <c r="D176" s="106" t="s">
        <v>25</v>
      </c>
      <c r="E176" s="107">
        <v>691</v>
      </c>
      <c r="F176" s="101">
        <f t="shared" si="12"/>
        <v>760.1</v>
      </c>
      <c r="G176" s="101">
        <f>G175</f>
        <v>24680</v>
      </c>
      <c r="H176" s="102">
        <f t="shared" si="13"/>
        <v>17053880</v>
      </c>
      <c r="I176" s="103">
        <f t="shared" si="14"/>
        <v>18929807</v>
      </c>
      <c r="J176" s="103">
        <f t="shared" si="15"/>
        <v>13643104</v>
      </c>
      <c r="K176" s="104">
        <f t="shared" si="16"/>
        <v>47500</v>
      </c>
      <c r="L176" s="103">
        <f t="shared" si="17"/>
        <v>2280300</v>
      </c>
    </row>
    <row r="177" spans="1:12" s="16" customFormat="1" ht="13.5" x14ac:dyDescent="0.25">
      <c r="A177" s="99">
        <v>176</v>
      </c>
      <c r="B177" s="105">
        <v>2908</v>
      </c>
      <c r="C177" s="105">
        <v>29</v>
      </c>
      <c r="D177" s="106" t="s">
        <v>25</v>
      </c>
      <c r="E177" s="107">
        <v>691</v>
      </c>
      <c r="F177" s="101">
        <f t="shared" si="12"/>
        <v>760.1</v>
      </c>
      <c r="G177" s="101">
        <f>G176</f>
        <v>24680</v>
      </c>
      <c r="H177" s="102">
        <f t="shared" si="13"/>
        <v>17053880</v>
      </c>
      <c r="I177" s="103">
        <f t="shared" si="14"/>
        <v>18929807</v>
      </c>
      <c r="J177" s="103">
        <f t="shared" si="15"/>
        <v>13643104</v>
      </c>
      <c r="K177" s="104">
        <f t="shared" si="16"/>
        <v>47500</v>
      </c>
      <c r="L177" s="103">
        <f t="shared" si="17"/>
        <v>2280300</v>
      </c>
    </row>
    <row r="178" spans="1:12" s="16" customFormat="1" ht="13.5" x14ac:dyDescent="0.25">
      <c r="A178" s="99">
        <v>177</v>
      </c>
      <c r="B178" s="105">
        <v>3001</v>
      </c>
      <c r="C178" s="105">
        <v>30</v>
      </c>
      <c r="D178" s="106" t="s">
        <v>25</v>
      </c>
      <c r="E178" s="107">
        <v>726</v>
      </c>
      <c r="F178" s="101">
        <f t="shared" si="12"/>
        <v>798.6</v>
      </c>
      <c r="G178" s="101">
        <f>G177+80</f>
        <v>24760</v>
      </c>
      <c r="H178" s="102">
        <f t="shared" si="13"/>
        <v>17975760</v>
      </c>
      <c r="I178" s="103">
        <f t="shared" si="14"/>
        <v>19953094</v>
      </c>
      <c r="J178" s="103">
        <f t="shared" si="15"/>
        <v>14380608</v>
      </c>
      <c r="K178" s="104">
        <f t="shared" si="16"/>
        <v>50000</v>
      </c>
      <c r="L178" s="103">
        <f t="shared" si="17"/>
        <v>2395800</v>
      </c>
    </row>
    <row r="179" spans="1:12" s="16" customFormat="1" ht="13.5" x14ac:dyDescent="0.25">
      <c r="A179" s="99">
        <v>178</v>
      </c>
      <c r="B179" s="105">
        <v>3002</v>
      </c>
      <c r="C179" s="105">
        <v>30</v>
      </c>
      <c r="D179" s="106" t="s">
        <v>25</v>
      </c>
      <c r="E179" s="107">
        <v>726</v>
      </c>
      <c r="F179" s="101">
        <f t="shared" si="12"/>
        <v>798.6</v>
      </c>
      <c r="G179" s="101">
        <f>G178</f>
        <v>24760</v>
      </c>
      <c r="H179" s="102">
        <f t="shared" si="13"/>
        <v>17975760</v>
      </c>
      <c r="I179" s="103">
        <f t="shared" si="14"/>
        <v>19953094</v>
      </c>
      <c r="J179" s="103">
        <f t="shared" si="15"/>
        <v>14380608</v>
      </c>
      <c r="K179" s="104">
        <f t="shared" si="16"/>
        <v>50000</v>
      </c>
      <c r="L179" s="103">
        <f t="shared" si="17"/>
        <v>2395800</v>
      </c>
    </row>
    <row r="180" spans="1:12" s="16" customFormat="1" ht="13.5" x14ac:dyDescent="0.25">
      <c r="A180" s="99">
        <v>179</v>
      </c>
      <c r="B180" s="105">
        <v>3003</v>
      </c>
      <c r="C180" s="105">
        <v>30</v>
      </c>
      <c r="D180" s="106" t="s">
        <v>26</v>
      </c>
      <c r="E180" s="107">
        <v>1000</v>
      </c>
      <c r="F180" s="101">
        <f t="shared" si="12"/>
        <v>1100</v>
      </c>
      <c r="G180" s="101">
        <f>G179</f>
        <v>24760</v>
      </c>
      <c r="H180" s="102">
        <f t="shared" si="13"/>
        <v>24760000</v>
      </c>
      <c r="I180" s="103">
        <f t="shared" si="14"/>
        <v>27483600</v>
      </c>
      <c r="J180" s="103">
        <f t="shared" si="15"/>
        <v>19808000</v>
      </c>
      <c r="K180" s="104">
        <f t="shared" si="16"/>
        <v>68500</v>
      </c>
      <c r="L180" s="103">
        <f t="shared" si="17"/>
        <v>3300000</v>
      </c>
    </row>
    <row r="181" spans="1:12" s="16" customFormat="1" ht="13.5" x14ac:dyDescent="0.25">
      <c r="A181" s="99">
        <v>180</v>
      </c>
      <c r="B181" s="105">
        <v>3004</v>
      </c>
      <c r="C181" s="105">
        <v>30</v>
      </c>
      <c r="D181" s="106" t="s">
        <v>26</v>
      </c>
      <c r="E181" s="107">
        <v>1000</v>
      </c>
      <c r="F181" s="101">
        <f t="shared" si="12"/>
        <v>1100</v>
      </c>
      <c r="G181" s="101">
        <f>G180</f>
        <v>24760</v>
      </c>
      <c r="H181" s="102">
        <f t="shared" si="13"/>
        <v>24760000</v>
      </c>
      <c r="I181" s="103">
        <f t="shared" si="14"/>
        <v>27483600</v>
      </c>
      <c r="J181" s="103">
        <f t="shared" si="15"/>
        <v>19808000</v>
      </c>
      <c r="K181" s="104">
        <f t="shared" si="16"/>
        <v>68500</v>
      </c>
      <c r="L181" s="103">
        <f t="shared" si="17"/>
        <v>3300000</v>
      </c>
    </row>
    <row r="182" spans="1:12" s="16" customFormat="1" ht="13.5" x14ac:dyDescent="0.25">
      <c r="A182" s="99">
        <v>181</v>
      </c>
      <c r="B182" s="105">
        <v>3005</v>
      </c>
      <c r="C182" s="105">
        <v>30</v>
      </c>
      <c r="D182" s="106" t="s">
        <v>25</v>
      </c>
      <c r="E182" s="107">
        <v>746</v>
      </c>
      <c r="F182" s="101">
        <f t="shared" si="12"/>
        <v>820.6</v>
      </c>
      <c r="G182" s="101">
        <f>G181</f>
        <v>24760</v>
      </c>
      <c r="H182" s="102">
        <f t="shared" si="13"/>
        <v>18470960</v>
      </c>
      <c r="I182" s="103">
        <f t="shared" si="14"/>
        <v>20502766</v>
      </c>
      <c r="J182" s="103">
        <f t="shared" si="15"/>
        <v>14776768</v>
      </c>
      <c r="K182" s="104">
        <f t="shared" si="16"/>
        <v>51500</v>
      </c>
      <c r="L182" s="103">
        <f t="shared" si="17"/>
        <v>2461800</v>
      </c>
    </row>
    <row r="183" spans="1:12" s="16" customFormat="1" ht="13.5" x14ac:dyDescent="0.25">
      <c r="A183" s="99">
        <v>182</v>
      </c>
      <c r="B183" s="105">
        <v>3006</v>
      </c>
      <c r="C183" s="105">
        <v>30</v>
      </c>
      <c r="D183" s="106" t="s">
        <v>25</v>
      </c>
      <c r="E183" s="107">
        <v>746</v>
      </c>
      <c r="F183" s="101">
        <f t="shared" si="12"/>
        <v>820.6</v>
      </c>
      <c r="G183" s="101">
        <f>G182</f>
        <v>24760</v>
      </c>
      <c r="H183" s="102">
        <f t="shared" si="13"/>
        <v>18470960</v>
      </c>
      <c r="I183" s="103">
        <f t="shared" si="14"/>
        <v>20502766</v>
      </c>
      <c r="J183" s="103">
        <f t="shared" si="15"/>
        <v>14776768</v>
      </c>
      <c r="K183" s="104">
        <f t="shared" si="16"/>
        <v>51500</v>
      </c>
      <c r="L183" s="103">
        <f t="shared" si="17"/>
        <v>2461800</v>
      </c>
    </row>
    <row r="184" spans="1:12" s="16" customFormat="1" ht="13.5" x14ac:dyDescent="0.25">
      <c r="A184" s="99">
        <v>183</v>
      </c>
      <c r="B184" s="105">
        <v>3007</v>
      </c>
      <c r="C184" s="105">
        <v>30</v>
      </c>
      <c r="D184" s="106" t="s">
        <v>25</v>
      </c>
      <c r="E184" s="107">
        <v>691</v>
      </c>
      <c r="F184" s="101">
        <f t="shared" si="12"/>
        <v>760.1</v>
      </c>
      <c r="G184" s="101">
        <f>G183</f>
        <v>24760</v>
      </c>
      <c r="H184" s="102">
        <f t="shared" si="13"/>
        <v>17109160</v>
      </c>
      <c r="I184" s="103">
        <f t="shared" si="14"/>
        <v>18991168</v>
      </c>
      <c r="J184" s="103">
        <f t="shared" si="15"/>
        <v>13687328</v>
      </c>
      <c r="K184" s="104">
        <f t="shared" si="16"/>
        <v>47500</v>
      </c>
      <c r="L184" s="103">
        <f t="shared" si="17"/>
        <v>2280300</v>
      </c>
    </row>
    <row r="185" spans="1:12" s="16" customFormat="1" ht="13.5" x14ac:dyDescent="0.25">
      <c r="A185" s="99">
        <v>184</v>
      </c>
      <c r="B185" s="105">
        <v>3008</v>
      </c>
      <c r="C185" s="105">
        <v>30</v>
      </c>
      <c r="D185" s="106" t="s">
        <v>25</v>
      </c>
      <c r="E185" s="107">
        <v>691</v>
      </c>
      <c r="F185" s="101">
        <f t="shared" si="12"/>
        <v>760.1</v>
      </c>
      <c r="G185" s="101">
        <f>G184</f>
        <v>24760</v>
      </c>
      <c r="H185" s="102">
        <f t="shared" si="13"/>
        <v>17109160</v>
      </c>
      <c r="I185" s="103">
        <f t="shared" si="14"/>
        <v>18991168</v>
      </c>
      <c r="J185" s="103">
        <f t="shared" si="15"/>
        <v>13687328</v>
      </c>
      <c r="K185" s="104">
        <f t="shared" si="16"/>
        <v>47500</v>
      </c>
      <c r="L185" s="103">
        <f t="shared" si="17"/>
        <v>2280300</v>
      </c>
    </row>
    <row r="186" spans="1:12" s="16" customFormat="1" ht="13.5" x14ac:dyDescent="0.25">
      <c r="A186" s="99">
        <v>185</v>
      </c>
      <c r="B186" s="105">
        <v>3101</v>
      </c>
      <c r="C186" s="105">
        <v>31</v>
      </c>
      <c r="D186" s="106" t="s">
        <v>25</v>
      </c>
      <c r="E186" s="107">
        <v>726</v>
      </c>
      <c r="F186" s="101">
        <f t="shared" si="12"/>
        <v>798.6</v>
      </c>
      <c r="G186" s="101">
        <f>G185+80</f>
        <v>24840</v>
      </c>
      <c r="H186" s="102">
        <f t="shared" si="13"/>
        <v>18033840</v>
      </c>
      <c r="I186" s="103">
        <f t="shared" si="14"/>
        <v>20017562</v>
      </c>
      <c r="J186" s="103">
        <f t="shared" si="15"/>
        <v>14427072</v>
      </c>
      <c r="K186" s="104">
        <f t="shared" si="16"/>
        <v>50000</v>
      </c>
      <c r="L186" s="103">
        <f t="shared" si="17"/>
        <v>2395800</v>
      </c>
    </row>
    <row r="187" spans="1:12" s="16" customFormat="1" ht="13.5" x14ac:dyDescent="0.25">
      <c r="A187" s="99">
        <v>186</v>
      </c>
      <c r="B187" s="105">
        <v>3102</v>
      </c>
      <c r="C187" s="105">
        <v>31</v>
      </c>
      <c r="D187" s="106" t="s">
        <v>25</v>
      </c>
      <c r="E187" s="107">
        <v>726</v>
      </c>
      <c r="F187" s="101">
        <f t="shared" si="12"/>
        <v>798.6</v>
      </c>
      <c r="G187" s="101">
        <f>G186</f>
        <v>24840</v>
      </c>
      <c r="H187" s="102">
        <f t="shared" si="13"/>
        <v>18033840</v>
      </c>
      <c r="I187" s="103">
        <f t="shared" si="14"/>
        <v>20017562</v>
      </c>
      <c r="J187" s="103">
        <f t="shared" si="15"/>
        <v>14427072</v>
      </c>
      <c r="K187" s="104">
        <f t="shared" si="16"/>
        <v>50000</v>
      </c>
      <c r="L187" s="103">
        <f t="shared" si="17"/>
        <v>2395800</v>
      </c>
    </row>
    <row r="188" spans="1:12" s="16" customFormat="1" ht="13.5" x14ac:dyDescent="0.25">
      <c r="A188" s="99">
        <v>187</v>
      </c>
      <c r="B188" s="105">
        <v>3103</v>
      </c>
      <c r="C188" s="105">
        <v>31</v>
      </c>
      <c r="D188" s="106" t="s">
        <v>26</v>
      </c>
      <c r="E188" s="107">
        <v>1000</v>
      </c>
      <c r="F188" s="101">
        <f t="shared" si="12"/>
        <v>1100</v>
      </c>
      <c r="G188" s="101">
        <f>G187</f>
        <v>24840</v>
      </c>
      <c r="H188" s="102">
        <f t="shared" si="13"/>
        <v>24840000</v>
      </c>
      <c r="I188" s="103">
        <f t="shared" si="14"/>
        <v>27572400</v>
      </c>
      <c r="J188" s="103">
        <f t="shared" si="15"/>
        <v>19872000</v>
      </c>
      <c r="K188" s="104">
        <f t="shared" si="16"/>
        <v>69000</v>
      </c>
      <c r="L188" s="103">
        <f t="shared" si="17"/>
        <v>3300000</v>
      </c>
    </row>
    <row r="189" spans="1:12" s="16" customFormat="1" ht="13.5" x14ac:dyDescent="0.25">
      <c r="A189" s="99">
        <v>188</v>
      </c>
      <c r="B189" s="105">
        <v>3104</v>
      </c>
      <c r="C189" s="105">
        <v>31</v>
      </c>
      <c r="D189" s="106" t="s">
        <v>26</v>
      </c>
      <c r="E189" s="107">
        <v>1000</v>
      </c>
      <c r="F189" s="101">
        <f t="shared" si="12"/>
        <v>1100</v>
      </c>
      <c r="G189" s="101">
        <f>G188</f>
        <v>24840</v>
      </c>
      <c r="H189" s="102">
        <f t="shared" si="13"/>
        <v>24840000</v>
      </c>
      <c r="I189" s="103">
        <f t="shared" si="14"/>
        <v>27572400</v>
      </c>
      <c r="J189" s="103">
        <f t="shared" si="15"/>
        <v>19872000</v>
      </c>
      <c r="K189" s="104">
        <f t="shared" si="16"/>
        <v>69000</v>
      </c>
      <c r="L189" s="103">
        <f t="shared" si="17"/>
        <v>3300000</v>
      </c>
    </row>
    <row r="190" spans="1:12" s="16" customFormat="1" ht="13.5" x14ac:dyDescent="0.25">
      <c r="A190" s="99">
        <v>189</v>
      </c>
      <c r="B190" s="105">
        <v>3105</v>
      </c>
      <c r="C190" s="105">
        <v>31</v>
      </c>
      <c r="D190" s="106" t="s">
        <v>25</v>
      </c>
      <c r="E190" s="107">
        <v>746</v>
      </c>
      <c r="F190" s="101">
        <f t="shared" si="12"/>
        <v>820.6</v>
      </c>
      <c r="G190" s="101">
        <f>G189</f>
        <v>24840</v>
      </c>
      <c r="H190" s="102">
        <f t="shared" si="13"/>
        <v>18530640</v>
      </c>
      <c r="I190" s="103">
        <f t="shared" si="14"/>
        <v>20569010</v>
      </c>
      <c r="J190" s="103">
        <f t="shared" si="15"/>
        <v>14824512</v>
      </c>
      <c r="K190" s="104">
        <f t="shared" si="16"/>
        <v>51500</v>
      </c>
      <c r="L190" s="103">
        <f t="shared" si="17"/>
        <v>2461800</v>
      </c>
    </row>
    <row r="191" spans="1:12" s="16" customFormat="1" ht="13.5" x14ac:dyDescent="0.25">
      <c r="A191" s="99">
        <v>190</v>
      </c>
      <c r="B191" s="105">
        <v>3106</v>
      </c>
      <c r="C191" s="105">
        <v>31</v>
      </c>
      <c r="D191" s="106" t="s">
        <v>25</v>
      </c>
      <c r="E191" s="107">
        <v>746</v>
      </c>
      <c r="F191" s="101">
        <f t="shared" si="12"/>
        <v>820.6</v>
      </c>
      <c r="G191" s="101">
        <f>G190</f>
        <v>24840</v>
      </c>
      <c r="H191" s="102">
        <f t="shared" si="13"/>
        <v>18530640</v>
      </c>
      <c r="I191" s="103">
        <f t="shared" si="14"/>
        <v>20569010</v>
      </c>
      <c r="J191" s="103">
        <f t="shared" si="15"/>
        <v>14824512</v>
      </c>
      <c r="K191" s="104">
        <f t="shared" si="16"/>
        <v>51500</v>
      </c>
      <c r="L191" s="103">
        <f t="shared" si="17"/>
        <v>2461800</v>
      </c>
    </row>
    <row r="192" spans="1:12" s="16" customFormat="1" ht="13.5" x14ac:dyDescent="0.25">
      <c r="A192" s="99">
        <v>191</v>
      </c>
      <c r="B192" s="105">
        <v>3107</v>
      </c>
      <c r="C192" s="105">
        <v>31</v>
      </c>
      <c r="D192" s="106" t="s">
        <v>25</v>
      </c>
      <c r="E192" s="107">
        <v>691</v>
      </c>
      <c r="F192" s="101">
        <f t="shared" si="12"/>
        <v>760.1</v>
      </c>
      <c r="G192" s="101">
        <f>G191</f>
        <v>24840</v>
      </c>
      <c r="H192" s="102">
        <f t="shared" si="13"/>
        <v>17164440</v>
      </c>
      <c r="I192" s="103">
        <f t="shared" si="14"/>
        <v>19052528</v>
      </c>
      <c r="J192" s="103">
        <f t="shared" si="15"/>
        <v>13731552</v>
      </c>
      <c r="K192" s="104">
        <f t="shared" si="16"/>
        <v>47500</v>
      </c>
      <c r="L192" s="103">
        <f t="shared" si="17"/>
        <v>2280300</v>
      </c>
    </row>
    <row r="193" spans="1:12" s="16" customFormat="1" ht="13.5" x14ac:dyDescent="0.25">
      <c r="A193" s="99">
        <v>192</v>
      </c>
      <c r="B193" s="105">
        <v>3108</v>
      </c>
      <c r="C193" s="105">
        <v>31</v>
      </c>
      <c r="D193" s="106" t="s">
        <v>25</v>
      </c>
      <c r="E193" s="107">
        <v>691</v>
      </c>
      <c r="F193" s="101">
        <f t="shared" si="12"/>
        <v>760.1</v>
      </c>
      <c r="G193" s="101">
        <f>G192</f>
        <v>24840</v>
      </c>
      <c r="H193" s="102">
        <f t="shared" si="13"/>
        <v>17164440</v>
      </c>
      <c r="I193" s="103">
        <f t="shared" si="14"/>
        <v>19052528</v>
      </c>
      <c r="J193" s="103">
        <f t="shared" si="15"/>
        <v>13731552</v>
      </c>
      <c r="K193" s="104">
        <f t="shared" si="16"/>
        <v>47500</v>
      </c>
      <c r="L193" s="103">
        <f t="shared" si="17"/>
        <v>2280300</v>
      </c>
    </row>
    <row r="194" spans="1:12" s="16" customFormat="1" ht="13.5" x14ac:dyDescent="0.25">
      <c r="A194" s="99">
        <v>193</v>
      </c>
      <c r="B194" s="105">
        <v>3201</v>
      </c>
      <c r="C194" s="105">
        <v>32</v>
      </c>
      <c r="D194" s="106" t="s">
        <v>25</v>
      </c>
      <c r="E194" s="107">
        <v>726</v>
      </c>
      <c r="F194" s="101">
        <f t="shared" si="12"/>
        <v>798.6</v>
      </c>
      <c r="G194" s="101">
        <f>G193+80</f>
        <v>24920</v>
      </c>
      <c r="H194" s="102">
        <f t="shared" si="13"/>
        <v>18091920</v>
      </c>
      <c r="I194" s="103">
        <f t="shared" si="14"/>
        <v>20082031</v>
      </c>
      <c r="J194" s="103">
        <f t="shared" si="15"/>
        <v>14473536</v>
      </c>
      <c r="K194" s="104">
        <f t="shared" si="16"/>
        <v>50000</v>
      </c>
      <c r="L194" s="103">
        <f t="shared" si="17"/>
        <v>2395800</v>
      </c>
    </row>
    <row r="195" spans="1:12" s="16" customFormat="1" ht="13.5" x14ac:dyDescent="0.25">
      <c r="A195" s="99">
        <v>194</v>
      </c>
      <c r="B195" s="105">
        <v>3202</v>
      </c>
      <c r="C195" s="105">
        <v>32</v>
      </c>
      <c r="D195" s="106" t="s">
        <v>25</v>
      </c>
      <c r="E195" s="107">
        <v>726</v>
      </c>
      <c r="F195" s="101">
        <f t="shared" ref="F195:F258" si="18">E195*1.1</f>
        <v>798.6</v>
      </c>
      <c r="G195" s="101">
        <f>G194</f>
        <v>24920</v>
      </c>
      <c r="H195" s="102">
        <f t="shared" ref="H195:H258" si="19">E195*G195</f>
        <v>18091920</v>
      </c>
      <c r="I195" s="103">
        <f t="shared" ref="I195:I258" si="20">ROUND(H195*1.11,0)</f>
        <v>20082031</v>
      </c>
      <c r="J195" s="103">
        <f t="shared" ref="J195:J258" si="21">H195*0.8</f>
        <v>14473536</v>
      </c>
      <c r="K195" s="104">
        <f t="shared" ref="K195:K258" si="22">MROUND((I195*0.03/12),500)</f>
        <v>50000</v>
      </c>
      <c r="L195" s="103">
        <f t="shared" ref="L195:L258" si="23">F195*3000</f>
        <v>2395800</v>
      </c>
    </row>
    <row r="196" spans="1:12" s="16" customFormat="1" ht="13.5" x14ac:dyDescent="0.25">
      <c r="A196" s="99">
        <v>195</v>
      </c>
      <c r="B196" s="105">
        <v>3203</v>
      </c>
      <c r="C196" s="105">
        <v>32</v>
      </c>
      <c r="D196" s="106" t="s">
        <v>26</v>
      </c>
      <c r="E196" s="107">
        <v>1000</v>
      </c>
      <c r="F196" s="101">
        <f t="shared" si="18"/>
        <v>1100</v>
      </c>
      <c r="G196" s="101">
        <f>G195</f>
        <v>24920</v>
      </c>
      <c r="H196" s="102">
        <f t="shared" si="19"/>
        <v>24920000</v>
      </c>
      <c r="I196" s="103">
        <f t="shared" si="20"/>
        <v>27661200</v>
      </c>
      <c r="J196" s="103">
        <f t="shared" si="21"/>
        <v>19936000</v>
      </c>
      <c r="K196" s="104">
        <f t="shared" si="22"/>
        <v>69000</v>
      </c>
      <c r="L196" s="103">
        <f t="shared" si="23"/>
        <v>3300000</v>
      </c>
    </row>
    <row r="197" spans="1:12" s="16" customFormat="1" ht="13.5" x14ac:dyDescent="0.25">
      <c r="A197" s="99">
        <v>196</v>
      </c>
      <c r="B197" s="105">
        <v>3204</v>
      </c>
      <c r="C197" s="105">
        <v>32</v>
      </c>
      <c r="D197" s="106" t="s">
        <v>26</v>
      </c>
      <c r="E197" s="107">
        <v>1000</v>
      </c>
      <c r="F197" s="101">
        <f t="shared" si="18"/>
        <v>1100</v>
      </c>
      <c r="G197" s="101">
        <f>G196</f>
        <v>24920</v>
      </c>
      <c r="H197" s="102">
        <f t="shared" si="19"/>
        <v>24920000</v>
      </c>
      <c r="I197" s="103">
        <f t="shared" si="20"/>
        <v>27661200</v>
      </c>
      <c r="J197" s="103">
        <f t="shared" si="21"/>
        <v>19936000</v>
      </c>
      <c r="K197" s="104">
        <f t="shared" si="22"/>
        <v>69000</v>
      </c>
      <c r="L197" s="103">
        <f t="shared" si="23"/>
        <v>3300000</v>
      </c>
    </row>
    <row r="198" spans="1:12" s="16" customFormat="1" ht="13.5" x14ac:dyDescent="0.25">
      <c r="A198" s="99">
        <v>197</v>
      </c>
      <c r="B198" s="105">
        <v>3205</v>
      </c>
      <c r="C198" s="105">
        <v>32</v>
      </c>
      <c r="D198" s="106" t="s">
        <v>25</v>
      </c>
      <c r="E198" s="107">
        <v>746</v>
      </c>
      <c r="F198" s="101">
        <f t="shared" si="18"/>
        <v>820.6</v>
      </c>
      <c r="G198" s="101">
        <f>G197</f>
        <v>24920</v>
      </c>
      <c r="H198" s="102">
        <f t="shared" si="19"/>
        <v>18590320</v>
      </c>
      <c r="I198" s="103">
        <f t="shared" si="20"/>
        <v>20635255</v>
      </c>
      <c r="J198" s="103">
        <f t="shared" si="21"/>
        <v>14872256</v>
      </c>
      <c r="K198" s="104">
        <f t="shared" si="22"/>
        <v>51500</v>
      </c>
      <c r="L198" s="103">
        <f t="shared" si="23"/>
        <v>2461800</v>
      </c>
    </row>
    <row r="199" spans="1:12" s="16" customFormat="1" ht="13.5" x14ac:dyDescent="0.25">
      <c r="A199" s="99">
        <v>198</v>
      </c>
      <c r="B199" s="105">
        <v>3206</v>
      </c>
      <c r="C199" s="105">
        <v>32</v>
      </c>
      <c r="D199" s="106" t="s">
        <v>25</v>
      </c>
      <c r="E199" s="107">
        <v>746</v>
      </c>
      <c r="F199" s="101">
        <f t="shared" si="18"/>
        <v>820.6</v>
      </c>
      <c r="G199" s="101">
        <f>G198</f>
        <v>24920</v>
      </c>
      <c r="H199" s="102">
        <f t="shared" si="19"/>
        <v>18590320</v>
      </c>
      <c r="I199" s="103">
        <f t="shared" si="20"/>
        <v>20635255</v>
      </c>
      <c r="J199" s="103">
        <f t="shared" si="21"/>
        <v>14872256</v>
      </c>
      <c r="K199" s="104">
        <f t="shared" si="22"/>
        <v>51500</v>
      </c>
      <c r="L199" s="103">
        <f t="shared" si="23"/>
        <v>2461800</v>
      </c>
    </row>
    <row r="200" spans="1:12" s="16" customFormat="1" ht="13.5" x14ac:dyDescent="0.25">
      <c r="A200" s="99">
        <v>199</v>
      </c>
      <c r="B200" s="105">
        <v>3207</v>
      </c>
      <c r="C200" s="105">
        <v>32</v>
      </c>
      <c r="D200" s="106" t="s">
        <v>25</v>
      </c>
      <c r="E200" s="107">
        <v>691</v>
      </c>
      <c r="F200" s="101">
        <f t="shared" si="18"/>
        <v>760.1</v>
      </c>
      <c r="G200" s="101">
        <f>G199</f>
        <v>24920</v>
      </c>
      <c r="H200" s="102">
        <f t="shared" si="19"/>
        <v>17219720</v>
      </c>
      <c r="I200" s="103">
        <f t="shared" si="20"/>
        <v>19113889</v>
      </c>
      <c r="J200" s="103">
        <f t="shared" si="21"/>
        <v>13775776</v>
      </c>
      <c r="K200" s="104">
        <f t="shared" si="22"/>
        <v>48000</v>
      </c>
      <c r="L200" s="103">
        <f t="shared" si="23"/>
        <v>2280300</v>
      </c>
    </row>
    <row r="201" spans="1:12" s="16" customFormat="1" ht="13.5" x14ac:dyDescent="0.25">
      <c r="A201" s="99">
        <v>200</v>
      </c>
      <c r="B201" s="105">
        <v>3208</v>
      </c>
      <c r="C201" s="105">
        <v>32</v>
      </c>
      <c r="D201" s="106" t="s">
        <v>25</v>
      </c>
      <c r="E201" s="107">
        <v>691</v>
      </c>
      <c r="F201" s="101">
        <f t="shared" si="18"/>
        <v>760.1</v>
      </c>
      <c r="G201" s="101">
        <f>G200</f>
        <v>24920</v>
      </c>
      <c r="H201" s="102">
        <f t="shared" si="19"/>
        <v>17219720</v>
      </c>
      <c r="I201" s="103">
        <f t="shared" si="20"/>
        <v>19113889</v>
      </c>
      <c r="J201" s="103">
        <f t="shared" si="21"/>
        <v>13775776</v>
      </c>
      <c r="K201" s="104">
        <f t="shared" si="22"/>
        <v>48000</v>
      </c>
      <c r="L201" s="103">
        <f t="shared" si="23"/>
        <v>2280300</v>
      </c>
    </row>
    <row r="202" spans="1:12" s="16" customFormat="1" ht="13.5" x14ac:dyDescent="0.25">
      <c r="A202" s="99">
        <v>201</v>
      </c>
      <c r="B202" s="105">
        <v>3301</v>
      </c>
      <c r="C202" s="105">
        <v>33</v>
      </c>
      <c r="D202" s="106" t="s">
        <v>25</v>
      </c>
      <c r="E202" s="107">
        <v>726</v>
      </c>
      <c r="F202" s="101">
        <f t="shared" si="18"/>
        <v>798.6</v>
      </c>
      <c r="G202" s="101">
        <f>G201+80</f>
        <v>25000</v>
      </c>
      <c r="H202" s="102">
        <f t="shared" si="19"/>
        <v>18150000</v>
      </c>
      <c r="I202" s="103">
        <f t="shared" si="20"/>
        <v>20146500</v>
      </c>
      <c r="J202" s="103">
        <f t="shared" si="21"/>
        <v>14520000</v>
      </c>
      <c r="K202" s="104">
        <f t="shared" si="22"/>
        <v>50500</v>
      </c>
      <c r="L202" s="103">
        <f t="shared" si="23"/>
        <v>2395800</v>
      </c>
    </row>
    <row r="203" spans="1:12" s="16" customFormat="1" ht="13.5" x14ac:dyDescent="0.25">
      <c r="A203" s="99">
        <v>202</v>
      </c>
      <c r="B203" s="105">
        <v>3302</v>
      </c>
      <c r="C203" s="105">
        <v>33</v>
      </c>
      <c r="D203" s="106" t="s">
        <v>25</v>
      </c>
      <c r="E203" s="107">
        <v>726</v>
      </c>
      <c r="F203" s="101">
        <f t="shared" si="18"/>
        <v>798.6</v>
      </c>
      <c r="G203" s="101">
        <f>G202</f>
        <v>25000</v>
      </c>
      <c r="H203" s="102">
        <f t="shared" si="19"/>
        <v>18150000</v>
      </c>
      <c r="I203" s="103">
        <f t="shared" si="20"/>
        <v>20146500</v>
      </c>
      <c r="J203" s="103">
        <f t="shared" si="21"/>
        <v>14520000</v>
      </c>
      <c r="K203" s="104">
        <f t="shared" si="22"/>
        <v>50500</v>
      </c>
      <c r="L203" s="103">
        <f t="shared" si="23"/>
        <v>2395800</v>
      </c>
    </row>
    <row r="204" spans="1:12" s="16" customFormat="1" ht="13.5" x14ac:dyDescent="0.25">
      <c r="A204" s="99">
        <v>203</v>
      </c>
      <c r="B204" s="105">
        <v>3303</v>
      </c>
      <c r="C204" s="105">
        <v>33</v>
      </c>
      <c r="D204" s="106" t="s">
        <v>26</v>
      </c>
      <c r="E204" s="107">
        <v>1000</v>
      </c>
      <c r="F204" s="101">
        <f t="shared" si="18"/>
        <v>1100</v>
      </c>
      <c r="G204" s="101">
        <f>G203</f>
        <v>25000</v>
      </c>
      <c r="H204" s="102">
        <f t="shared" si="19"/>
        <v>25000000</v>
      </c>
      <c r="I204" s="103">
        <f t="shared" si="20"/>
        <v>27750000</v>
      </c>
      <c r="J204" s="103">
        <f t="shared" si="21"/>
        <v>20000000</v>
      </c>
      <c r="K204" s="104">
        <f t="shared" si="22"/>
        <v>69500</v>
      </c>
      <c r="L204" s="103">
        <f t="shared" si="23"/>
        <v>3300000</v>
      </c>
    </row>
    <row r="205" spans="1:12" s="16" customFormat="1" ht="13.5" x14ac:dyDescent="0.25">
      <c r="A205" s="99">
        <v>204</v>
      </c>
      <c r="B205" s="105">
        <v>3304</v>
      </c>
      <c r="C205" s="105">
        <v>33</v>
      </c>
      <c r="D205" s="106" t="s">
        <v>26</v>
      </c>
      <c r="E205" s="107">
        <v>1000</v>
      </c>
      <c r="F205" s="101">
        <f t="shared" si="18"/>
        <v>1100</v>
      </c>
      <c r="G205" s="101">
        <f>G204</f>
        <v>25000</v>
      </c>
      <c r="H205" s="102">
        <f t="shared" si="19"/>
        <v>25000000</v>
      </c>
      <c r="I205" s="103">
        <f t="shared" si="20"/>
        <v>27750000</v>
      </c>
      <c r="J205" s="103">
        <f t="shared" si="21"/>
        <v>20000000</v>
      </c>
      <c r="K205" s="104">
        <f t="shared" si="22"/>
        <v>69500</v>
      </c>
      <c r="L205" s="103">
        <f t="shared" si="23"/>
        <v>3300000</v>
      </c>
    </row>
    <row r="206" spans="1:12" s="16" customFormat="1" ht="13.5" x14ac:dyDescent="0.25">
      <c r="A206" s="99">
        <v>205</v>
      </c>
      <c r="B206" s="105">
        <v>3305</v>
      </c>
      <c r="C206" s="105">
        <v>33</v>
      </c>
      <c r="D206" s="106" t="s">
        <v>25</v>
      </c>
      <c r="E206" s="107">
        <v>746</v>
      </c>
      <c r="F206" s="101">
        <f t="shared" si="18"/>
        <v>820.6</v>
      </c>
      <c r="G206" s="101">
        <f>G205</f>
        <v>25000</v>
      </c>
      <c r="H206" s="102">
        <f t="shared" si="19"/>
        <v>18650000</v>
      </c>
      <c r="I206" s="103">
        <f t="shared" si="20"/>
        <v>20701500</v>
      </c>
      <c r="J206" s="103">
        <f t="shared" si="21"/>
        <v>14920000</v>
      </c>
      <c r="K206" s="104">
        <f t="shared" si="22"/>
        <v>52000</v>
      </c>
      <c r="L206" s="103">
        <f t="shared" si="23"/>
        <v>2461800</v>
      </c>
    </row>
    <row r="207" spans="1:12" s="16" customFormat="1" ht="13.5" x14ac:dyDescent="0.25">
      <c r="A207" s="99">
        <v>206</v>
      </c>
      <c r="B207" s="105">
        <v>3306</v>
      </c>
      <c r="C207" s="105">
        <v>33</v>
      </c>
      <c r="D207" s="106" t="s">
        <v>25</v>
      </c>
      <c r="E207" s="107">
        <v>746</v>
      </c>
      <c r="F207" s="101">
        <f t="shared" si="18"/>
        <v>820.6</v>
      </c>
      <c r="G207" s="101">
        <f>G206</f>
        <v>25000</v>
      </c>
      <c r="H207" s="102">
        <f t="shared" si="19"/>
        <v>18650000</v>
      </c>
      <c r="I207" s="103">
        <f t="shared" si="20"/>
        <v>20701500</v>
      </c>
      <c r="J207" s="103">
        <f t="shared" si="21"/>
        <v>14920000</v>
      </c>
      <c r="K207" s="104">
        <f t="shared" si="22"/>
        <v>52000</v>
      </c>
      <c r="L207" s="103">
        <f t="shared" si="23"/>
        <v>2461800</v>
      </c>
    </row>
    <row r="208" spans="1:12" s="16" customFormat="1" ht="13.5" x14ac:dyDescent="0.25">
      <c r="A208" s="99">
        <v>207</v>
      </c>
      <c r="B208" s="105">
        <v>3307</v>
      </c>
      <c r="C208" s="105">
        <v>33</v>
      </c>
      <c r="D208" s="106" t="s">
        <v>25</v>
      </c>
      <c r="E208" s="107">
        <v>691</v>
      </c>
      <c r="F208" s="101">
        <f t="shared" si="18"/>
        <v>760.1</v>
      </c>
      <c r="G208" s="101">
        <f>G207</f>
        <v>25000</v>
      </c>
      <c r="H208" s="102">
        <f t="shared" si="19"/>
        <v>17275000</v>
      </c>
      <c r="I208" s="103">
        <f t="shared" si="20"/>
        <v>19175250</v>
      </c>
      <c r="J208" s="103">
        <f t="shared" si="21"/>
        <v>13820000</v>
      </c>
      <c r="K208" s="104">
        <f t="shared" si="22"/>
        <v>48000</v>
      </c>
      <c r="L208" s="103">
        <f t="shared" si="23"/>
        <v>2280300</v>
      </c>
    </row>
    <row r="209" spans="1:12" s="16" customFormat="1" ht="13.5" x14ac:dyDescent="0.25">
      <c r="A209" s="99">
        <v>208</v>
      </c>
      <c r="B209" s="105">
        <v>3308</v>
      </c>
      <c r="C209" s="105">
        <v>33</v>
      </c>
      <c r="D209" s="106" t="s">
        <v>25</v>
      </c>
      <c r="E209" s="107">
        <v>691</v>
      </c>
      <c r="F209" s="101">
        <f t="shared" si="18"/>
        <v>760.1</v>
      </c>
      <c r="G209" s="101">
        <f>G208</f>
        <v>25000</v>
      </c>
      <c r="H209" s="102">
        <f t="shared" si="19"/>
        <v>17275000</v>
      </c>
      <c r="I209" s="103">
        <f t="shared" si="20"/>
        <v>19175250</v>
      </c>
      <c r="J209" s="103">
        <f t="shared" si="21"/>
        <v>13820000</v>
      </c>
      <c r="K209" s="104">
        <f t="shared" si="22"/>
        <v>48000</v>
      </c>
      <c r="L209" s="103">
        <f t="shared" si="23"/>
        <v>2280300</v>
      </c>
    </row>
    <row r="210" spans="1:12" s="16" customFormat="1" ht="13.5" x14ac:dyDescent="0.25">
      <c r="A210" s="99">
        <v>209</v>
      </c>
      <c r="B210" s="105">
        <v>3401</v>
      </c>
      <c r="C210" s="105">
        <v>34</v>
      </c>
      <c r="D210" s="106" t="s">
        <v>25</v>
      </c>
      <c r="E210" s="107">
        <v>726</v>
      </c>
      <c r="F210" s="101">
        <f t="shared" si="18"/>
        <v>798.6</v>
      </c>
      <c r="G210" s="101">
        <f>G209+80</f>
        <v>25080</v>
      </c>
      <c r="H210" s="102">
        <f t="shared" si="19"/>
        <v>18208080</v>
      </c>
      <c r="I210" s="103">
        <f t="shared" si="20"/>
        <v>20210969</v>
      </c>
      <c r="J210" s="103">
        <f t="shared" si="21"/>
        <v>14566464</v>
      </c>
      <c r="K210" s="104">
        <f t="shared" si="22"/>
        <v>50500</v>
      </c>
      <c r="L210" s="103">
        <f t="shared" si="23"/>
        <v>2395800</v>
      </c>
    </row>
    <row r="211" spans="1:12" s="16" customFormat="1" ht="13.5" x14ac:dyDescent="0.25">
      <c r="A211" s="99">
        <v>210</v>
      </c>
      <c r="B211" s="105">
        <v>3402</v>
      </c>
      <c r="C211" s="105">
        <v>34</v>
      </c>
      <c r="D211" s="106" t="s">
        <v>25</v>
      </c>
      <c r="E211" s="107">
        <v>726</v>
      </c>
      <c r="F211" s="101">
        <f t="shared" si="18"/>
        <v>798.6</v>
      </c>
      <c r="G211" s="101">
        <f>G210</f>
        <v>25080</v>
      </c>
      <c r="H211" s="102">
        <f t="shared" si="19"/>
        <v>18208080</v>
      </c>
      <c r="I211" s="103">
        <f t="shared" si="20"/>
        <v>20210969</v>
      </c>
      <c r="J211" s="103">
        <f t="shared" si="21"/>
        <v>14566464</v>
      </c>
      <c r="K211" s="104">
        <f t="shared" si="22"/>
        <v>50500</v>
      </c>
      <c r="L211" s="103">
        <f t="shared" si="23"/>
        <v>2395800</v>
      </c>
    </row>
    <row r="212" spans="1:12" s="16" customFormat="1" ht="13.5" x14ac:dyDescent="0.25">
      <c r="A212" s="99">
        <v>211</v>
      </c>
      <c r="B212" s="105">
        <v>3403</v>
      </c>
      <c r="C212" s="105">
        <v>34</v>
      </c>
      <c r="D212" s="106" t="s">
        <v>26</v>
      </c>
      <c r="E212" s="107">
        <v>1000</v>
      </c>
      <c r="F212" s="101">
        <f t="shared" si="18"/>
        <v>1100</v>
      </c>
      <c r="G212" s="101">
        <f>G211</f>
        <v>25080</v>
      </c>
      <c r="H212" s="102">
        <f t="shared" si="19"/>
        <v>25080000</v>
      </c>
      <c r="I212" s="103">
        <f t="shared" si="20"/>
        <v>27838800</v>
      </c>
      <c r="J212" s="103">
        <f t="shared" si="21"/>
        <v>20064000</v>
      </c>
      <c r="K212" s="104">
        <f t="shared" si="22"/>
        <v>69500</v>
      </c>
      <c r="L212" s="103">
        <f t="shared" si="23"/>
        <v>3300000</v>
      </c>
    </row>
    <row r="213" spans="1:12" s="16" customFormat="1" ht="13.5" x14ac:dyDescent="0.25">
      <c r="A213" s="99">
        <v>212</v>
      </c>
      <c r="B213" s="105">
        <v>3404</v>
      </c>
      <c r="C213" s="105">
        <v>34</v>
      </c>
      <c r="D213" s="106" t="s">
        <v>26</v>
      </c>
      <c r="E213" s="107">
        <v>1000</v>
      </c>
      <c r="F213" s="101">
        <f t="shared" si="18"/>
        <v>1100</v>
      </c>
      <c r="G213" s="101">
        <f>G212</f>
        <v>25080</v>
      </c>
      <c r="H213" s="102">
        <f t="shared" si="19"/>
        <v>25080000</v>
      </c>
      <c r="I213" s="103">
        <f t="shared" si="20"/>
        <v>27838800</v>
      </c>
      <c r="J213" s="103">
        <f t="shared" si="21"/>
        <v>20064000</v>
      </c>
      <c r="K213" s="104">
        <f t="shared" si="22"/>
        <v>69500</v>
      </c>
      <c r="L213" s="103">
        <f t="shared" si="23"/>
        <v>3300000</v>
      </c>
    </row>
    <row r="214" spans="1:12" s="16" customFormat="1" ht="13.5" x14ac:dyDescent="0.25">
      <c r="A214" s="99">
        <v>213</v>
      </c>
      <c r="B214" s="105">
        <v>3405</v>
      </c>
      <c r="C214" s="105">
        <v>34</v>
      </c>
      <c r="D214" s="106" t="s">
        <v>25</v>
      </c>
      <c r="E214" s="107">
        <v>746</v>
      </c>
      <c r="F214" s="101">
        <f t="shared" si="18"/>
        <v>820.6</v>
      </c>
      <c r="G214" s="101">
        <f>G213</f>
        <v>25080</v>
      </c>
      <c r="H214" s="102">
        <f t="shared" si="19"/>
        <v>18709680</v>
      </c>
      <c r="I214" s="103">
        <f t="shared" si="20"/>
        <v>20767745</v>
      </c>
      <c r="J214" s="103">
        <f t="shared" si="21"/>
        <v>14967744</v>
      </c>
      <c r="K214" s="104">
        <f t="shared" si="22"/>
        <v>52000</v>
      </c>
      <c r="L214" s="103">
        <f t="shared" si="23"/>
        <v>2461800</v>
      </c>
    </row>
    <row r="215" spans="1:12" s="16" customFormat="1" ht="13.5" x14ac:dyDescent="0.25">
      <c r="A215" s="99">
        <v>214</v>
      </c>
      <c r="B215" s="105">
        <v>3406</v>
      </c>
      <c r="C215" s="105">
        <v>34</v>
      </c>
      <c r="D215" s="106" t="s">
        <v>25</v>
      </c>
      <c r="E215" s="107">
        <v>746</v>
      </c>
      <c r="F215" s="101">
        <f t="shared" si="18"/>
        <v>820.6</v>
      </c>
      <c r="G215" s="101">
        <f>G214</f>
        <v>25080</v>
      </c>
      <c r="H215" s="102">
        <f t="shared" si="19"/>
        <v>18709680</v>
      </c>
      <c r="I215" s="103">
        <f t="shared" si="20"/>
        <v>20767745</v>
      </c>
      <c r="J215" s="103">
        <f t="shared" si="21"/>
        <v>14967744</v>
      </c>
      <c r="K215" s="104">
        <f t="shared" si="22"/>
        <v>52000</v>
      </c>
      <c r="L215" s="103">
        <f t="shared" si="23"/>
        <v>2461800</v>
      </c>
    </row>
    <row r="216" spans="1:12" s="16" customFormat="1" ht="13.5" x14ac:dyDescent="0.25">
      <c r="A216" s="99">
        <v>215</v>
      </c>
      <c r="B216" s="105">
        <v>3407</v>
      </c>
      <c r="C216" s="105">
        <v>34</v>
      </c>
      <c r="D216" s="106" t="s">
        <v>25</v>
      </c>
      <c r="E216" s="107">
        <v>691</v>
      </c>
      <c r="F216" s="101">
        <f t="shared" si="18"/>
        <v>760.1</v>
      </c>
      <c r="G216" s="101">
        <f>G215</f>
        <v>25080</v>
      </c>
      <c r="H216" s="102">
        <f t="shared" si="19"/>
        <v>17330280</v>
      </c>
      <c r="I216" s="103">
        <f t="shared" si="20"/>
        <v>19236611</v>
      </c>
      <c r="J216" s="103">
        <f t="shared" si="21"/>
        <v>13864224</v>
      </c>
      <c r="K216" s="104">
        <f t="shared" si="22"/>
        <v>48000</v>
      </c>
      <c r="L216" s="103">
        <f t="shared" si="23"/>
        <v>2280300</v>
      </c>
    </row>
    <row r="217" spans="1:12" s="16" customFormat="1" ht="13.5" x14ac:dyDescent="0.25">
      <c r="A217" s="99">
        <v>216</v>
      </c>
      <c r="B217" s="105">
        <v>3408</v>
      </c>
      <c r="C217" s="105">
        <v>34</v>
      </c>
      <c r="D217" s="106" t="s">
        <v>25</v>
      </c>
      <c r="E217" s="107">
        <v>691</v>
      </c>
      <c r="F217" s="101">
        <f t="shared" si="18"/>
        <v>760.1</v>
      </c>
      <c r="G217" s="101">
        <f>G216</f>
        <v>25080</v>
      </c>
      <c r="H217" s="102">
        <f t="shared" si="19"/>
        <v>17330280</v>
      </c>
      <c r="I217" s="103">
        <f t="shared" si="20"/>
        <v>19236611</v>
      </c>
      <c r="J217" s="103">
        <f t="shared" si="21"/>
        <v>13864224</v>
      </c>
      <c r="K217" s="104">
        <f t="shared" si="22"/>
        <v>48000</v>
      </c>
      <c r="L217" s="103">
        <f t="shared" si="23"/>
        <v>2280300</v>
      </c>
    </row>
    <row r="218" spans="1:12" s="16" customFormat="1" ht="13.5" x14ac:dyDescent="0.25">
      <c r="A218" s="99">
        <v>217</v>
      </c>
      <c r="B218" s="105">
        <v>3501</v>
      </c>
      <c r="C218" s="105">
        <v>35</v>
      </c>
      <c r="D218" s="106" t="s">
        <v>25</v>
      </c>
      <c r="E218" s="107">
        <v>726</v>
      </c>
      <c r="F218" s="101">
        <f t="shared" si="18"/>
        <v>798.6</v>
      </c>
      <c r="G218" s="101">
        <f>G217+80</f>
        <v>25160</v>
      </c>
      <c r="H218" s="102">
        <f t="shared" si="19"/>
        <v>18266160</v>
      </c>
      <c r="I218" s="103">
        <f t="shared" si="20"/>
        <v>20275438</v>
      </c>
      <c r="J218" s="103">
        <f t="shared" si="21"/>
        <v>14612928</v>
      </c>
      <c r="K218" s="104">
        <f t="shared" si="22"/>
        <v>50500</v>
      </c>
      <c r="L218" s="103">
        <f t="shared" si="23"/>
        <v>2395800</v>
      </c>
    </row>
    <row r="219" spans="1:12" s="16" customFormat="1" ht="13.5" x14ac:dyDescent="0.25">
      <c r="A219" s="99">
        <v>218</v>
      </c>
      <c r="B219" s="105">
        <v>3502</v>
      </c>
      <c r="C219" s="105">
        <v>35</v>
      </c>
      <c r="D219" s="106" t="s">
        <v>25</v>
      </c>
      <c r="E219" s="107">
        <v>726</v>
      </c>
      <c r="F219" s="101">
        <f t="shared" si="18"/>
        <v>798.6</v>
      </c>
      <c r="G219" s="101">
        <f>G218</f>
        <v>25160</v>
      </c>
      <c r="H219" s="102">
        <f t="shared" si="19"/>
        <v>18266160</v>
      </c>
      <c r="I219" s="103">
        <f t="shared" si="20"/>
        <v>20275438</v>
      </c>
      <c r="J219" s="103">
        <f t="shared" si="21"/>
        <v>14612928</v>
      </c>
      <c r="K219" s="104">
        <f t="shared" si="22"/>
        <v>50500</v>
      </c>
      <c r="L219" s="103">
        <f t="shared" si="23"/>
        <v>2395800</v>
      </c>
    </row>
    <row r="220" spans="1:12" s="16" customFormat="1" ht="13.5" x14ac:dyDescent="0.25">
      <c r="A220" s="99">
        <v>219</v>
      </c>
      <c r="B220" s="105">
        <v>3503</v>
      </c>
      <c r="C220" s="105">
        <v>35</v>
      </c>
      <c r="D220" s="106" t="s">
        <v>26</v>
      </c>
      <c r="E220" s="107">
        <v>1000</v>
      </c>
      <c r="F220" s="101">
        <f t="shared" si="18"/>
        <v>1100</v>
      </c>
      <c r="G220" s="101">
        <f>G219</f>
        <v>25160</v>
      </c>
      <c r="H220" s="102">
        <f t="shared" si="19"/>
        <v>25160000</v>
      </c>
      <c r="I220" s="103">
        <f t="shared" si="20"/>
        <v>27927600</v>
      </c>
      <c r="J220" s="103">
        <f t="shared" si="21"/>
        <v>20128000</v>
      </c>
      <c r="K220" s="104">
        <f t="shared" si="22"/>
        <v>70000</v>
      </c>
      <c r="L220" s="103">
        <f t="shared" si="23"/>
        <v>3300000</v>
      </c>
    </row>
    <row r="221" spans="1:12" s="16" customFormat="1" ht="13.5" x14ac:dyDescent="0.25">
      <c r="A221" s="99">
        <v>220</v>
      </c>
      <c r="B221" s="105">
        <v>3504</v>
      </c>
      <c r="C221" s="105">
        <v>35</v>
      </c>
      <c r="D221" s="106" t="s">
        <v>26</v>
      </c>
      <c r="E221" s="107">
        <v>1000</v>
      </c>
      <c r="F221" s="101">
        <f t="shared" si="18"/>
        <v>1100</v>
      </c>
      <c r="G221" s="101">
        <f>G220</f>
        <v>25160</v>
      </c>
      <c r="H221" s="102">
        <f t="shared" si="19"/>
        <v>25160000</v>
      </c>
      <c r="I221" s="103">
        <f t="shared" si="20"/>
        <v>27927600</v>
      </c>
      <c r="J221" s="103">
        <f t="shared" si="21"/>
        <v>20128000</v>
      </c>
      <c r="K221" s="104">
        <f t="shared" si="22"/>
        <v>70000</v>
      </c>
      <c r="L221" s="103">
        <f t="shared" si="23"/>
        <v>3300000</v>
      </c>
    </row>
    <row r="222" spans="1:12" s="16" customFormat="1" ht="13.5" x14ac:dyDescent="0.25">
      <c r="A222" s="99">
        <v>221</v>
      </c>
      <c r="B222" s="105">
        <v>3507</v>
      </c>
      <c r="C222" s="105">
        <v>35</v>
      </c>
      <c r="D222" s="106" t="s">
        <v>25</v>
      </c>
      <c r="E222" s="107">
        <v>691</v>
      </c>
      <c r="F222" s="101">
        <f t="shared" si="18"/>
        <v>760.1</v>
      </c>
      <c r="G222" s="101">
        <f>G221</f>
        <v>25160</v>
      </c>
      <c r="H222" s="102">
        <f t="shared" si="19"/>
        <v>17385560</v>
      </c>
      <c r="I222" s="103">
        <f t="shared" si="20"/>
        <v>19297972</v>
      </c>
      <c r="J222" s="103">
        <f t="shared" si="21"/>
        <v>13908448</v>
      </c>
      <c r="K222" s="104">
        <f t="shared" si="22"/>
        <v>48000</v>
      </c>
      <c r="L222" s="103">
        <f t="shared" si="23"/>
        <v>2280300</v>
      </c>
    </row>
    <row r="223" spans="1:12" s="16" customFormat="1" ht="13.5" x14ac:dyDescent="0.25">
      <c r="A223" s="99">
        <v>222</v>
      </c>
      <c r="B223" s="105">
        <v>3508</v>
      </c>
      <c r="C223" s="105">
        <v>35</v>
      </c>
      <c r="D223" s="106" t="s">
        <v>25</v>
      </c>
      <c r="E223" s="107">
        <v>691</v>
      </c>
      <c r="F223" s="101">
        <f t="shared" si="18"/>
        <v>760.1</v>
      </c>
      <c r="G223" s="101">
        <f>G222</f>
        <v>25160</v>
      </c>
      <c r="H223" s="102">
        <f t="shared" si="19"/>
        <v>17385560</v>
      </c>
      <c r="I223" s="103">
        <f t="shared" si="20"/>
        <v>19297972</v>
      </c>
      <c r="J223" s="103">
        <f t="shared" si="21"/>
        <v>13908448</v>
      </c>
      <c r="K223" s="104">
        <f t="shared" si="22"/>
        <v>48000</v>
      </c>
      <c r="L223" s="103">
        <f t="shared" si="23"/>
        <v>2280300</v>
      </c>
    </row>
    <row r="224" spans="1:12" s="16" customFormat="1" ht="13.5" x14ac:dyDescent="0.25">
      <c r="A224" s="99">
        <v>223</v>
      </c>
      <c r="B224" s="105">
        <v>3601</v>
      </c>
      <c r="C224" s="105">
        <v>36</v>
      </c>
      <c r="D224" s="106" t="s">
        <v>25</v>
      </c>
      <c r="E224" s="107">
        <v>726</v>
      </c>
      <c r="F224" s="101">
        <f t="shared" si="18"/>
        <v>798.6</v>
      </c>
      <c r="G224" s="101">
        <f>G223+80</f>
        <v>25240</v>
      </c>
      <c r="H224" s="102">
        <f t="shared" si="19"/>
        <v>18324240</v>
      </c>
      <c r="I224" s="103">
        <f t="shared" si="20"/>
        <v>20339906</v>
      </c>
      <c r="J224" s="103">
        <f t="shared" si="21"/>
        <v>14659392</v>
      </c>
      <c r="K224" s="104">
        <f t="shared" si="22"/>
        <v>51000</v>
      </c>
      <c r="L224" s="103">
        <f t="shared" si="23"/>
        <v>2395800</v>
      </c>
    </row>
    <row r="225" spans="1:12" s="16" customFormat="1" ht="13.5" x14ac:dyDescent="0.25">
      <c r="A225" s="99">
        <v>224</v>
      </c>
      <c r="B225" s="105">
        <v>3602</v>
      </c>
      <c r="C225" s="105">
        <v>36</v>
      </c>
      <c r="D225" s="106" t="s">
        <v>25</v>
      </c>
      <c r="E225" s="107">
        <v>726</v>
      </c>
      <c r="F225" s="101">
        <f t="shared" si="18"/>
        <v>798.6</v>
      </c>
      <c r="G225" s="101">
        <f>G224</f>
        <v>25240</v>
      </c>
      <c r="H225" s="102">
        <f t="shared" si="19"/>
        <v>18324240</v>
      </c>
      <c r="I225" s="103">
        <f t="shared" si="20"/>
        <v>20339906</v>
      </c>
      <c r="J225" s="103">
        <f t="shared" si="21"/>
        <v>14659392</v>
      </c>
      <c r="K225" s="104">
        <f t="shared" si="22"/>
        <v>51000</v>
      </c>
      <c r="L225" s="103">
        <f t="shared" si="23"/>
        <v>2395800</v>
      </c>
    </row>
    <row r="226" spans="1:12" s="16" customFormat="1" ht="13.5" x14ac:dyDescent="0.25">
      <c r="A226" s="99">
        <v>225</v>
      </c>
      <c r="B226" s="105">
        <v>3603</v>
      </c>
      <c r="C226" s="105">
        <v>36</v>
      </c>
      <c r="D226" s="106" t="s">
        <v>26</v>
      </c>
      <c r="E226" s="107">
        <v>1000</v>
      </c>
      <c r="F226" s="101">
        <f t="shared" si="18"/>
        <v>1100</v>
      </c>
      <c r="G226" s="101">
        <f>G225</f>
        <v>25240</v>
      </c>
      <c r="H226" s="102">
        <f t="shared" si="19"/>
        <v>25240000</v>
      </c>
      <c r="I226" s="103">
        <f t="shared" si="20"/>
        <v>28016400</v>
      </c>
      <c r="J226" s="103">
        <f t="shared" si="21"/>
        <v>20192000</v>
      </c>
      <c r="K226" s="104">
        <f t="shared" si="22"/>
        <v>70000</v>
      </c>
      <c r="L226" s="103">
        <f t="shared" si="23"/>
        <v>3300000</v>
      </c>
    </row>
    <row r="227" spans="1:12" s="16" customFormat="1" ht="13.5" x14ac:dyDescent="0.25">
      <c r="A227" s="99">
        <v>226</v>
      </c>
      <c r="B227" s="105">
        <v>3604</v>
      </c>
      <c r="C227" s="105">
        <v>36</v>
      </c>
      <c r="D227" s="106" t="s">
        <v>26</v>
      </c>
      <c r="E227" s="107">
        <v>1000</v>
      </c>
      <c r="F227" s="101">
        <f t="shared" si="18"/>
        <v>1100</v>
      </c>
      <c r="G227" s="101">
        <f>G226</f>
        <v>25240</v>
      </c>
      <c r="H227" s="102">
        <f t="shared" si="19"/>
        <v>25240000</v>
      </c>
      <c r="I227" s="103">
        <f t="shared" si="20"/>
        <v>28016400</v>
      </c>
      <c r="J227" s="103">
        <f t="shared" si="21"/>
        <v>20192000</v>
      </c>
      <c r="K227" s="104">
        <f t="shared" si="22"/>
        <v>70000</v>
      </c>
      <c r="L227" s="103">
        <f t="shared" si="23"/>
        <v>3300000</v>
      </c>
    </row>
    <row r="228" spans="1:12" s="16" customFormat="1" ht="13.5" x14ac:dyDescent="0.25">
      <c r="A228" s="99">
        <v>227</v>
      </c>
      <c r="B228" s="105">
        <v>3605</v>
      </c>
      <c r="C228" s="105">
        <v>36</v>
      </c>
      <c r="D228" s="106" t="s">
        <v>25</v>
      </c>
      <c r="E228" s="107">
        <v>746</v>
      </c>
      <c r="F228" s="101">
        <f t="shared" si="18"/>
        <v>820.6</v>
      </c>
      <c r="G228" s="101">
        <f>G227</f>
        <v>25240</v>
      </c>
      <c r="H228" s="102">
        <f t="shared" si="19"/>
        <v>18829040</v>
      </c>
      <c r="I228" s="103">
        <f t="shared" si="20"/>
        <v>20900234</v>
      </c>
      <c r="J228" s="103">
        <f t="shared" si="21"/>
        <v>15063232</v>
      </c>
      <c r="K228" s="104">
        <f t="shared" si="22"/>
        <v>52500</v>
      </c>
      <c r="L228" s="103">
        <f t="shared" si="23"/>
        <v>2461800</v>
      </c>
    </row>
    <row r="229" spans="1:12" s="16" customFormat="1" ht="13.5" x14ac:dyDescent="0.25">
      <c r="A229" s="99">
        <v>228</v>
      </c>
      <c r="B229" s="105">
        <v>3606</v>
      </c>
      <c r="C229" s="105">
        <v>36</v>
      </c>
      <c r="D229" s="106" t="s">
        <v>25</v>
      </c>
      <c r="E229" s="107">
        <v>746</v>
      </c>
      <c r="F229" s="101">
        <f t="shared" si="18"/>
        <v>820.6</v>
      </c>
      <c r="G229" s="101">
        <f>G228</f>
        <v>25240</v>
      </c>
      <c r="H229" s="102">
        <f t="shared" si="19"/>
        <v>18829040</v>
      </c>
      <c r="I229" s="103">
        <f t="shared" si="20"/>
        <v>20900234</v>
      </c>
      <c r="J229" s="103">
        <f t="shared" si="21"/>
        <v>15063232</v>
      </c>
      <c r="K229" s="104">
        <f t="shared" si="22"/>
        <v>52500</v>
      </c>
      <c r="L229" s="103">
        <f t="shared" si="23"/>
        <v>2461800</v>
      </c>
    </row>
    <row r="230" spans="1:12" s="16" customFormat="1" ht="13.5" x14ac:dyDescent="0.25">
      <c r="A230" s="99">
        <v>229</v>
      </c>
      <c r="B230" s="105">
        <v>3607</v>
      </c>
      <c r="C230" s="105">
        <v>36</v>
      </c>
      <c r="D230" s="106" t="s">
        <v>25</v>
      </c>
      <c r="E230" s="107">
        <v>691</v>
      </c>
      <c r="F230" s="101">
        <f t="shared" si="18"/>
        <v>760.1</v>
      </c>
      <c r="G230" s="101">
        <f>G229</f>
        <v>25240</v>
      </c>
      <c r="H230" s="102">
        <f t="shared" si="19"/>
        <v>17440840</v>
      </c>
      <c r="I230" s="103">
        <f t="shared" si="20"/>
        <v>19359332</v>
      </c>
      <c r="J230" s="103">
        <f t="shared" si="21"/>
        <v>13952672</v>
      </c>
      <c r="K230" s="104">
        <f t="shared" si="22"/>
        <v>48500</v>
      </c>
      <c r="L230" s="103">
        <f t="shared" si="23"/>
        <v>2280300</v>
      </c>
    </row>
    <row r="231" spans="1:12" s="16" customFormat="1" ht="13.5" x14ac:dyDescent="0.25">
      <c r="A231" s="99">
        <v>230</v>
      </c>
      <c r="B231" s="105">
        <v>3608</v>
      </c>
      <c r="C231" s="105">
        <v>36</v>
      </c>
      <c r="D231" s="106" t="s">
        <v>25</v>
      </c>
      <c r="E231" s="107">
        <v>691</v>
      </c>
      <c r="F231" s="101">
        <f t="shared" si="18"/>
        <v>760.1</v>
      </c>
      <c r="G231" s="101">
        <f>G230</f>
        <v>25240</v>
      </c>
      <c r="H231" s="102">
        <f t="shared" si="19"/>
        <v>17440840</v>
      </c>
      <c r="I231" s="103">
        <f t="shared" si="20"/>
        <v>19359332</v>
      </c>
      <c r="J231" s="103">
        <f t="shared" si="21"/>
        <v>13952672</v>
      </c>
      <c r="K231" s="104">
        <f t="shared" si="22"/>
        <v>48500</v>
      </c>
      <c r="L231" s="103">
        <f t="shared" si="23"/>
        <v>2280300</v>
      </c>
    </row>
    <row r="232" spans="1:12" s="16" customFormat="1" ht="13.5" x14ac:dyDescent="0.25">
      <c r="A232" s="99">
        <v>231</v>
      </c>
      <c r="B232" s="105">
        <v>3701</v>
      </c>
      <c r="C232" s="105">
        <v>37</v>
      </c>
      <c r="D232" s="106" t="s">
        <v>25</v>
      </c>
      <c r="E232" s="107">
        <v>726</v>
      </c>
      <c r="F232" s="101">
        <f t="shared" si="18"/>
        <v>798.6</v>
      </c>
      <c r="G232" s="101">
        <f>G231+80</f>
        <v>25320</v>
      </c>
      <c r="H232" s="102">
        <f t="shared" si="19"/>
        <v>18382320</v>
      </c>
      <c r="I232" s="103">
        <f t="shared" si="20"/>
        <v>20404375</v>
      </c>
      <c r="J232" s="103">
        <f t="shared" si="21"/>
        <v>14705856</v>
      </c>
      <c r="K232" s="104">
        <f t="shared" si="22"/>
        <v>51000</v>
      </c>
      <c r="L232" s="103">
        <f t="shared" si="23"/>
        <v>2395800</v>
      </c>
    </row>
    <row r="233" spans="1:12" s="16" customFormat="1" ht="13.5" x14ac:dyDescent="0.25">
      <c r="A233" s="99">
        <v>232</v>
      </c>
      <c r="B233" s="105">
        <v>3702</v>
      </c>
      <c r="C233" s="105">
        <v>37</v>
      </c>
      <c r="D233" s="106" t="s">
        <v>25</v>
      </c>
      <c r="E233" s="107">
        <v>726</v>
      </c>
      <c r="F233" s="101">
        <f t="shared" si="18"/>
        <v>798.6</v>
      </c>
      <c r="G233" s="101">
        <f>G232</f>
        <v>25320</v>
      </c>
      <c r="H233" s="102">
        <f t="shared" si="19"/>
        <v>18382320</v>
      </c>
      <c r="I233" s="103">
        <f t="shared" si="20"/>
        <v>20404375</v>
      </c>
      <c r="J233" s="103">
        <f t="shared" si="21"/>
        <v>14705856</v>
      </c>
      <c r="K233" s="104">
        <f t="shared" si="22"/>
        <v>51000</v>
      </c>
      <c r="L233" s="103">
        <f t="shared" si="23"/>
        <v>2395800</v>
      </c>
    </row>
    <row r="234" spans="1:12" s="16" customFormat="1" ht="13.5" x14ac:dyDescent="0.25">
      <c r="A234" s="99">
        <v>233</v>
      </c>
      <c r="B234" s="105">
        <v>3703</v>
      </c>
      <c r="C234" s="105">
        <v>37</v>
      </c>
      <c r="D234" s="106" t="s">
        <v>26</v>
      </c>
      <c r="E234" s="107">
        <v>1000</v>
      </c>
      <c r="F234" s="101">
        <f t="shared" si="18"/>
        <v>1100</v>
      </c>
      <c r="G234" s="101">
        <f>G233</f>
        <v>25320</v>
      </c>
      <c r="H234" s="102">
        <f t="shared" si="19"/>
        <v>25320000</v>
      </c>
      <c r="I234" s="103">
        <f t="shared" si="20"/>
        <v>28105200</v>
      </c>
      <c r="J234" s="103">
        <f t="shared" si="21"/>
        <v>20256000</v>
      </c>
      <c r="K234" s="104">
        <f t="shared" si="22"/>
        <v>70500</v>
      </c>
      <c r="L234" s="103">
        <f t="shared" si="23"/>
        <v>3300000</v>
      </c>
    </row>
    <row r="235" spans="1:12" s="16" customFormat="1" ht="13.5" x14ac:dyDescent="0.25">
      <c r="A235" s="99">
        <v>234</v>
      </c>
      <c r="B235" s="105">
        <v>3704</v>
      </c>
      <c r="C235" s="105">
        <v>37</v>
      </c>
      <c r="D235" s="106" t="s">
        <v>26</v>
      </c>
      <c r="E235" s="107">
        <v>1000</v>
      </c>
      <c r="F235" s="101">
        <f t="shared" si="18"/>
        <v>1100</v>
      </c>
      <c r="G235" s="101">
        <f>G234</f>
        <v>25320</v>
      </c>
      <c r="H235" s="102">
        <f t="shared" si="19"/>
        <v>25320000</v>
      </c>
      <c r="I235" s="103">
        <f t="shared" si="20"/>
        <v>28105200</v>
      </c>
      <c r="J235" s="103">
        <f t="shared" si="21"/>
        <v>20256000</v>
      </c>
      <c r="K235" s="104">
        <f t="shared" si="22"/>
        <v>70500</v>
      </c>
      <c r="L235" s="103">
        <f t="shared" si="23"/>
        <v>3300000</v>
      </c>
    </row>
    <row r="236" spans="1:12" s="16" customFormat="1" ht="13.5" x14ac:dyDescent="0.25">
      <c r="A236" s="99">
        <v>235</v>
      </c>
      <c r="B236" s="105">
        <v>3705</v>
      </c>
      <c r="C236" s="105">
        <v>37</v>
      </c>
      <c r="D236" s="106" t="s">
        <v>25</v>
      </c>
      <c r="E236" s="107">
        <v>746</v>
      </c>
      <c r="F236" s="101">
        <f t="shared" si="18"/>
        <v>820.6</v>
      </c>
      <c r="G236" s="101">
        <f>G235</f>
        <v>25320</v>
      </c>
      <c r="H236" s="102">
        <f t="shared" si="19"/>
        <v>18888720</v>
      </c>
      <c r="I236" s="103">
        <f t="shared" si="20"/>
        <v>20966479</v>
      </c>
      <c r="J236" s="103">
        <f t="shared" si="21"/>
        <v>15110976</v>
      </c>
      <c r="K236" s="104">
        <f t="shared" si="22"/>
        <v>52500</v>
      </c>
      <c r="L236" s="103">
        <f t="shared" si="23"/>
        <v>2461800</v>
      </c>
    </row>
    <row r="237" spans="1:12" s="16" customFormat="1" ht="13.5" x14ac:dyDescent="0.25">
      <c r="A237" s="99">
        <v>236</v>
      </c>
      <c r="B237" s="105">
        <v>3706</v>
      </c>
      <c r="C237" s="105">
        <v>37</v>
      </c>
      <c r="D237" s="106" t="s">
        <v>25</v>
      </c>
      <c r="E237" s="107">
        <v>746</v>
      </c>
      <c r="F237" s="101">
        <f t="shared" si="18"/>
        <v>820.6</v>
      </c>
      <c r="G237" s="101">
        <f>G236</f>
        <v>25320</v>
      </c>
      <c r="H237" s="102">
        <f t="shared" si="19"/>
        <v>18888720</v>
      </c>
      <c r="I237" s="103">
        <f t="shared" si="20"/>
        <v>20966479</v>
      </c>
      <c r="J237" s="103">
        <f t="shared" si="21"/>
        <v>15110976</v>
      </c>
      <c r="K237" s="104">
        <f t="shared" si="22"/>
        <v>52500</v>
      </c>
      <c r="L237" s="103">
        <f t="shared" si="23"/>
        <v>2461800</v>
      </c>
    </row>
    <row r="238" spans="1:12" s="16" customFormat="1" ht="13.5" x14ac:dyDescent="0.25">
      <c r="A238" s="99">
        <v>237</v>
      </c>
      <c r="B238" s="105">
        <v>3707</v>
      </c>
      <c r="C238" s="105">
        <v>37</v>
      </c>
      <c r="D238" s="106" t="s">
        <v>25</v>
      </c>
      <c r="E238" s="107">
        <v>691</v>
      </c>
      <c r="F238" s="101">
        <f t="shared" si="18"/>
        <v>760.1</v>
      </c>
      <c r="G238" s="101">
        <f>G237</f>
        <v>25320</v>
      </c>
      <c r="H238" s="102">
        <f t="shared" si="19"/>
        <v>17496120</v>
      </c>
      <c r="I238" s="103">
        <f t="shared" si="20"/>
        <v>19420693</v>
      </c>
      <c r="J238" s="103">
        <f t="shared" si="21"/>
        <v>13996896</v>
      </c>
      <c r="K238" s="104">
        <f t="shared" si="22"/>
        <v>48500</v>
      </c>
      <c r="L238" s="103">
        <f t="shared" si="23"/>
        <v>2280300</v>
      </c>
    </row>
    <row r="239" spans="1:12" s="16" customFormat="1" ht="13.5" x14ac:dyDescent="0.25">
      <c r="A239" s="99">
        <v>238</v>
      </c>
      <c r="B239" s="105">
        <v>3708</v>
      </c>
      <c r="C239" s="105">
        <v>37</v>
      </c>
      <c r="D239" s="106" t="s">
        <v>25</v>
      </c>
      <c r="E239" s="107">
        <v>691</v>
      </c>
      <c r="F239" s="101">
        <f t="shared" si="18"/>
        <v>760.1</v>
      </c>
      <c r="G239" s="101">
        <f>G238</f>
        <v>25320</v>
      </c>
      <c r="H239" s="102">
        <f t="shared" si="19"/>
        <v>17496120</v>
      </c>
      <c r="I239" s="103">
        <f t="shared" si="20"/>
        <v>19420693</v>
      </c>
      <c r="J239" s="103">
        <f t="shared" si="21"/>
        <v>13996896</v>
      </c>
      <c r="K239" s="104">
        <f t="shared" si="22"/>
        <v>48500</v>
      </c>
      <c r="L239" s="103">
        <f t="shared" si="23"/>
        <v>2280300</v>
      </c>
    </row>
    <row r="240" spans="1:12" s="16" customFormat="1" ht="13.5" x14ac:dyDescent="0.25">
      <c r="A240" s="99">
        <v>239</v>
      </c>
      <c r="B240" s="105">
        <v>3801</v>
      </c>
      <c r="C240" s="105">
        <v>38</v>
      </c>
      <c r="D240" s="106" t="s">
        <v>25</v>
      </c>
      <c r="E240" s="107">
        <v>726</v>
      </c>
      <c r="F240" s="101">
        <f t="shared" si="18"/>
        <v>798.6</v>
      </c>
      <c r="G240" s="101">
        <f>G239+80</f>
        <v>25400</v>
      </c>
      <c r="H240" s="102">
        <f t="shared" si="19"/>
        <v>18440400</v>
      </c>
      <c r="I240" s="103">
        <f t="shared" si="20"/>
        <v>20468844</v>
      </c>
      <c r="J240" s="103">
        <f t="shared" si="21"/>
        <v>14752320</v>
      </c>
      <c r="K240" s="104">
        <f t="shared" si="22"/>
        <v>51000</v>
      </c>
      <c r="L240" s="103">
        <f t="shared" si="23"/>
        <v>2395800</v>
      </c>
    </row>
    <row r="241" spans="1:12" s="16" customFormat="1" ht="13.5" x14ac:dyDescent="0.25">
      <c r="A241" s="99">
        <v>240</v>
      </c>
      <c r="B241" s="105">
        <v>3802</v>
      </c>
      <c r="C241" s="105">
        <v>38</v>
      </c>
      <c r="D241" s="106" t="s">
        <v>25</v>
      </c>
      <c r="E241" s="107">
        <v>726</v>
      </c>
      <c r="F241" s="101">
        <f t="shared" si="18"/>
        <v>798.6</v>
      </c>
      <c r="G241" s="101">
        <f>G240</f>
        <v>25400</v>
      </c>
      <c r="H241" s="102">
        <f t="shared" si="19"/>
        <v>18440400</v>
      </c>
      <c r="I241" s="103">
        <f t="shared" si="20"/>
        <v>20468844</v>
      </c>
      <c r="J241" s="103">
        <f t="shared" si="21"/>
        <v>14752320</v>
      </c>
      <c r="K241" s="104">
        <f t="shared" si="22"/>
        <v>51000</v>
      </c>
      <c r="L241" s="103">
        <f t="shared" si="23"/>
        <v>2395800</v>
      </c>
    </row>
    <row r="242" spans="1:12" s="16" customFormat="1" ht="13.5" x14ac:dyDescent="0.25">
      <c r="A242" s="99">
        <v>241</v>
      </c>
      <c r="B242" s="105">
        <v>3803</v>
      </c>
      <c r="C242" s="105">
        <v>38</v>
      </c>
      <c r="D242" s="106" t="s">
        <v>26</v>
      </c>
      <c r="E242" s="107">
        <v>1000</v>
      </c>
      <c r="F242" s="101">
        <f t="shared" si="18"/>
        <v>1100</v>
      </c>
      <c r="G242" s="101">
        <f>G241</f>
        <v>25400</v>
      </c>
      <c r="H242" s="102">
        <f t="shared" si="19"/>
        <v>25400000</v>
      </c>
      <c r="I242" s="103">
        <f t="shared" si="20"/>
        <v>28194000</v>
      </c>
      <c r="J242" s="103">
        <f t="shared" si="21"/>
        <v>20320000</v>
      </c>
      <c r="K242" s="104">
        <f t="shared" si="22"/>
        <v>70500</v>
      </c>
      <c r="L242" s="103">
        <f t="shared" si="23"/>
        <v>3300000</v>
      </c>
    </row>
    <row r="243" spans="1:12" s="16" customFormat="1" ht="13.5" x14ac:dyDescent="0.25">
      <c r="A243" s="99">
        <v>242</v>
      </c>
      <c r="B243" s="105">
        <v>3804</v>
      </c>
      <c r="C243" s="105">
        <v>38</v>
      </c>
      <c r="D243" s="106" t="s">
        <v>26</v>
      </c>
      <c r="E243" s="107">
        <v>1000</v>
      </c>
      <c r="F243" s="101">
        <f t="shared" si="18"/>
        <v>1100</v>
      </c>
      <c r="G243" s="101">
        <f>G242</f>
        <v>25400</v>
      </c>
      <c r="H243" s="102">
        <f t="shared" si="19"/>
        <v>25400000</v>
      </c>
      <c r="I243" s="103">
        <f t="shared" si="20"/>
        <v>28194000</v>
      </c>
      <c r="J243" s="103">
        <f t="shared" si="21"/>
        <v>20320000</v>
      </c>
      <c r="K243" s="104">
        <f t="shared" si="22"/>
        <v>70500</v>
      </c>
      <c r="L243" s="103">
        <f t="shared" si="23"/>
        <v>3300000</v>
      </c>
    </row>
    <row r="244" spans="1:12" s="16" customFormat="1" ht="13.5" x14ac:dyDescent="0.25">
      <c r="A244" s="99">
        <v>243</v>
      </c>
      <c r="B244" s="105">
        <v>3805</v>
      </c>
      <c r="C244" s="105">
        <v>38</v>
      </c>
      <c r="D244" s="106" t="s">
        <v>25</v>
      </c>
      <c r="E244" s="107">
        <v>746</v>
      </c>
      <c r="F244" s="101">
        <f t="shared" si="18"/>
        <v>820.6</v>
      </c>
      <c r="G244" s="101">
        <f>G243</f>
        <v>25400</v>
      </c>
      <c r="H244" s="102">
        <f t="shared" si="19"/>
        <v>18948400</v>
      </c>
      <c r="I244" s="103">
        <f t="shared" si="20"/>
        <v>21032724</v>
      </c>
      <c r="J244" s="103">
        <f t="shared" si="21"/>
        <v>15158720</v>
      </c>
      <c r="K244" s="104">
        <f t="shared" si="22"/>
        <v>52500</v>
      </c>
      <c r="L244" s="103">
        <f t="shared" si="23"/>
        <v>2461800</v>
      </c>
    </row>
    <row r="245" spans="1:12" s="16" customFormat="1" ht="13.5" x14ac:dyDescent="0.25">
      <c r="A245" s="99">
        <v>244</v>
      </c>
      <c r="B245" s="105">
        <v>3806</v>
      </c>
      <c r="C245" s="105">
        <v>38</v>
      </c>
      <c r="D245" s="106" t="s">
        <v>25</v>
      </c>
      <c r="E245" s="107">
        <v>746</v>
      </c>
      <c r="F245" s="101">
        <f t="shared" si="18"/>
        <v>820.6</v>
      </c>
      <c r="G245" s="101">
        <f>G244</f>
        <v>25400</v>
      </c>
      <c r="H245" s="102">
        <f t="shared" si="19"/>
        <v>18948400</v>
      </c>
      <c r="I245" s="103">
        <f t="shared" si="20"/>
        <v>21032724</v>
      </c>
      <c r="J245" s="103">
        <f t="shared" si="21"/>
        <v>15158720</v>
      </c>
      <c r="K245" s="104">
        <f t="shared" si="22"/>
        <v>52500</v>
      </c>
      <c r="L245" s="103">
        <f t="shared" si="23"/>
        <v>2461800</v>
      </c>
    </row>
    <row r="246" spans="1:12" s="16" customFormat="1" ht="13.5" x14ac:dyDescent="0.25">
      <c r="A246" s="99">
        <v>245</v>
      </c>
      <c r="B246" s="105">
        <v>3807</v>
      </c>
      <c r="C246" s="105">
        <v>38</v>
      </c>
      <c r="D246" s="106" t="s">
        <v>25</v>
      </c>
      <c r="E246" s="107">
        <v>691</v>
      </c>
      <c r="F246" s="101">
        <f t="shared" si="18"/>
        <v>760.1</v>
      </c>
      <c r="G246" s="101">
        <f>G245</f>
        <v>25400</v>
      </c>
      <c r="H246" s="102">
        <f t="shared" si="19"/>
        <v>17551400</v>
      </c>
      <c r="I246" s="103">
        <f t="shared" si="20"/>
        <v>19482054</v>
      </c>
      <c r="J246" s="103">
        <f t="shared" si="21"/>
        <v>14041120</v>
      </c>
      <c r="K246" s="104">
        <f t="shared" si="22"/>
        <v>48500</v>
      </c>
      <c r="L246" s="103">
        <f t="shared" si="23"/>
        <v>2280300</v>
      </c>
    </row>
    <row r="247" spans="1:12" s="16" customFormat="1" ht="13.5" x14ac:dyDescent="0.25">
      <c r="A247" s="99">
        <v>246</v>
      </c>
      <c r="B247" s="105">
        <v>3808</v>
      </c>
      <c r="C247" s="105">
        <v>38</v>
      </c>
      <c r="D247" s="106" t="s">
        <v>25</v>
      </c>
      <c r="E247" s="107">
        <v>691</v>
      </c>
      <c r="F247" s="101">
        <f t="shared" si="18"/>
        <v>760.1</v>
      </c>
      <c r="G247" s="101">
        <f>G246</f>
        <v>25400</v>
      </c>
      <c r="H247" s="102">
        <f t="shared" si="19"/>
        <v>17551400</v>
      </c>
      <c r="I247" s="103">
        <f t="shared" si="20"/>
        <v>19482054</v>
      </c>
      <c r="J247" s="103">
        <f t="shared" si="21"/>
        <v>14041120</v>
      </c>
      <c r="K247" s="104">
        <f t="shared" si="22"/>
        <v>48500</v>
      </c>
      <c r="L247" s="103">
        <f t="shared" si="23"/>
        <v>2280300</v>
      </c>
    </row>
    <row r="248" spans="1:12" s="16" customFormat="1" ht="13.5" x14ac:dyDescent="0.25">
      <c r="A248" s="99">
        <v>247</v>
      </c>
      <c r="B248" s="105">
        <v>3901</v>
      </c>
      <c r="C248" s="105">
        <v>39</v>
      </c>
      <c r="D248" s="106" t="s">
        <v>25</v>
      </c>
      <c r="E248" s="107">
        <v>726</v>
      </c>
      <c r="F248" s="101">
        <f t="shared" si="18"/>
        <v>798.6</v>
      </c>
      <c r="G248" s="101">
        <f>G247+80</f>
        <v>25480</v>
      </c>
      <c r="H248" s="102">
        <f t="shared" si="19"/>
        <v>18498480</v>
      </c>
      <c r="I248" s="103">
        <f t="shared" si="20"/>
        <v>20533313</v>
      </c>
      <c r="J248" s="103">
        <f t="shared" si="21"/>
        <v>14798784</v>
      </c>
      <c r="K248" s="104">
        <f t="shared" si="22"/>
        <v>51500</v>
      </c>
      <c r="L248" s="103">
        <f t="shared" si="23"/>
        <v>2395800</v>
      </c>
    </row>
    <row r="249" spans="1:12" s="16" customFormat="1" ht="13.5" x14ac:dyDescent="0.25">
      <c r="A249" s="99">
        <v>248</v>
      </c>
      <c r="B249" s="105">
        <v>3902</v>
      </c>
      <c r="C249" s="105">
        <v>39</v>
      </c>
      <c r="D249" s="106" t="s">
        <v>25</v>
      </c>
      <c r="E249" s="107">
        <v>726</v>
      </c>
      <c r="F249" s="101">
        <f t="shared" si="18"/>
        <v>798.6</v>
      </c>
      <c r="G249" s="101">
        <f>G248</f>
        <v>25480</v>
      </c>
      <c r="H249" s="102">
        <f t="shared" si="19"/>
        <v>18498480</v>
      </c>
      <c r="I249" s="103">
        <f t="shared" si="20"/>
        <v>20533313</v>
      </c>
      <c r="J249" s="103">
        <f t="shared" si="21"/>
        <v>14798784</v>
      </c>
      <c r="K249" s="104">
        <f t="shared" si="22"/>
        <v>51500</v>
      </c>
      <c r="L249" s="103">
        <f t="shared" si="23"/>
        <v>2395800</v>
      </c>
    </row>
    <row r="250" spans="1:12" s="16" customFormat="1" ht="13.5" x14ac:dyDescent="0.25">
      <c r="A250" s="99">
        <v>249</v>
      </c>
      <c r="B250" s="105">
        <v>3903</v>
      </c>
      <c r="C250" s="105">
        <v>39</v>
      </c>
      <c r="D250" s="106" t="s">
        <v>26</v>
      </c>
      <c r="E250" s="107">
        <v>1000</v>
      </c>
      <c r="F250" s="101">
        <f t="shared" si="18"/>
        <v>1100</v>
      </c>
      <c r="G250" s="101">
        <f>G249</f>
        <v>25480</v>
      </c>
      <c r="H250" s="102">
        <f t="shared" si="19"/>
        <v>25480000</v>
      </c>
      <c r="I250" s="103">
        <f t="shared" si="20"/>
        <v>28282800</v>
      </c>
      <c r="J250" s="103">
        <f t="shared" si="21"/>
        <v>20384000</v>
      </c>
      <c r="K250" s="104">
        <f t="shared" si="22"/>
        <v>70500</v>
      </c>
      <c r="L250" s="103">
        <f t="shared" si="23"/>
        <v>3300000</v>
      </c>
    </row>
    <row r="251" spans="1:12" s="16" customFormat="1" ht="13.5" x14ac:dyDescent="0.25">
      <c r="A251" s="99">
        <v>250</v>
      </c>
      <c r="B251" s="105">
        <v>3904</v>
      </c>
      <c r="C251" s="105">
        <v>39</v>
      </c>
      <c r="D251" s="106" t="s">
        <v>26</v>
      </c>
      <c r="E251" s="107">
        <v>1000</v>
      </c>
      <c r="F251" s="101">
        <f t="shared" si="18"/>
        <v>1100</v>
      </c>
      <c r="G251" s="101">
        <f>G250</f>
        <v>25480</v>
      </c>
      <c r="H251" s="102">
        <f t="shared" si="19"/>
        <v>25480000</v>
      </c>
      <c r="I251" s="103">
        <f t="shared" si="20"/>
        <v>28282800</v>
      </c>
      <c r="J251" s="103">
        <f t="shared" si="21"/>
        <v>20384000</v>
      </c>
      <c r="K251" s="104">
        <f t="shared" si="22"/>
        <v>70500</v>
      </c>
      <c r="L251" s="103">
        <f t="shared" si="23"/>
        <v>3300000</v>
      </c>
    </row>
    <row r="252" spans="1:12" s="16" customFormat="1" ht="13.5" x14ac:dyDescent="0.25">
      <c r="A252" s="99">
        <v>251</v>
      </c>
      <c r="B252" s="105">
        <v>3905</v>
      </c>
      <c r="C252" s="105">
        <v>39</v>
      </c>
      <c r="D252" s="106" t="s">
        <v>25</v>
      </c>
      <c r="E252" s="107">
        <v>746</v>
      </c>
      <c r="F252" s="101">
        <f t="shared" si="18"/>
        <v>820.6</v>
      </c>
      <c r="G252" s="101">
        <f>G251</f>
        <v>25480</v>
      </c>
      <c r="H252" s="102">
        <f t="shared" si="19"/>
        <v>19008080</v>
      </c>
      <c r="I252" s="103">
        <f t="shared" si="20"/>
        <v>21098969</v>
      </c>
      <c r="J252" s="103">
        <f t="shared" si="21"/>
        <v>15206464</v>
      </c>
      <c r="K252" s="104">
        <f t="shared" si="22"/>
        <v>52500</v>
      </c>
      <c r="L252" s="103">
        <f t="shared" si="23"/>
        <v>2461800</v>
      </c>
    </row>
    <row r="253" spans="1:12" s="16" customFormat="1" ht="13.5" x14ac:dyDescent="0.25">
      <c r="A253" s="99">
        <v>252</v>
      </c>
      <c r="B253" s="105">
        <v>3906</v>
      </c>
      <c r="C253" s="105">
        <v>39</v>
      </c>
      <c r="D253" s="106" t="s">
        <v>25</v>
      </c>
      <c r="E253" s="107">
        <v>746</v>
      </c>
      <c r="F253" s="101">
        <f t="shared" si="18"/>
        <v>820.6</v>
      </c>
      <c r="G253" s="101">
        <f>G252</f>
        <v>25480</v>
      </c>
      <c r="H253" s="102">
        <f t="shared" si="19"/>
        <v>19008080</v>
      </c>
      <c r="I253" s="103">
        <f t="shared" si="20"/>
        <v>21098969</v>
      </c>
      <c r="J253" s="103">
        <f t="shared" si="21"/>
        <v>15206464</v>
      </c>
      <c r="K253" s="104">
        <f t="shared" si="22"/>
        <v>52500</v>
      </c>
      <c r="L253" s="103">
        <f t="shared" si="23"/>
        <v>2461800</v>
      </c>
    </row>
    <row r="254" spans="1:12" s="16" customFormat="1" ht="13.5" x14ac:dyDescent="0.25">
      <c r="A254" s="99">
        <v>253</v>
      </c>
      <c r="B254" s="105">
        <v>3907</v>
      </c>
      <c r="C254" s="105">
        <v>39</v>
      </c>
      <c r="D254" s="106" t="s">
        <v>25</v>
      </c>
      <c r="E254" s="107">
        <v>691</v>
      </c>
      <c r="F254" s="101">
        <f t="shared" si="18"/>
        <v>760.1</v>
      </c>
      <c r="G254" s="101">
        <f>G253</f>
        <v>25480</v>
      </c>
      <c r="H254" s="102">
        <f t="shared" si="19"/>
        <v>17606680</v>
      </c>
      <c r="I254" s="103">
        <f t="shared" si="20"/>
        <v>19543415</v>
      </c>
      <c r="J254" s="103">
        <f t="shared" si="21"/>
        <v>14085344</v>
      </c>
      <c r="K254" s="104">
        <f t="shared" si="22"/>
        <v>49000</v>
      </c>
      <c r="L254" s="103">
        <f t="shared" si="23"/>
        <v>2280300</v>
      </c>
    </row>
    <row r="255" spans="1:12" s="16" customFormat="1" ht="13.5" x14ac:dyDescent="0.25">
      <c r="A255" s="99">
        <v>254</v>
      </c>
      <c r="B255" s="105">
        <v>3908</v>
      </c>
      <c r="C255" s="105">
        <v>39</v>
      </c>
      <c r="D255" s="106" t="s">
        <v>25</v>
      </c>
      <c r="E255" s="107">
        <v>691</v>
      </c>
      <c r="F255" s="101">
        <f t="shared" si="18"/>
        <v>760.1</v>
      </c>
      <c r="G255" s="101">
        <f>G254</f>
        <v>25480</v>
      </c>
      <c r="H255" s="102">
        <f t="shared" si="19"/>
        <v>17606680</v>
      </c>
      <c r="I255" s="103">
        <f t="shared" si="20"/>
        <v>19543415</v>
      </c>
      <c r="J255" s="103">
        <f t="shared" si="21"/>
        <v>14085344</v>
      </c>
      <c r="K255" s="104">
        <f t="shared" si="22"/>
        <v>49000</v>
      </c>
      <c r="L255" s="103">
        <f t="shared" si="23"/>
        <v>2280300</v>
      </c>
    </row>
    <row r="256" spans="1:12" s="16" customFormat="1" ht="13.5" x14ac:dyDescent="0.25">
      <c r="A256" s="99">
        <v>255</v>
      </c>
      <c r="B256" s="105">
        <v>4001</v>
      </c>
      <c r="C256" s="105">
        <v>40</v>
      </c>
      <c r="D256" s="106" t="s">
        <v>25</v>
      </c>
      <c r="E256" s="107">
        <v>775</v>
      </c>
      <c r="F256" s="101">
        <f t="shared" si="18"/>
        <v>852.50000000000011</v>
      </c>
      <c r="G256" s="101">
        <f>G255+80</f>
        <v>25560</v>
      </c>
      <c r="H256" s="102">
        <f t="shared" si="19"/>
        <v>19809000</v>
      </c>
      <c r="I256" s="103">
        <f t="shared" si="20"/>
        <v>21987990</v>
      </c>
      <c r="J256" s="103">
        <f t="shared" si="21"/>
        <v>15847200</v>
      </c>
      <c r="K256" s="104">
        <f t="shared" si="22"/>
        <v>55000</v>
      </c>
      <c r="L256" s="103">
        <f t="shared" si="23"/>
        <v>2557500.0000000005</v>
      </c>
    </row>
    <row r="257" spans="1:12" s="16" customFormat="1" ht="13.5" x14ac:dyDescent="0.25">
      <c r="A257" s="99">
        <v>256</v>
      </c>
      <c r="B257" s="105">
        <v>4002</v>
      </c>
      <c r="C257" s="105">
        <v>40</v>
      </c>
      <c r="D257" s="106" t="s">
        <v>25</v>
      </c>
      <c r="E257" s="107">
        <v>775</v>
      </c>
      <c r="F257" s="101">
        <f t="shared" si="18"/>
        <v>852.50000000000011</v>
      </c>
      <c r="G257" s="101">
        <f>G256</f>
        <v>25560</v>
      </c>
      <c r="H257" s="102">
        <f t="shared" si="19"/>
        <v>19809000</v>
      </c>
      <c r="I257" s="103">
        <f t="shared" si="20"/>
        <v>21987990</v>
      </c>
      <c r="J257" s="103">
        <f t="shared" si="21"/>
        <v>15847200</v>
      </c>
      <c r="K257" s="104">
        <f t="shared" si="22"/>
        <v>55000</v>
      </c>
      <c r="L257" s="103">
        <f t="shared" si="23"/>
        <v>2557500.0000000005</v>
      </c>
    </row>
    <row r="258" spans="1:12" s="16" customFormat="1" ht="13.5" x14ac:dyDescent="0.25">
      <c r="A258" s="99">
        <v>257</v>
      </c>
      <c r="B258" s="105">
        <v>4003</v>
      </c>
      <c r="C258" s="105">
        <v>40</v>
      </c>
      <c r="D258" s="106" t="s">
        <v>26</v>
      </c>
      <c r="E258" s="107">
        <v>1045</v>
      </c>
      <c r="F258" s="101">
        <f t="shared" si="18"/>
        <v>1149.5</v>
      </c>
      <c r="G258" s="101">
        <f>G257</f>
        <v>25560</v>
      </c>
      <c r="H258" s="102">
        <f t="shared" si="19"/>
        <v>26710200</v>
      </c>
      <c r="I258" s="103">
        <f t="shared" si="20"/>
        <v>29648322</v>
      </c>
      <c r="J258" s="103">
        <f t="shared" si="21"/>
        <v>21368160</v>
      </c>
      <c r="K258" s="104">
        <f t="shared" si="22"/>
        <v>74000</v>
      </c>
      <c r="L258" s="103">
        <f t="shared" si="23"/>
        <v>3448500</v>
      </c>
    </row>
    <row r="259" spans="1:12" s="16" customFormat="1" ht="13.5" x14ac:dyDescent="0.25">
      <c r="A259" s="99">
        <v>258</v>
      </c>
      <c r="B259" s="105">
        <v>4004</v>
      </c>
      <c r="C259" s="105">
        <v>40</v>
      </c>
      <c r="D259" s="106" t="s">
        <v>26</v>
      </c>
      <c r="E259" s="107">
        <v>1045</v>
      </c>
      <c r="F259" s="101">
        <f t="shared" ref="F259:F317" si="24">E259*1.1</f>
        <v>1149.5</v>
      </c>
      <c r="G259" s="101">
        <f>G258</f>
        <v>25560</v>
      </c>
      <c r="H259" s="102">
        <f t="shared" ref="H259:H317" si="25">E259*G259</f>
        <v>26710200</v>
      </c>
      <c r="I259" s="103">
        <f t="shared" ref="I259:I317" si="26">ROUND(H259*1.11,0)</f>
        <v>29648322</v>
      </c>
      <c r="J259" s="103">
        <f t="shared" ref="J259:J320" si="27">H259*0.8</f>
        <v>21368160</v>
      </c>
      <c r="K259" s="104">
        <f t="shared" ref="K259:K320" si="28">MROUND((I259*0.03/12),500)</f>
        <v>74000</v>
      </c>
      <c r="L259" s="103">
        <f t="shared" ref="L259:L320" si="29">F259*3000</f>
        <v>3448500</v>
      </c>
    </row>
    <row r="260" spans="1:12" s="16" customFormat="1" ht="13.5" x14ac:dyDescent="0.25">
      <c r="A260" s="99">
        <v>259</v>
      </c>
      <c r="B260" s="105">
        <v>4005</v>
      </c>
      <c r="C260" s="105">
        <v>40</v>
      </c>
      <c r="D260" s="106" t="s">
        <v>25</v>
      </c>
      <c r="E260" s="107">
        <v>795</v>
      </c>
      <c r="F260" s="101">
        <f t="shared" si="24"/>
        <v>874.50000000000011</v>
      </c>
      <c r="G260" s="101">
        <f>G259</f>
        <v>25560</v>
      </c>
      <c r="H260" s="102">
        <f t="shared" si="25"/>
        <v>20320200</v>
      </c>
      <c r="I260" s="103">
        <f t="shared" si="26"/>
        <v>22555422</v>
      </c>
      <c r="J260" s="103">
        <f t="shared" si="27"/>
        <v>16256160</v>
      </c>
      <c r="K260" s="104">
        <f t="shared" si="28"/>
        <v>56500</v>
      </c>
      <c r="L260" s="103">
        <f t="shared" si="29"/>
        <v>2623500.0000000005</v>
      </c>
    </row>
    <row r="261" spans="1:12" s="16" customFormat="1" ht="13.5" x14ac:dyDescent="0.25">
      <c r="A261" s="99">
        <v>260</v>
      </c>
      <c r="B261" s="105">
        <v>4006</v>
      </c>
      <c r="C261" s="105">
        <v>40</v>
      </c>
      <c r="D261" s="106" t="s">
        <v>25</v>
      </c>
      <c r="E261" s="107">
        <v>795</v>
      </c>
      <c r="F261" s="101">
        <f t="shared" si="24"/>
        <v>874.50000000000011</v>
      </c>
      <c r="G261" s="101">
        <f>G260</f>
        <v>25560</v>
      </c>
      <c r="H261" s="102">
        <f t="shared" si="25"/>
        <v>20320200</v>
      </c>
      <c r="I261" s="103">
        <f t="shared" si="26"/>
        <v>22555422</v>
      </c>
      <c r="J261" s="103">
        <f t="shared" si="27"/>
        <v>16256160</v>
      </c>
      <c r="K261" s="104">
        <f t="shared" si="28"/>
        <v>56500</v>
      </c>
      <c r="L261" s="103">
        <f t="shared" si="29"/>
        <v>2623500.0000000005</v>
      </c>
    </row>
    <row r="262" spans="1:12" s="16" customFormat="1" ht="13.5" x14ac:dyDescent="0.25">
      <c r="A262" s="99">
        <v>261</v>
      </c>
      <c r="B262" s="105">
        <v>4007</v>
      </c>
      <c r="C262" s="105">
        <v>40</v>
      </c>
      <c r="D262" s="106" t="s">
        <v>25</v>
      </c>
      <c r="E262" s="107">
        <v>691</v>
      </c>
      <c r="F262" s="101">
        <f t="shared" si="24"/>
        <v>760.1</v>
      </c>
      <c r="G262" s="101">
        <f>G261</f>
        <v>25560</v>
      </c>
      <c r="H262" s="102">
        <f t="shared" si="25"/>
        <v>17661960</v>
      </c>
      <c r="I262" s="103">
        <f t="shared" si="26"/>
        <v>19604776</v>
      </c>
      <c r="J262" s="103">
        <f t="shared" si="27"/>
        <v>14129568</v>
      </c>
      <c r="K262" s="104">
        <f t="shared" si="28"/>
        <v>49000</v>
      </c>
      <c r="L262" s="103">
        <f t="shared" si="29"/>
        <v>2280300</v>
      </c>
    </row>
    <row r="263" spans="1:12" s="16" customFormat="1" ht="13.5" x14ac:dyDescent="0.25">
      <c r="A263" s="99">
        <v>262</v>
      </c>
      <c r="B263" s="105">
        <v>4008</v>
      </c>
      <c r="C263" s="105">
        <v>40</v>
      </c>
      <c r="D263" s="106" t="s">
        <v>25</v>
      </c>
      <c r="E263" s="107">
        <v>691</v>
      </c>
      <c r="F263" s="101">
        <f t="shared" si="24"/>
        <v>760.1</v>
      </c>
      <c r="G263" s="101">
        <f>G262</f>
        <v>25560</v>
      </c>
      <c r="H263" s="102">
        <f t="shared" si="25"/>
        <v>17661960</v>
      </c>
      <c r="I263" s="103">
        <f t="shared" si="26"/>
        <v>19604776</v>
      </c>
      <c r="J263" s="103">
        <f t="shared" si="27"/>
        <v>14129568</v>
      </c>
      <c r="K263" s="104">
        <f t="shared" si="28"/>
        <v>49000</v>
      </c>
      <c r="L263" s="103">
        <f t="shared" si="29"/>
        <v>2280300</v>
      </c>
    </row>
    <row r="264" spans="1:12" s="16" customFormat="1" ht="13.5" x14ac:dyDescent="0.25">
      <c r="A264" s="99">
        <v>263</v>
      </c>
      <c r="B264" s="105">
        <v>4101</v>
      </c>
      <c r="C264" s="105">
        <v>41</v>
      </c>
      <c r="D264" s="106" t="s">
        <v>25</v>
      </c>
      <c r="E264" s="107">
        <v>775</v>
      </c>
      <c r="F264" s="101">
        <f t="shared" si="24"/>
        <v>852.50000000000011</v>
      </c>
      <c r="G264" s="101">
        <f>G263+80</f>
        <v>25640</v>
      </c>
      <c r="H264" s="102">
        <f t="shared" si="25"/>
        <v>19871000</v>
      </c>
      <c r="I264" s="103">
        <f t="shared" si="26"/>
        <v>22056810</v>
      </c>
      <c r="J264" s="103">
        <f t="shared" si="27"/>
        <v>15896800</v>
      </c>
      <c r="K264" s="104">
        <f t="shared" si="28"/>
        <v>55000</v>
      </c>
      <c r="L264" s="103">
        <f t="shared" si="29"/>
        <v>2557500.0000000005</v>
      </c>
    </row>
    <row r="265" spans="1:12" s="16" customFormat="1" ht="13.5" x14ac:dyDescent="0.25">
      <c r="A265" s="99">
        <v>264</v>
      </c>
      <c r="B265" s="105">
        <v>4102</v>
      </c>
      <c r="C265" s="105">
        <v>41</v>
      </c>
      <c r="D265" s="106" t="s">
        <v>25</v>
      </c>
      <c r="E265" s="107">
        <v>775</v>
      </c>
      <c r="F265" s="101">
        <f t="shared" si="24"/>
        <v>852.50000000000011</v>
      </c>
      <c r="G265" s="101">
        <f>G264</f>
        <v>25640</v>
      </c>
      <c r="H265" s="102">
        <f t="shared" si="25"/>
        <v>19871000</v>
      </c>
      <c r="I265" s="103">
        <f t="shared" si="26"/>
        <v>22056810</v>
      </c>
      <c r="J265" s="103">
        <f t="shared" si="27"/>
        <v>15896800</v>
      </c>
      <c r="K265" s="104">
        <f t="shared" si="28"/>
        <v>55000</v>
      </c>
      <c r="L265" s="103">
        <f t="shared" si="29"/>
        <v>2557500.0000000005</v>
      </c>
    </row>
    <row r="266" spans="1:12" s="16" customFormat="1" ht="13.5" x14ac:dyDescent="0.25">
      <c r="A266" s="99">
        <v>265</v>
      </c>
      <c r="B266" s="105">
        <v>4103</v>
      </c>
      <c r="C266" s="105">
        <v>41</v>
      </c>
      <c r="D266" s="106" t="s">
        <v>26</v>
      </c>
      <c r="E266" s="107">
        <v>1045</v>
      </c>
      <c r="F266" s="101">
        <f t="shared" si="24"/>
        <v>1149.5</v>
      </c>
      <c r="G266" s="101">
        <f>G265</f>
        <v>25640</v>
      </c>
      <c r="H266" s="102">
        <f t="shared" si="25"/>
        <v>26793800</v>
      </c>
      <c r="I266" s="103">
        <f t="shared" si="26"/>
        <v>29741118</v>
      </c>
      <c r="J266" s="103">
        <f t="shared" si="27"/>
        <v>21435040</v>
      </c>
      <c r="K266" s="104">
        <f t="shared" si="28"/>
        <v>74500</v>
      </c>
      <c r="L266" s="103">
        <f t="shared" si="29"/>
        <v>3448500</v>
      </c>
    </row>
    <row r="267" spans="1:12" s="16" customFormat="1" ht="13.5" x14ac:dyDescent="0.25">
      <c r="A267" s="99">
        <v>266</v>
      </c>
      <c r="B267" s="105">
        <v>4104</v>
      </c>
      <c r="C267" s="105">
        <v>41</v>
      </c>
      <c r="D267" s="106" t="s">
        <v>26</v>
      </c>
      <c r="E267" s="107">
        <v>1045</v>
      </c>
      <c r="F267" s="101">
        <f t="shared" si="24"/>
        <v>1149.5</v>
      </c>
      <c r="G267" s="101">
        <f>G266</f>
        <v>25640</v>
      </c>
      <c r="H267" s="102">
        <f t="shared" si="25"/>
        <v>26793800</v>
      </c>
      <c r="I267" s="103">
        <f t="shared" si="26"/>
        <v>29741118</v>
      </c>
      <c r="J267" s="103">
        <f t="shared" si="27"/>
        <v>21435040</v>
      </c>
      <c r="K267" s="104">
        <f t="shared" si="28"/>
        <v>74500</v>
      </c>
      <c r="L267" s="103">
        <f t="shared" si="29"/>
        <v>3448500</v>
      </c>
    </row>
    <row r="268" spans="1:12" s="16" customFormat="1" ht="13.5" x14ac:dyDescent="0.25">
      <c r="A268" s="99">
        <v>267</v>
      </c>
      <c r="B268" s="105">
        <v>4105</v>
      </c>
      <c r="C268" s="105">
        <v>41</v>
      </c>
      <c r="D268" s="106" t="s">
        <v>25</v>
      </c>
      <c r="E268" s="107">
        <v>795</v>
      </c>
      <c r="F268" s="101">
        <f t="shared" si="24"/>
        <v>874.50000000000011</v>
      </c>
      <c r="G268" s="101">
        <f>G267</f>
        <v>25640</v>
      </c>
      <c r="H268" s="102">
        <f t="shared" si="25"/>
        <v>20383800</v>
      </c>
      <c r="I268" s="103">
        <f t="shared" si="26"/>
        <v>22626018</v>
      </c>
      <c r="J268" s="103">
        <f t="shared" si="27"/>
        <v>16307040</v>
      </c>
      <c r="K268" s="104">
        <f t="shared" si="28"/>
        <v>56500</v>
      </c>
      <c r="L268" s="103">
        <f t="shared" si="29"/>
        <v>2623500.0000000005</v>
      </c>
    </row>
    <row r="269" spans="1:12" s="16" customFormat="1" ht="13.5" x14ac:dyDescent="0.25">
      <c r="A269" s="99">
        <v>268</v>
      </c>
      <c r="B269" s="105">
        <v>4106</v>
      </c>
      <c r="C269" s="105">
        <v>41</v>
      </c>
      <c r="D269" s="106" t="s">
        <v>25</v>
      </c>
      <c r="E269" s="107">
        <v>795</v>
      </c>
      <c r="F269" s="101">
        <f t="shared" si="24"/>
        <v>874.50000000000011</v>
      </c>
      <c r="G269" s="101">
        <f>G268</f>
        <v>25640</v>
      </c>
      <c r="H269" s="102">
        <f t="shared" si="25"/>
        <v>20383800</v>
      </c>
      <c r="I269" s="103">
        <f t="shared" si="26"/>
        <v>22626018</v>
      </c>
      <c r="J269" s="103">
        <f t="shared" si="27"/>
        <v>16307040</v>
      </c>
      <c r="K269" s="104">
        <f t="shared" si="28"/>
        <v>56500</v>
      </c>
      <c r="L269" s="103">
        <f t="shared" si="29"/>
        <v>2623500.0000000005</v>
      </c>
    </row>
    <row r="270" spans="1:12" s="16" customFormat="1" ht="13.5" x14ac:dyDescent="0.25">
      <c r="A270" s="99">
        <v>269</v>
      </c>
      <c r="B270" s="105">
        <v>4107</v>
      </c>
      <c r="C270" s="105">
        <v>41</v>
      </c>
      <c r="D270" s="106" t="s">
        <v>25</v>
      </c>
      <c r="E270" s="107">
        <v>691</v>
      </c>
      <c r="F270" s="101">
        <f t="shared" si="24"/>
        <v>760.1</v>
      </c>
      <c r="G270" s="101">
        <f>G269</f>
        <v>25640</v>
      </c>
      <c r="H270" s="102">
        <f t="shared" si="25"/>
        <v>17717240</v>
      </c>
      <c r="I270" s="103">
        <f t="shared" si="26"/>
        <v>19666136</v>
      </c>
      <c r="J270" s="103">
        <f t="shared" si="27"/>
        <v>14173792</v>
      </c>
      <c r="K270" s="104">
        <f t="shared" si="28"/>
        <v>49000</v>
      </c>
      <c r="L270" s="103">
        <f t="shared" si="29"/>
        <v>2280300</v>
      </c>
    </row>
    <row r="271" spans="1:12" s="16" customFormat="1" ht="13.5" x14ac:dyDescent="0.25">
      <c r="A271" s="99">
        <v>270</v>
      </c>
      <c r="B271" s="105">
        <v>4108</v>
      </c>
      <c r="C271" s="105">
        <v>41</v>
      </c>
      <c r="D271" s="106" t="s">
        <v>25</v>
      </c>
      <c r="E271" s="107">
        <v>691</v>
      </c>
      <c r="F271" s="101">
        <f t="shared" si="24"/>
        <v>760.1</v>
      </c>
      <c r="G271" s="101">
        <f>G270</f>
        <v>25640</v>
      </c>
      <c r="H271" s="102">
        <f t="shared" si="25"/>
        <v>17717240</v>
      </c>
      <c r="I271" s="103">
        <f t="shared" si="26"/>
        <v>19666136</v>
      </c>
      <c r="J271" s="103">
        <f t="shared" si="27"/>
        <v>14173792</v>
      </c>
      <c r="K271" s="104">
        <f t="shared" si="28"/>
        <v>49000</v>
      </c>
      <c r="L271" s="103">
        <f t="shared" si="29"/>
        <v>2280300</v>
      </c>
    </row>
    <row r="272" spans="1:12" s="16" customFormat="1" ht="13.5" x14ac:dyDescent="0.25">
      <c r="A272" s="99">
        <v>271</v>
      </c>
      <c r="B272" s="105">
        <v>4201</v>
      </c>
      <c r="C272" s="105">
        <v>42</v>
      </c>
      <c r="D272" s="106" t="s">
        <v>25</v>
      </c>
      <c r="E272" s="107">
        <v>775</v>
      </c>
      <c r="F272" s="101">
        <f t="shared" si="24"/>
        <v>852.50000000000011</v>
      </c>
      <c r="G272" s="101">
        <f>G271+80</f>
        <v>25720</v>
      </c>
      <c r="H272" s="102">
        <f t="shared" si="25"/>
        <v>19933000</v>
      </c>
      <c r="I272" s="103">
        <f t="shared" si="26"/>
        <v>22125630</v>
      </c>
      <c r="J272" s="103">
        <f t="shared" si="27"/>
        <v>15946400</v>
      </c>
      <c r="K272" s="104">
        <f t="shared" si="28"/>
        <v>55500</v>
      </c>
      <c r="L272" s="103">
        <f t="shared" si="29"/>
        <v>2557500.0000000005</v>
      </c>
    </row>
    <row r="273" spans="1:12" s="16" customFormat="1" ht="13.5" x14ac:dyDescent="0.25">
      <c r="A273" s="99">
        <v>272</v>
      </c>
      <c r="B273" s="105">
        <v>4202</v>
      </c>
      <c r="C273" s="105">
        <v>42</v>
      </c>
      <c r="D273" s="106" t="s">
        <v>25</v>
      </c>
      <c r="E273" s="107">
        <v>775</v>
      </c>
      <c r="F273" s="101">
        <f t="shared" si="24"/>
        <v>852.50000000000011</v>
      </c>
      <c r="G273" s="101">
        <f>G272</f>
        <v>25720</v>
      </c>
      <c r="H273" s="102">
        <f t="shared" si="25"/>
        <v>19933000</v>
      </c>
      <c r="I273" s="103">
        <f t="shared" si="26"/>
        <v>22125630</v>
      </c>
      <c r="J273" s="103">
        <f t="shared" si="27"/>
        <v>15946400</v>
      </c>
      <c r="K273" s="104">
        <f t="shared" si="28"/>
        <v>55500</v>
      </c>
      <c r="L273" s="103">
        <f t="shared" si="29"/>
        <v>2557500.0000000005</v>
      </c>
    </row>
    <row r="274" spans="1:12" s="16" customFormat="1" ht="13.5" x14ac:dyDescent="0.25">
      <c r="A274" s="99">
        <v>273</v>
      </c>
      <c r="B274" s="105">
        <v>4203</v>
      </c>
      <c r="C274" s="105">
        <v>42</v>
      </c>
      <c r="D274" s="106" t="s">
        <v>26</v>
      </c>
      <c r="E274" s="107">
        <v>1045</v>
      </c>
      <c r="F274" s="101">
        <f t="shared" si="24"/>
        <v>1149.5</v>
      </c>
      <c r="G274" s="101">
        <f>G273</f>
        <v>25720</v>
      </c>
      <c r="H274" s="102">
        <f t="shared" si="25"/>
        <v>26877400</v>
      </c>
      <c r="I274" s="103">
        <f t="shared" si="26"/>
        <v>29833914</v>
      </c>
      <c r="J274" s="103">
        <f t="shared" si="27"/>
        <v>21501920</v>
      </c>
      <c r="K274" s="104">
        <f t="shared" si="28"/>
        <v>74500</v>
      </c>
      <c r="L274" s="103">
        <f t="shared" si="29"/>
        <v>3448500</v>
      </c>
    </row>
    <row r="275" spans="1:12" s="16" customFormat="1" ht="13.5" x14ac:dyDescent="0.25">
      <c r="A275" s="99">
        <v>274</v>
      </c>
      <c r="B275" s="105">
        <v>4204</v>
      </c>
      <c r="C275" s="105">
        <v>42</v>
      </c>
      <c r="D275" s="106" t="s">
        <v>26</v>
      </c>
      <c r="E275" s="107">
        <v>1045</v>
      </c>
      <c r="F275" s="101">
        <f t="shared" si="24"/>
        <v>1149.5</v>
      </c>
      <c r="G275" s="101">
        <f>G274</f>
        <v>25720</v>
      </c>
      <c r="H275" s="102">
        <f t="shared" si="25"/>
        <v>26877400</v>
      </c>
      <c r="I275" s="103">
        <f t="shared" si="26"/>
        <v>29833914</v>
      </c>
      <c r="J275" s="103">
        <f t="shared" si="27"/>
        <v>21501920</v>
      </c>
      <c r="K275" s="104">
        <f t="shared" si="28"/>
        <v>74500</v>
      </c>
      <c r="L275" s="103">
        <f t="shared" si="29"/>
        <v>3448500</v>
      </c>
    </row>
    <row r="276" spans="1:12" s="16" customFormat="1" ht="13.5" x14ac:dyDescent="0.25">
      <c r="A276" s="99">
        <v>275</v>
      </c>
      <c r="B276" s="105">
        <v>4207</v>
      </c>
      <c r="C276" s="105">
        <v>42</v>
      </c>
      <c r="D276" s="106" t="s">
        <v>25</v>
      </c>
      <c r="E276" s="107">
        <v>691</v>
      </c>
      <c r="F276" s="101">
        <f t="shared" si="24"/>
        <v>760.1</v>
      </c>
      <c r="G276" s="101">
        <f>G275</f>
        <v>25720</v>
      </c>
      <c r="H276" s="102">
        <f t="shared" si="25"/>
        <v>17772520</v>
      </c>
      <c r="I276" s="103">
        <f t="shared" si="26"/>
        <v>19727497</v>
      </c>
      <c r="J276" s="103">
        <f t="shared" si="27"/>
        <v>14218016</v>
      </c>
      <c r="K276" s="104">
        <f t="shared" si="28"/>
        <v>49500</v>
      </c>
      <c r="L276" s="103">
        <f t="shared" si="29"/>
        <v>2280300</v>
      </c>
    </row>
    <row r="277" spans="1:12" s="16" customFormat="1" ht="13.5" x14ac:dyDescent="0.25">
      <c r="A277" s="99">
        <v>276</v>
      </c>
      <c r="B277" s="105">
        <v>4208</v>
      </c>
      <c r="C277" s="105">
        <v>42</v>
      </c>
      <c r="D277" s="106" t="s">
        <v>25</v>
      </c>
      <c r="E277" s="107">
        <v>691</v>
      </c>
      <c r="F277" s="101">
        <f t="shared" si="24"/>
        <v>760.1</v>
      </c>
      <c r="G277" s="101">
        <f>G276</f>
        <v>25720</v>
      </c>
      <c r="H277" s="102">
        <f t="shared" si="25"/>
        <v>17772520</v>
      </c>
      <c r="I277" s="103">
        <f t="shared" si="26"/>
        <v>19727497</v>
      </c>
      <c r="J277" s="103">
        <f t="shared" si="27"/>
        <v>14218016</v>
      </c>
      <c r="K277" s="104">
        <f t="shared" si="28"/>
        <v>49500</v>
      </c>
      <c r="L277" s="103">
        <f t="shared" si="29"/>
        <v>2280300</v>
      </c>
    </row>
    <row r="278" spans="1:12" s="16" customFormat="1" ht="13.5" x14ac:dyDescent="0.25">
      <c r="A278" s="99">
        <v>277</v>
      </c>
      <c r="B278" s="105">
        <v>4301</v>
      </c>
      <c r="C278" s="105">
        <v>43</v>
      </c>
      <c r="D278" s="106" t="s">
        <v>25</v>
      </c>
      <c r="E278" s="107">
        <v>775</v>
      </c>
      <c r="F278" s="101">
        <f t="shared" si="24"/>
        <v>852.50000000000011</v>
      </c>
      <c r="G278" s="101">
        <f>G277+80</f>
        <v>25800</v>
      </c>
      <c r="H278" s="102">
        <f t="shared" si="25"/>
        <v>19995000</v>
      </c>
      <c r="I278" s="103">
        <f t="shared" si="26"/>
        <v>22194450</v>
      </c>
      <c r="J278" s="103">
        <f t="shared" si="27"/>
        <v>15996000</v>
      </c>
      <c r="K278" s="104">
        <f t="shared" si="28"/>
        <v>55500</v>
      </c>
      <c r="L278" s="103">
        <f t="shared" si="29"/>
        <v>2557500.0000000005</v>
      </c>
    </row>
    <row r="279" spans="1:12" s="16" customFormat="1" ht="13.5" x14ac:dyDescent="0.25">
      <c r="A279" s="99">
        <v>278</v>
      </c>
      <c r="B279" s="105">
        <v>4302</v>
      </c>
      <c r="C279" s="105">
        <v>43</v>
      </c>
      <c r="D279" s="106" t="s">
        <v>25</v>
      </c>
      <c r="E279" s="107">
        <v>775</v>
      </c>
      <c r="F279" s="101">
        <f t="shared" si="24"/>
        <v>852.50000000000011</v>
      </c>
      <c r="G279" s="101">
        <f>G278</f>
        <v>25800</v>
      </c>
      <c r="H279" s="102">
        <f t="shared" si="25"/>
        <v>19995000</v>
      </c>
      <c r="I279" s="103">
        <f t="shared" si="26"/>
        <v>22194450</v>
      </c>
      <c r="J279" s="103">
        <f t="shared" si="27"/>
        <v>15996000</v>
      </c>
      <c r="K279" s="104">
        <f t="shared" si="28"/>
        <v>55500</v>
      </c>
      <c r="L279" s="103">
        <f t="shared" si="29"/>
        <v>2557500.0000000005</v>
      </c>
    </row>
    <row r="280" spans="1:12" s="16" customFormat="1" ht="13.5" x14ac:dyDescent="0.25">
      <c r="A280" s="99">
        <v>279</v>
      </c>
      <c r="B280" s="105">
        <v>4303</v>
      </c>
      <c r="C280" s="105">
        <v>43</v>
      </c>
      <c r="D280" s="106" t="s">
        <v>26</v>
      </c>
      <c r="E280" s="107">
        <v>1045</v>
      </c>
      <c r="F280" s="101">
        <f t="shared" si="24"/>
        <v>1149.5</v>
      </c>
      <c r="G280" s="101">
        <f>G279</f>
        <v>25800</v>
      </c>
      <c r="H280" s="102">
        <f t="shared" si="25"/>
        <v>26961000</v>
      </c>
      <c r="I280" s="103">
        <f t="shared" si="26"/>
        <v>29926710</v>
      </c>
      <c r="J280" s="103">
        <f t="shared" si="27"/>
        <v>21568800</v>
      </c>
      <c r="K280" s="104">
        <f t="shared" si="28"/>
        <v>75000</v>
      </c>
      <c r="L280" s="103">
        <f t="shared" si="29"/>
        <v>3448500</v>
      </c>
    </row>
    <row r="281" spans="1:12" s="16" customFormat="1" ht="13.5" x14ac:dyDescent="0.25">
      <c r="A281" s="99">
        <v>280</v>
      </c>
      <c r="B281" s="105">
        <v>4304</v>
      </c>
      <c r="C281" s="105">
        <v>43</v>
      </c>
      <c r="D281" s="106" t="s">
        <v>26</v>
      </c>
      <c r="E281" s="107">
        <v>1045</v>
      </c>
      <c r="F281" s="101">
        <f t="shared" si="24"/>
        <v>1149.5</v>
      </c>
      <c r="G281" s="101">
        <f>G280</f>
        <v>25800</v>
      </c>
      <c r="H281" s="102">
        <f t="shared" si="25"/>
        <v>26961000</v>
      </c>
      <c r="I281" s="103">
        <f t="shared" si="26"/>
        <v>29926710</v>
      </c>
      <c r="J281" s="103">
        <f t="shared" si="27"/>
        <v>21568800</v>
      </c>
      <c r="K281" s="104">
        <f t="shared" si="28"/>
        <v>75000</v>
      </c>
      <c r="L281" s="103">
        <f t="shared" si="29"/>
        <v>3448500</v>
      </c>
    </row>
    <row r="282" spans="1:12" s="16" customFormat="1" ht="13.5" x14ac:dyDescent="0.25">
      <c r="A282" s="99">
        <v>281</v>
      </c>
      <c r="B282" s="105">
        <v>4305</v>
      </c>
      <c r="C282" s="105">
        <v>43</v>
      </c>
      <c r="D282" s="106" t="s">
        <v>25</v>
      </c>
      <c r="E282" s="107">
        <v>795</v>
      </c>
      <c r="F282" s="101">
        <f t="shared" si="24"/>
        <v>874.50000000000011</v>
      </c>
      <c r="G282" s="101">
        <f>G281</f>
        <v>25800</v>
      </c>
      <c r="H282" s="102">
        <f t="shared" si="25"/>
        <v>20511000</v>
      </c>
      <c r="I282" s="103">
        <f t="shared" si="26"/>
        <v>22767210</v>
      </c>
      <c r="J282" s="103">
        <f t="shared" si="27"/>
        <v>16408800</v>
      </c>
      <c r="K282" s="104">
        <f t="shared" si="28"/>
        <v>57000</v>
      </c>
      <c r="L282" s="103">
        <f t="shared" si="29"/>
        <v>2623500.0000000005</v>
      </c>
    </row>
    <row r="283" spans="1:12" s="16" customFormat="1" ht="13.5" x14ac:dyDescent="0.25">
      <c r="A283" s="99">
        <v>282</v>
      </c>
      <c r="B283" s="105">
        <v>4306</v>
      </c>
      <c r="C283" s="105">
        <v>43</v>
      </c>
      <c r="D283" s="106" t="s">
        <v>25</v>
      </c>
      <c r="E283" s="107">
        <v>795</v>
      </c>
      <c r="F283" s="101">
        <f t="shared" si="24"/>
        <v>874.50000000000011</v>
      </c>
      <c r="G283" s="101">
        <f>G282</f>
        <v>25800</v>
      </c>
      <c r="H283" s="102">
        <f t="shared" si="25"/>
        <v>20511000</v>
      </c>
      <c r="I283" s="103">
        <f t="shared" si="26"/>
        <v>22767210</v>
      </c>
      <c r="J283" s="103">
        <f t="shared" si="27"/>
        <v>16408800</v>
      </c>
      <c r="K283" s="104">
        <f t="shared" si="28"/>
        <v>57000</v>
      </c>
      <c r="L283" s="103">
        <f t="shared" si="29"/>
        <v>2623500.0000000005</v>
      </c>
    </row>
    <row r="284" spans="1:12" s="16" customFormat="1" ht="13.5" x14ac:dyDescent="0.25">
      <c r="A284" s="99">
        <v>283</v>
      </c>
      <c r="B284" s="105">
        <v>4307</v>
      </c>
      <c r="C284" s="105">
        <v>43</v>
      </c>
      <c r="D284" s="106" t="s">
        <v>25</v>
      </c>
      <c r="E284" s="107">
        <v>691</v>
      </c>
      <c r="F284" s="101">
        <f t="shared" si="24"/>
        <v>760.1</v>
      </c>
      <c r="G284" s="101">
        <f>G283</f>
        <v>25800</v>
      </c>
      <c r="H284" s="102">
        <f t="shared" si="25"/>
        <v>17827800</v>
      </c>
      <c r="I284" s="103">
        <f t="shared" si="26"/>
        <v>19788858</v>
      </c>
      <c r="J284" s="103">
        <f t="shared" si="27"/>
        <v>14262240</v>
      </c>
      <c r="K284" s="104">
        <f t="shared" si="28"/>
        <v>49500</v>
      </c>
      <c r="L284" s="103">
        <f t="shared" si="29"/>
        <v>2280300</v>
      </c>
    </row>
    <row r="285" spans="1:12" s="16" customFormat="1" ht="13.5" x14ac:dyDescent="0.25">
      <c r="A285" s="99">
        <v>284</v>
      </c>
      <c r="B285" s="105">
        <v>4308</v>
      </c>
      <c r="C285" s="105">
        <v>43</v>
      </c>
      <c r="D285" s="106" t="s">
        <v>25</v>
      </c>
      <c r="E285" s="107">
        <v>691</v>
      </c>
      <c r="F285" s="101">
        <f t="shared" si="24"/>
        <v>760.1</v>
      </c>
      <c r="G285" s="101">
        <f>G284</f>
        <v>25800</v>
      </c>
      <c r="H285" s="102">
        <f t="shared" si="25"/>
        <v>17827800</v>
      </c>
      <c r="I285" s="103">
        <f t="shared" si="26"/>
        <v>19788858</v>
      </c>
      <c r="J285" s="103">
        <f t="shared" si="27"/>
        <v>14262240</v>
      </c>
      <c r="K285" s="104">
        <f t="shared" si="28"/>
        <v>49500</v>
      </c>
      <c r="L285" s="103">
        <f t="shared" si="29"/>
        <v>2280300</v>
      </c>
    </row>
    <row r="286" spans="1:12" s="16" customFormat="1" ht="13.5" x14ac:dyDescent="0.25">
      <c r="A286" s="99">
        <v>285</v>
      </c>
      <c r="B286" s="105">
        <v>4401</v>
      </c>
      <c r="C286" s="105">
        <v>44</v>
      </c>
      <c r="D286" s="106" t="s">
        <v>25</v>
      </c>
      <c r="E286" s="107">
        <v>804</v>
      </c>
      <c r="F286" s="101">
        <f t="shared" si="24"/>
        <v>884.40000000000009</v>
      </c>
      <c r="G286" s="101">
        <f>G285+80</f>
        <v>25880</v>
      </c>
      <c r="H286" s="102">
        <f t="shared" si="25"/>
        <v>20807520</v>
      </c>
      <c r="I286" s="103">
        <f t="shared" si="26"/>
        <v>23096347</v>
      </c>
      <c r="J286" s="103">
        <f t="shared" si="27"/>
        <v>16646016</v>
      </c>
      <c r="K286" s="104">
        <f t="shared" si="28"/>
        <v>57500</v>
      </c>
      <c r="L286" s="103">
        <f t="shared" si="29"/>
        <v>2653200.0000000005</v>
      </c>
    </row>
    <row r="287" spans="1:12" s="16" customFormat="1" ht="13.5" x14ac:dyDescent="0.25">
      <c r="A287" s="99">
        <v>286</v>
      </c>
      <c r="B287" s="105">
        <v>4402</v>
      </c>
      <c r="C287" s="105">
        <v>44</v>
      </c>
      <c r="D287" s="106" t="s">
        <v>25</v>
      </c>
      <c r="E287" s="107">
        <v>804</v>
      </c>
      <c r="F287" s="101">
        <f t="shared" si="24"/>
        <v>884.40000000000009</v>
      </c>
      <c r="G287" s="101">
        <f>G286</f>
        <v>25880</v>
      </c>
      <c r="H287" s="102">
        <f t="shared" si="25"/>
        <v>20807520</v>
      </c>
      <c r="I287" s="103">
        <f t="shared" si="26"/>
        <v>23096347</v>
      </c>
      <c r="J287" s="103">
        <f t="shared" si="27"/>
        <v>16646016</v>
      </c>
      <c r="K287" s="104">
        <f t="shared" si="28"/>
        <v>57500</v>
      </c>
      <c r="L287" s="103">
        <f t="shared" si="29"/>
        <v>2653200.0000000005</v>
      </c>
    </row>
    <row r="288" spans="1:12" s="16" customFormat="1" ht="13.5" x14ac:dyDescent="0.25">
      <c r="A288" s="99">
        <v>287</v>
      </c>
      <c r="B288" s="105">
        <v>4403</v>
      </c>
      <c r="C288" s="105">
        <v>44</v>
      </c>
      <c r="D288" s="106" t="s">
        <v>26</v>
      </c>
      <c r="E288" s="107">
        <v>1075</v>
      </c>
      <c r="F288" s="101">
        <f t="shared" si="24"/>
        <v>1182.5</v>
      </c>
      <c r="G288" s="101">
        <f>G287</f>
        <v>25880</v>
      </c>
      <c r="H288" s="102">
        <f t="shared" si="25"/>
        <v>27821000</v>
      </c>
      <c r="I288" s="103">
        <f t="shared" si="26"/>
        <v>30881310</v>
      </c>
      <c r="J288" s="103">
        <f t="shared" si="27"/>
        <v>22256800</v>
      </c>
      <c r="K288" s="104">
        <f t="shared" si="28"/>
        <v>77000</v>
      </c>
      <c r="L288" s="103">
        <f t="shared" si="29"/>
        <v>3547500</v>
      </c>
    </row>
    <row r="289" spans="1:12" s="16" customFormat="1" ht="13.5" x14ac:dyDescent="0.25">
      <c r="A289" s="99">
        <v>288</v>
      </c>
      <c r="B289" s="105">
        <v>4404</v>
      </c>
      <c r="C289" s="105">
        <v>44</v>
      </c>
      <c r="D289" s="106" t="s">
        <v>26</v>
      </c>
      <c r="E289" s="107">
        <v>1075</v>
      </c>
      <c r="F289" s="101">
        <f t="shared" si="24"/>
        <v>1182.5</v>
      </c>
      <c r="G289" s="101">
        <f>G288</f>
        <v>25880</v>
      </c>
      <c r="H289" s="102">
        <f t="shared" si="25"/>
        <v>27821000</v>
      </c>
      <c r="I289" s="103">
        <f t="shared" si="26"/>
        <v>30881310</v>
      </c>
      <c r="J289" s="103">
        <f t="shared" si="27"/>
        <v>22256800</v>
      </c>
      <c r="K289" s="104">
        <f t="shared" si="28"/>
        <v>77000</v>
      </c>
      <c r="L289" s="103">
        <f t="shared" si="29"/>
        <v>3547500</v>
      </c>
    </row>
    <row r="290" spans="1:12" s="16" customFormat="1" ht="13.5" x14ac:dyDescent="0.25">
      <c r="A290" s="99">
        <v>289</v>
      </c>
      <c r="B290" s="105">
        <v>4405</v>
      </c>
      <c r="C290" s="105">
        <v>44</v>
      </c>
      <c r="D290" s="106" t="s">
        <v>25</v>
      </c>
      <c r="E290" s="107">
        <v>828</v>
      </c>
      <c r="F290" s="101">
        <f t="shared" si="24"/>
        <v>910.80000000000007</v>
      </c>
      <c r="G290" s="101">
        <f>G289</f>
        <v>25880</v>
      </c>
      <c r="H290" s="102">
        <f t="shared" si="25"/>
        <v>21428640</v>
      </c>
      <c r="I290" s="103">
        <f t="shared" si="26"/>
        <v>23785790</v>
      </c>
      <c r="J290" s="103">
        <f t="shared" si="27"/>
        <v>17142912</v>
      </c>
      <c r="K290" s="104">
        <f t="shared" si="28"/>
        <v>59500</v>
      </c>
      <c r="L290" s="103">
        <f t="shared" si="29"/>
        <v>2732400</v>
      </c>
    </row>
    <row r="291" spans="1:12" s="16" customFormat="1" ht="13.5" x14ac:dyDescent="0.25">
      <c r="A291" s="99">
        <v>290</v>
      </c>
      <c r="B291" s="105">
        <v>4406</v>
      </c>
      <c r="C291" s="105">
        <v>44</v>
      </c>
      <c r="D291" s="106" t="s">
        <v>25</v>
      </c>
      <c r="E291" s="107">
        <v>828</v>
      </c>
      <c r="F291" s="101">
        <f t="shared" si="24"/>
        <v>910.80000000000007</v>
      </c>
      <c r="G291" s="101">
        <f>G290</f>
        <v>25880</v>
      </c>
      <c r="H291" s="102">
        <f t="shared" si="25"/>
        <v>21428640</v>
      </c>
      <c r="I291" s="103">
        <f t="shared" si="26"/>
        <v>23785790</v>
      </c>
      <c r="J291" s="103">
        <f t="shared" si="27"/>
        <v>17142912</v>
      </c>
      <c r="K291" s="104">
        <f t="shared" si="28"/>
        <v>59500</v>
      </c>
      <c r="L291" s="103">
        <f t="shared" si="29"/>
        <v>2732400</v>
      </c>
    </row>
    <row r="292" spans="1:12" s="16" customFormat="1" ht="13.5" x14ac:dyDescent="0.25">
      <c r="A292" s="99">
        <v>291</v>
      </c>
      <c r="B292" s="105">
        <v>4407</v>
      </c>
      <c r="C292" s="105">
        <v>44</v>
      </c>
      <c r="D292" s="106" t="s">
        <v>25</v>
      </c>
      <c r="E292" s="107">
        <v>691</v>
      </c>
      <c r="F292" s="101">
        <f t="shared" si="24"/>
        <v>760.1</v>
      </c>
      <c r="G292" s="101">
        <f>G291</f>
        <v>25880</v>
      </c>
      <c r="H292" s="102">
        <f t="shared" si="25"/>
        <v>17883080</v>
      </c>
      <c r="I292" s="103">
        <f t="shared" si="26"/>
        <v>19850219</v>
      </c>
      <c r="J292" s="103">
        <f t="shared" si="27"/>
        <v>14306464</v>
      </c>
      <c r="K292" s="104">
        <f t="shared" si="28"/>
        <v>49500</v>
      </c>
      <c r="L292" s="103">
        <f t="shared" si="29"/>
        <v>2280300</v>
      </c>
    </row>
    <row r="293" spans="1:12" s="16" customFormat="1" ht="13.5" x14ac:dyDescent="0.25">
      <c r="A293" s="99">
        <v>292</v>
      </c>
      <c r="B293" s="105">
        <v>4408</v>
      </c>
      <c r="C293" s="105">
        <v>44</v>
      </c>
      <c r="D293" s="106" t="s">
        <v>25</v>
      </c>
      <c r="E293" s="107">
        <v>691</v>
      </c>
      <c r="F293" s="101">
        <f t="shared" si="24"/>
        <v>760.1</v>
      </c>
      <c r="G293" s="101">
        <f>G292</f>
        <v>25880</v>
      </c>
      <c r="H293" s="102">
        <f t="shared" si="25"/>
        <v>17883080</v>
      </c>
      <c r="I293" s="103">
        <f t="shared" si="26"/>
        <v>19850219</v>
      </c>
      <c r="J293" s="103">
        <f t="shared" si="27"/>
        <v>14306464</v>
      </c>
      <c r="K293" s="104">
        <f t="shared" si="28"/>
        <v>49500</v>
      </c>
      <c r="L293" s="103">
        <f t="shared" si="29"/>
        <v>2280300</v>
      </c>
    </row>
    <row r="294" spans="1:12" s="16" customFormat="1" ht="13.5" x14ac:dyDescent="0.25">
      <c r="A294" s="99">
        <v>293</v>
      </c>
      <c r="B294" s="105">
        <v>4501</v>
      </c>
      <c r="C294" s="105">
        <v>45</v>
      </c>
      <c r="D294" s="106" t="s">
        <v>25</v>
      </c>
      <c r="E294" s="107">
        <v>804</v>
      </c>
      <c r="F294" s="101">
        <f t="shared" si="24"/>
        <v>884.40000000000009</v>
      </c>
      <c r="G294" s="101">
        <f>G293+80</f>
        <v>25960</v>
      </c>
      <c r="H294" s="102">
        <f t="shared" si="25"/>
        <v>20871840</v>
      </c>
      <c r="I294" s="103">
        <f t="shared" si="26"/>
        <v>23167742</v>
      </c>
      <c r="J294" s="103">
        <f t="shared" si="27"/>
        <v>16697472</v>
      </c>
      <c r="K294" s="104">
        <f t="shared" si="28"/>
        <v>58000</v>
      </c>
      <c r="L294" s="103">
        <f t="shared" si="29"/>
        <v>2653200.0000000005</v>
      </c>
    </row>
    <row r="295" spans="1:12" s="16" customFormat="1" ht="13.5" x14ac:dyDescent="0.25">
      <c r="A295" s="99">
        <v>294</v>
      </c>
      <c r="B295" s="105">
        <v>4502</v>
      </c>
      <c r="C295" s="105">
        <v>45</v>
      </c>
      <c r="D295" s="106" t="s">
        <v>25</v>
      </c>
      <c r="E295" s="107">
        <v>804</v>
      </c>
      <c r="F295" s="101">
        <f t="shared" si="24"/>
        <v>884.40000000000009</v>
      </c>
      <c r="G295" s="101">
        <f>G294</f>
        <v>25960</v>
      </c>
      <c r="H295" s="102">
        <f t="shared" si="25"/>
        <v>20871840</v>
      </c>
      <c r="I295" s="103">
        <f t="shared" si="26"/>
        <v>23167742</v>
      </c>
      <c r="J295" s="103">
        <f t="shared" si="27"/>
        <v>16697472</v>
      </c>
      <c r="K295" s="104">
        <f t="shared" si="28"/>
        <v>58000</v>
      </c>
      <c r="L295" s="103">
        <f t="shared" si="29"/>
        <v>2653200.0000000005</v>
      </c>
    </row>
    <row r="296" spans="1:12" s="16" customFormat="1" ht="13.5" x14ac:dyDescent="0.25">
      <c r="A296" s="99">
        <v>295</v>
      </c>
      <c r="B296" s="105">
        <v>4503</v>
      </c>
      <c r="C296" s="105">
        <v>45</v>
      </c>
      <c r="D296" s="106" t="s">
        <v>26</v>
      </c>
      <c r="E296" s="107">
        <v>1075</v>
      </c>
      <c r="F296" s="101">
        <f t="shared" si="24"/>
        <v>1182.5</v>
      </c>
      <c r="G296" s="101">
        <f>G295</f>
        <v>25960</v>
      </c>
      <c r="H296" s="102">
        <f t="shared" si="25"/>
        <v>27907000</v>
      </c>
      <c r="I296" s="103">
        <f t="shared" si="26"/>
        <v>30976770</v>
      </c>
      <c r="J296" s="103">
        <f t="shared" si="27"/>
        <v>22325600</v>
      </c>
      <c r="K296" s="104">
        <f t="shared" si="28"/>
        <v>77500</v>
      </c>
      <c r="L296" s="103">
        <f t="shared" si="29"/>
        <v>3547500</v>
      </c>
    </row>
    <row r="297" spans="1:12" s="16" customFormat="1" ht="13.5" x14ac:dyDescent="0.25">
      <c r="A297" s="99">
        <v>296</v>
      </c>
      <c r="B297" s="105">
        <v>4504</v>
      </c>
      <c r="C297" s="105">
        <v>45</v>
      </c>
      <c r="D297" s="106" t="s">
        <v>26</v>
      </c>
      <c r="E297" s="107">
        <v>1075</v>
      </c>
      <c r="F297" s="101">
        <f t="shared" si="24"/>
        <v>1182.5</v>
      </c>
      <c r="G297" s="101">
        <f>G296</f>
        <v>25960</v>
      </c>
      <c r="H297" s="102">
        <f t="shared" si="25"/>
        <v>27907000</v>
      </c>
      <c r="I297" s="103">
        <f t="shared" si="26"/>
        <v>30976770</v>
      </c>
      <c r="J297" s="103">
        <f t="shared" si="27"/>
        <v>22325600</v>
      </c>
      <c r="K297" s="104">
        <f t="shared" si="28"/>
        <v>77500</v>
      </c>
      <c r="L297" s="103">
        <f t="shared" si="29"/>
        <v>3547500</v>
      </c>
    </row>
    <row r="298" spans="1:12" s="16" customFormat="1" ht="13.5" x14ac:dyDescent="0.25">
      <c r="A298" s="99">
        <v>297</v>
      </c>
      <c r="B298" s="105">
        <v>4505</v>
      </c>
      <c r="C298" s="105">
        <v>45</v>
      </c>
      <c r="D298" s="106" t="s">
        <v>25</v>
      </c>
      <c r="E298" s="107">
        <v>828</v>
      </c>
      <c r="F298" s="101">
        <f t="shared" si="24"/>
        <v>910.80000000000007</v>
      </c>
      <c r="G298" s="101">
        <f>G297</f>
        <v>25960</v>
      </c>
      <c r="H298" s="102">
        <f t="shared" si="25"/>
        <v>21494880</v>
      </c>
      <c r="I298" s="103">
        <f t="shared" si="26"/>
        <v>23859317</v>
      </c>
      <c r="J298" s="103">
        <f t="shared" si="27"/>
        <v>17195904</v>
      </c>
      <c r="K298" s="104">
        <f t="shared" si="28"/>
        <v>59500</v>
      </c>
      <c r="L298" s="103">
        <f t="shared" si="29"/>
        <v>2732400</v>
      </c>
    </row>
    <row r="299" spans="1:12" s="16" customFormat="1" ht="13.5" x14ac:dyDescent="0.25">
      <c r="A299" s="99">
        <v>298</v>
      </c>
      <c r="B299" s="105">
        <v>4506</v>
      </c>
      <c r="C299" s="105">
        <v>45</v>
      </c>
      <c r="D299" s="106" t="s">
        <v>25</v>
      </c>
      <c r="E299" s="107">
        <v>828</v>
      </c>
      <c r="F299" s="101">
        <f t="shared" si="24"/>
        <v>910.80000000000007</v>
      </c>
      <c r="G299" s="101">
        <f>G298</f>
        <v>25960</v>
      </c>
      <c r="H299" s="102">
        <f t="shared" si="25"/>
        <v>21494880</v>
      </c>
      <c r="I299" s="103">
        <f t="shared" si="26"/>
        <v>23859317</v>
      </c>
      <c r="J299" s="103">
        <f t="shared" si="27"/>
        <v>17195904</v>
      </c>
      <c r="K299" s="104">
        <f t="shared" si="28"/>
        <v>59500</v>
      </c>
      <c r="L299" s="103">
        <f t="shared" si="29"/>
        <v>2732400</v>
      </c>
    </row>
    <row r="300" spans="1:12" s="16" customFormat="1" ht="13.5" x14ac:dyDescent="0.25">
      <c r="A300" s="99">
        <v>299</v>
      </c>
      <c r="B300" s="105">
        <v>4507</v>
      </c>
      <c r="C300" s="105">
        <v>45</v>
      </c>
      <c r="D300" s="106" t="s">
        <v>25</v>
      </c>
      <c r="E300" s="107">
        <v>691</v>
      </c>
      <c r="F300" s="101">
        <f t="shared" si="24"/>
        <v>760.1</v>
      </c>
      <c r="G300" s="101">
        <f>G299</f>
        <v>25960</v>
      </c>
      <c r="H300" s="102">
        <f t="shared" si="25"/>
        <v>17938360</v>
      </c>
      <c r="I300" s="103">
        <f t="shared" si="26"/>
        <v>19911580</v>
      </c>
      <c r="J300" s="103">
        <f t="shared" si="27"/>
        <v>14350688</v>
      </c>
      <c r="K300" s="104">
        <f t="shared" si="28"/>
        <v>50000</v>
      </c>
      <c r="L300" s="103">
        <f t="shared" si="29"/>
        <v>2280300</v>
      </c>
    </row>
    <row r="301" spans="1:12" s="16" customFormat="1" ht="13.5" x14ac:dyDescent="0.25">
      <c r="A301" s="99">
        <v>300</v>
      </c>
      <c r="B301" s="105">
        <v>4508</v>
      </c>
      <c r="C301" s="105">
        <v>45</v>
      </c>
      <c r="D301" s="106" t="s">
        <v>25</v>
      </c>
      <c r="E301" s="107">
        <v>691</v>
      </c>
      <c r="F301" s="101">
        <f t="shared" si="24"/>
        <v>760.1</v>
      </c>
      <c r="G301" s="101">
        <f>G300</f>
        <v>25960</v>
      </c>
      <c r="H301" s="102">
        <f t="shared" si="25"/>
        <v>17938360</v>
      </c>
      <c r="I301" s="103">
        <f t="shared" si="26"/>
        <v>19911580</v>
      </c>
      <c r="J301" s="103">
        <f t="shared" si="27"/>
        <v>14350688</v>
      </c>
      <c r="K301" s="104">
        <f t="shared" si="28"/>
        <v>50000</v>
      </c>
      <c r="L301" s="103">
        <f t="shared" si="29"/>
        <v>2280300</v>
      </c>
    </row>
    <row r="302" spans="1:12" s="16" customFormat="1" ht="13.5" x14ac:dyDescent="0.25">
      <c r="A302" s="99">
        <v>301</v>
      </c>
      <c r="B302" s="105">
        <v>4601</v>
      </c>
      <c r="C302" s="105">
        <v>46</v>
      </c>
      <c r="D302" s="106" t="s">
        <v>25</v>
      </c>
      <c r="E302" s="107">
        <v>804</v>
      </c>
      <c r="F302" s="101">
        <f t="shared" si="24"/>
        <v>884.40000000000009</v>
      </c>
      <c r="G302" s="101">
        <f>G301+80</f>
        <v>26040</v>
      </c>
      <c r="H302" s="102">
        <f t="shared" si="25"/>
        <v>20936160</v>
      </c>
      <c r="I302" s="103">
        <f t="shared" si="26"/>
        <v>23239138</v>
      </c>
      <c r="J302" s="103">
        <f t="shared" si="27"/>
        <v>16748928</v>
      </c>
      <c r="K302" s="104">
        <f t="shared" si="28"/>
        <v>58000</v>
      </c>
      <c r="L302" s="103">
        <f t="shared" si="29"/>
        <v>2653200.0000000005</v>
      </c>
    </row>
    <row r="303" spans="1:12" s="16" customFormat="1" ht="13.5" x14ac:dyDescent="0.25">
      <c r="A303" s="99">
        <v>302</v>
      </c>
      <c r="B303" s="105">
        <v>4602</v>
      </c>
      <c r="C303" s="105">
        <v>46</v>
      </c>
      <c r="D303" s="106" t="s">
        <v>25</v>
      </c>
      <c r="E303" s="107">
        <v>804</v>
      </c>
      <c r="F303" s="101">
        <f t="shared" si="24"/>
        <v>884.40000000000009</v>
      </c>
      <c r="G303" s="101">
        <f>G302</f>
        <v>26040</v>
      </c>
      <c r="H303" s="102">
        <f t="shared" si="25"/>
        <v>20936160</v>
      </c>
      <c r="I303" s="103">
        <f t="shared" si="26"/>
        <v>23239138</v>
      </c>
      <c r="J303" s="103">
        <f t="shared" si="27"/>
        <v>16748928</v>
      </c>
      <c r="K303" s="104">
        <f t="shared" si="28"/>
        <v>58000</v>
      </c>
      <c r="L303" s="103">
        <f t="shared" si="29"/>
        <v>2653200.0000000005</v>
      </c>
    </row>
    <row r="304" spans="1:12" s="16" customFormat="1" ht="13.5" x14ac:dyDescent="0.25">
      <c r="A304" s="99">
        <v>303</v>
      </c>
      <c r="B304" s="105">
        <v>4603</v>
      </c>
      <c r="C304" s="105">
        <v>46</v>
      </c>
      <c r="D304" s="106" t="s">
        <v>26</v>
      </c>
      <c r="E304" s="107">
        <v>1075</v>
      </c>
      <c r="F304" s="101">
        <f t="shared" si="24"/>
        <v>1182.5</v>
      </c>
      <c r="G304" s="101">
        <f>G303</f>
        <v>26040</v>
      </c>
      <c r="H304" s="102">
        <f t="shared" si="25"/>
        <v>27993000</v>
      </c>
      <c r="I304" s="103">
        <f t="shared" si="26"/>
        <v>31072230</v>
      </c>
      <c r="J304" s="103">
        <f t="shared" si="27"/>
        <v>22394400</v>
      </c>
      <c r="K304" s="104">
        <f t="shared" si="28"/>
        <v>77500</v>
      </c>
      <c r="L304" s="103">
        <f t="shared" si="29"/>
        <v>3547500</v>
      </c>
    </row>
    <row r="305" spans="1:12" s="16" customFormat="1" ht="13.5" x14ac:dyDescent="0.25">
      <c r="A305" s="99">
        <v>304</v>
      </c>
      <c r="B305" s="105">
        <v>4604</v>
      </c>
      <c r="C305" s="105">
        <v>46</v>
      </c>
      <c r="D305" s="106" t="s">
        <v>26</v>
      </c>
      <c r="E305" s="107">
        <v>1075</v>
      </c>
      <c r="F305" s="101">
        <f t="shared" si="24"/>
        <v>1182.5</v>
      </c>
      <c r="G305" s="101">
        <f>G304</f>
        <v>26040</v>
      </c>
      <c r="H305" s="102">
        <f t="shared" si="25"/>
        <v>27993000</v>
      </c>
      <c r="I305" s="103">
        <f t="shared" si="26"/>
        <v>31072230</v>
      </c>
      <c r="J305" s="103">
        <f t="shared" si="27"/>
        <v>22394400</v>
      </c>
      <c r="K305" s="104">
        <f t="shared" si="28"/>
        <v>77500</v>
      </c>
      <c r="L305" s="103">
        <f t="shared" si="29"/>
        <v>3547500</v>
      </c>
    </row>
    <row r="306" spans="1:12" s="16" customFormat="1" ht="13.5" x14ac:dyDescent="0.25">
      <c r="A306" s="99">
        <v>305</v>
      </c>
      <c r="B306" s="105">
        <v>4605</v>
      </c>
      <c r="C306" s="105">
        <v>46</v>
      </c>
      <c r="D306" s="106" t="s">
        <v>25</v>
      </c>
      <c r="E306" s="107">
        <v>828</v>
      </c>
      <c r="F306" s="101">
        <f t="shared" si="24"/>
        <v>910.80000000000007</v>
      </c>
      <c r="G306" s="101">
        <f>G305</f>
        <v>26040</v>
      </c>
      <c r="H306" s="102">
        <f t="shared" si="25"/>
        <v>21561120</v>
      </c>
      <c r="I306" s="103">
        <f t="shared" si="26"/>
        <v>23932843</v>
      </c>
      <c r="J306" s="103">
        <f t="shared" si="27"/>
        <v>17248896</v>
      </c>
      <c r="K306" s="104">
        <f t="shared" si="28"/>
        <v>60000</v>
      </c>
      <c r="L306" s="103">
        <f t="shared" si="29"/>
        <v>2732400</v>
      </c>
    </row>
    <row r="307" spans="1:12" s="16" customFormat="1" ht="13.5" x14ac:dyDescent="0.25">
      <c r="A307" s="99">
        <v>306</v>
      </c>
      <c r="B307" s="105">
        <v>4606</v>
      </c>
      <c r="C307" s="105">
        <v>46</v>
      </c>
      <c r="D307" s="106" t="s">
        <v>25</v>
      </c>
      <c r="E307" s="107">
        <v>828</v>
      </c>
      <c r="F307" s="101">
        <f t="shared" si="24"/>
        <v>910.80000000000007</v>
      </c>
      <c r="G307" s="101">
        <f>G306</f>
        <v>26040</v>
      </c>
      <c r="H307" s="102">
        <f t="shared" si="25"/>
        <v>21561120</v>
      </c>
      <c r="I307" s="103">
        <f t="shared" si="26"/>
        <v>23932843</v>
      </c>
      <c r="J307" s="103">
        <f t="shared" si="27"/>
        <v>17248896</v>
      </c>
      <c r="K307" s="104">
        <f t="shared" si="28"/>
        <v>60000</v>
      </c>
      <c r="L307" s="103">
        <f t="shared" si="29"/>
        <v>2732400</v>
      </c>
    </row>
    <row r="308" spans="1:12" s="16" customFormat="1" ht="13.5" x14ac:dyDescent="0.25">
      <c r="A308" s="99">
        <v>307</v>
      </c>
      <c r="B308" s="105">
        <v>4607</v>
      </c>
      <c r="C308" s="105">
        <v>46</v>
      </c>
      <c r="D308" s="106" t="s">
        <v>25</v>
      </c>
      <c r="E308" s="107">
        <v>691</v>
      </c>
      <c r="F308" s="101">
        <f t="shared" si="24"/>
        <v>760.1</v>
      </c>
      <c r="G308" s="101">
        <f>G307</f>
        <v>26040</v>
      </c>
      <c r="H308" s="102">
        <f t="shared" si="25"/>
        <v>17993640</v>
      </c>
      <c r="I308" s="103">
        <f t="shared" si="26"/>
        <v>19972940</v>
      </c>
      <c r="J308" s="103">
        <f t="shared" si="27"/>
        <v>14394912</v>
      </c>
      <c r="K308" s="104">
        <f t="shared" si="28"/>
        <v>50000</v>
      </c>
      <c r="L308" s="103">
        <f t="shared" si="29"/>
        <v>2280300</v>
      </c>
    </row>
    <row r="309" spans="1:12" s="16" customFormat="1" ht="13.5" x14ac:dyDescent="0.25">
      <c r="A309" s="99">
        <v>308</v>
      </c>
      <c r="B309" s="105">
        <v>4608</v>
      </c>
      <c r="C309" s="105">
        <v>46</v>
      </c>
      <c r="D309" s="106" t="s">
        <v>25</v>
      </c>
      <c r="E309" s="107">
        <v>691</v>
      </c>
      <c r="F309" s="101">
        <f t="shared" si="24"/>
        <v>760.1</v>
      </c>
      <c r="G309" s="101">
        <f>G308</f>
        <v>26040</v>
      </c>
      <c r="H309" s="102">
        <f t="shared" si="25"/>
        <v>17993640</v>
      </c>
      <c r="I309" s="103">
        <f t="shared" si="26"/>
        <v>19972940</v>
      </c>
      <c r="J309" s="103">
        <f t="shared" si="27"/>
        <v>14394912</v>
      </c>
      <c r="K309" s="104">
        <f t="shared" si="28"/>
        <v>50000</v>
      </c>
      <c r="L309" s="103">
        <f t="shared" si="29"/>
        <v>2280300</v>
      </c>
    </row>
    <row r="310" spans="1:12" s="16" customFormat="1" ht="13.5" x14ac:dyDescent="0.25">
      <c r="A310" s="99">
        <v>309</v>
      </c>
      <c r="B310" s="105">
        <v>4701</v>
      </c>
      <c r="C310" s="105">
        <v>47</v>
      </c>
      <c r="D310" s="106" t="s">
        <v>25</v>
      </c>
      <c r="E310" s="107">
        <v>804</v>
      </c>
      <c r="F310" s="101">
        <f t="shared" si="24"/>
        <v>884.40000000000009</v>
      </c>
      <c r="G310" s="101">
        <f>G309+80</f>
        <v>26120</v>
      </c>
      <c r="H310" s="102">
        <f t="shared" si="25"/>
        <v>21000480</v>
      </c>
      <c r="I310" s="103">
        <f t="shared" si="26"/>
        <v>23310533</v>
      </c>
      <c r="J310" s="103">
        <f t="shared" si="27"/>
        <v>16800384</v>
      </c>
      <c r="K310" s="104">
        <f t="shared" si="28"/>
        <v>58500</v>
      </c>
      <c r="L310" s="103">
        <f t="shared" si="29"/>
        <v>2653200.0000000005</v>
      </c>
    </row>
    <row r="311" spans="1:12" s="16" customFormat="1" ht="13.5" x14ac:dyDescent="0.25">
      <c r="A311" s="99">
        <v>310</v>
      </c>
      <c r="B311" s="105">
        <v>4702</v>
      </c>
      <c r="C311" s="105">
        <v>47</v>
      </c>
      <c r="D311" s="106" t="s">
        <v>25</v>
      </c>
      <c r="E311" s="107">
        <v>804</v>
      </c>
      <c r="F311" s="101">
        <f t="shared" si="24"/>
        <v>884.40000000000009</v>
      </c>
      <c r="G311" s="101">
        <f>G310</f>
        <v>26120</v>
      </c>
      <c r="H311" s="102">
        <f t="shared" si="25"/>
        <v>21000480</v>
      </c>
      <c r="I311" s="103">
        <f t="shared" si="26"/>
        <v>23310533</v>
      </c>
      <c r="J311" s="103">
        <f t="shared" si="27"/>
        <v>16800384</v>
      </c>
      <c r="K311" s="104">
        <f t="shared" si="28"/>
        <v>58500</v>
      </c>
      <c r="L311" s="103">
        <f t="shared" si="29"/>
        <v>2653200.0000000005</v>
      </c>
    </row>
    <row r="312" spans="1:12" s="16" customFormat="1" ht="13.5" x14ac:dyDescent="0.25">
      <c r="A312" s="99">
        <v>311</v>
      </c>
      <c r="B312" s="105">
        <v>4703</v>
      </c>
      <c r="C312" s="105">
        <v>47</v>
      </c>
      <c r="D312" s="106" t="s">
        <v>26</v>
      </c>
      <c r="E312" s="107">
        <v>1075</v>
      </c>
      <c r="F312" s="101">
        <f t="shared" si="24"/>
        <v>1182.5</v>
      </c>
      <c r="G312" s="101">
        <f>G311</f>
        <v>26120</v>
      </c>
      <c r="H312" s="102">
        <f t="shared" si="25"/>
        <v>28079000</v>
      </c>
      <c r="I312" s="103">
        <f t="shared" si="26"/>
        <v>31167690</v>
      </c>
      <c r="J312" s="103">
        <f t="shared" si="27"/>
        <v>22463200</v>
      </c>
      <c r="K312" s="104">
        <f t="shared" si="28"/>
        <v>78000</v>
      </c>
      <c r="L312" s="103">
        <f t="shared" si="29"/>
        <v>3547500</v>
      </c>
    </row>
    <row r="313" spans="1:12" s="16" customFormat="1" ht="13.5" x14ac:dyDescent="0.25">
      <c r="A313" s="99">
        <v>312</v>
      </c>
      <c r="B313" s="105">
        <v>4704</v>
      </c>
      <c r="C313" s="105">
        <v>47</v>
      </c>
      <c r="D313" s="106" t="s">
        <v>26</v>
      </c>
      <c r="E313" s="107">
        <v>1075</v>
      </c>
      <c r="F313" s="101">
        <f t="shared" si="24"/>
        <v>1182.5</v>
      </c>
      <c r="G313" s="101">
        <f>G312</f>
        <v>26120</v>
      </c>
      <c r="H313" s="102">
        <f t="shared" si="25"/>
        <v>28079000</v>
      </c>
      <c r="I313" s="103">
        <f t="shared" si="26"/>
        <v>31167690</v>
      </c>
      <c r="J313" s="103">
        <f t="shared" si="27"/>
        <v>22463200</v>
      </c>
      <c r="K313" s="104">
        <f t="shared" si="28"/>
        <v>78000</v>
      </c>
      <c r="L313" s="103">
        <f t="shared" si="29"/>
        <v>3547500</v>
      </c>
    </row>
    <row r="314" spans="1:12" s="16" customFormat="1" ht="13.5" x14ac:dyDescent="0.25">
      <c r="A314" s="99">
        <v>313</v>
      </c>
      <c r="B314" s="105">
        <v>4705</v>
      </c>
      <c r="C314" s="105">
        <v>47</v>
      </c>
      <c r="D314" s="106" t="s">
        <v>25</v>
      </c>
      <c r="E314" s="107">
        <v>828</v>
      </c>
      <c r="F314" s="101">
        <f t="shared" si="24"/>
        <v>910.80000000000007</v>
      </c>
      <c r="G314" s="101">
        <f>G313</f>
        <v>26120</v>
      </c>
      <c r="H314" s="102">
        <f t="shared" si="25"/>
        <v>21627360</v>
      </c>
      <c r="I314" s="103">
        <f t="shared" si="26"/>
        <v>24006370</v>
      </c>
      <c r="J314" s="103">
        <f t="shared" si="27"/>
        <v>17301888</v>
      </c>
      <c r="K314" s="104">
        <f t="shared" si="28"/>
        <v>60000</v>
      </c>
      <c r="L314" s="103">
        <f t="shared" si="29"/>
        <v>2732400</v>
      </c>
    </row>
    <row r="315" spans="1:12" s="16" customFormat="1" ht="13.5" x14ac:dyDescent="0.25">
      <c r="A315" s="99">
        <v>314</v>
      </c>
      <c r="B315" s="105">
        <v>4706</v>
      </c>
      <c r="C315" s="105">
        <v>47</v>
      </c>
      <c r="D315" s="106" t="s">
        <v>25</v>
      </c>
      <c r="E315" s="107">
        <v>828</v>
      </c>
      <c r="F315" s="101">
        <f t="shared" si="24"/>
        <v>910.80000000000007</v>
      </c>
      <c r="G315" s="101">
        <f>G314</f>
        <v>26120</v>
      </c>
      <c r="H315" s="102">
        <f t="shared" si="25"/>
        <v>21627360</v>
      </c>
      <c r="I315" s="103">
        <f t="shared" si="26"/>
        <v>24006370</v>
      </c>
      <c r="J315" s="103">
        <f t="shared" si="27"/>
        <v>17301888</v>
      </c>
      <c r="K315" s="104">
        <f t="shared" si="28"/>
        <v>60000</v>
      </c>
      <c r="L315" s="103">
        <f t="shared" si="29"/>
        <v>2732400</v>
      </c>
    </row>
    <row r="316" spans="1:12" s="16" customFormat="1" ht="13.5" x14ac:dyDescent="0.25">
      <c r="A316" s="99">
        <v>315</v>
      </c>
      <c r="B316" s="105">
        <v>4707</v>
      </c>
      <c r="C316" s="105">
        <v>47</v>
      </c>
      <c r="D316" s="106" t="s">
        <v>25</v>
      </c>
      <c r="E316" s="107">
        <v>691</v>
      </c>
      <c r="F316" s="101">
        <f t="shared" si="24"/>
        <v>760.1</v>
      </c>
      <c r="G316" s="101">
        <f>G315</f>
        <v>26120</v>
      </c>
      <c r="H316" s="102">
        <f t="shared" si="25"/>
        <v>18048920</v>
      </c>
      <c r="I316" s="103">
        <f t="shared" si="26"/>
        <v>20034301</v>
      </c>
      <c r="J316" s="103">
        <f t="shared" si="27"/>
        <v>14439136</v>
      </c>
      <c r="K316" s="104">
        <f t="shared" si="28"/>
        <v>50000</v>
      </c>
      <c r="L316" s="103">
        <f t="shared" si="29"/>
        <v>2280300</v>
      </c>
    </row>
    <row r="317" spans="1:12" s="16" customFormat="1" ht="13.5" x14ac:dyDescent="0.25">
      <c r="A317" s="99">
        <v>316</v>
      </c>
      <c r="B317" s="105">
        <v>4708</v>
      </c>
      <c r="C317" s="105">
        <v>47</v>
      </c>
      <c r="D317" s="106" t="s">
        <v>25</v>
      </c>
      <c r="E317" s="107">
        <v>691</v>
      </c>
      <c r="F317" s="101">
        <f t="shared" si="24"/>
        <v>760.1</v>
      </c>
      <c r="G317" s="101">
        <f>G316</f>
        <v>26120</v>
      </c>
      <c r="H317" s="102">
        <f t="shared" si="25"/>
        <v>18048920</v>
      </c>
      <c r="I317" s="103">
        <f t="shared" si="26"/>
        <v>20034301</v>
      </c>
      <c r="J317" s="103">
        <f t="shared" si="27"/>
        <v>14439136</v>
      </c>
      <c r="K317" s="104">
        <f t="shared" si="28"/>
        <v>50000</v>
      </c>
      <c r="L317" s="103">
        <f t="shared" si="29"/>
        <v>2280300</v>
      </c>
    </row>
    <row r="318" spans="1:12" s="15" customFormat="1" ht="13.5" customHeight="1" x14ac:dyDescent="0.3">
      <c r="A318" s="108" t="s">
        <v>10</v>
      </c>
      <c r="B318" s="109"/>
      <c r="C318" s="109"/>
      <c r="D318" s="110"/>
      <c r="E318" s="111">
        <f>SUM(E2:E317)</f>
        <v>253340</v>
      </c>
      <c r="F318" s="111">
        <f>SUM(F2:F317)</f>
        <v>278674.00000000064</v>
      </c>
      <c r="G318" s="112"/>
      <c r="H318" s="113">
        <f>SUM(H2:H317)</f>
        <v>6218065760</v>
      </c>
      <c r="I318" s="113">
        <f>SUM(I2:I317)</f>
        <v>6902052994</v>
      </c>
      <c r="J318" s="113">
        <f>SUM(J2:J317)</f>
        <v>4974452608</v>
      </c>
      <c r="K318" s="114"/>
      <c r="L318" s="115">
        <f>SUM(L2:L317)</f>
        <v>836022000</v>
      </c>
    </row>
    <row r="319" spans="1:12" s="15" customFormat="1" x14ac:dyDescent="0.3">
      <c r="A319" s="116"/>
      <c r="B319" s="116"/>
      <c r="C319" s="116"/>
      <c r="D319" s="117"/>
      <c r="E319" s="117"/>
      <c r="F319" s="118"/>
    </row>
    <row r="320" spans="1:12" s="15" customFormat="1" x14ac:dyDescent="0.3">
      <c r="A320" s="116"/>
      <c r="B320" s="116"/>
      <c r="C320" s="116"/>
      <c r="D320" s="117"/>
      <c r="E320" s="117"/>
    </row>
    <row r="321" spans="1:5" s="15" customFormat="1" x14ac:dyDescent="0.3">
      <c r="A321" s="116"/>
      <c r="B321" s="116"/>
      <c r="C321" s="116"/>
      <c r="D321" s="117"/>
      <c r="E321" s="117"/>
    </row>
    <row r="322" spans="1:5" s="15" customFormat="1" x14ac:dyDescent="0.3">
      <c r="A322" s="116"/>
      <c r="B322" s="116"/>
      <c r="C322" s="116"/>
      <c r="D322" s="117"/>
      <c r="E322" s="117"/>
    </row>
    <row r="323" spans="1:5" s="15" customFormat="1" x14ac:dyDescent="0.3">
      <c r="A323" s="116"/>
      <c r="B323" s="116"/>
      <c r="C323" s="116"/>
      <c r="D323" s="117"/>
      <c r="E323" s="117"/>
    </row>
    <row r="324" spans="1:5" s="15" customFormat="1" x14ac:dyDescent="0.3">
      <c r="A324" s="116"/>
      <c r="B324" s="116"/>
      <c r="C324" s="116"/>
      <c r="D324" s="117"/>
      <c r="E324" s="117"/>
    </row>
    <row r="325" spans="1:5" s="15" customFormat="1" x14ac:dyDescent="0.3">
      <c r="A325" s="116"/>
      <c r="B325" s="116"/>
      <c r="C325" s="116"/>
      <c r="D325" s="117"/>
      <c r="E325" s="117"/>
    </row>
    <row r="326" spans="1:5" s="15" customFormat="1" x14ac:dyDescent="0.3">
      <c r="A326" s="116"/>
      <c r="B326" s="116"/>
      <c r="C326" s="116"/>
      <c r="D326" s="117"/>
      <c r="E326" s="117"/>
    </row>
    <row r="327" spans="1:5" s="15" customFormat="1" x14ac:dyDescent="0.3">
      <c r="A327" s="116"/>
      <c r="B327" s="116"/>
      <c r="C327" s="116"/>
      <c r="D327" s="117"/>
      <c r="E327" s="117"/>
    </row>
    <row r="328" spans="1:5" s="15" customFormat="1" x14ac:dyDescent="0.3">
      <c r="A328" s="116"/>
      <c r="B328" s="116"/>
      <c r="C328" s="116"/>
      <c r="D328" s="117"/>
      <c r="E328" s="117"/>
    </row>
    <row r="329" spans="1:5" s="15" customFormat="1" x14ac:dyDescent="0.3">
      <c r="A329" s="116"/>
      <c r="B329" s="116"/>
      <c r="C329" s="116"/>
      <c r="D329" s="117"/>
      <c r="E329" s="117"/>
    </row>
    <row r="330" spans="1:5" s="15" customFormat="1" x14ac:dyDescent="0.3">
      <c r="A330" s="116"/>
      <c r="B330" s="116"/>
      <c r="C330" s="116"/>
      <c r="D330" s="117"/>
      <c r="E330" s="117"/>
    </row>
    <row r="331" spans="1:5" s="15" customFormat="1" x14ac:dyDescent="0.3">
      <c r="A331" s="116"/>
      <c r="B331" s="116"/>
      <c r="C331" s="116"/>
      <c r="D331" s="117"/>
      <c r="E331" s="117"/>
    </row>
  </sheetData>
  <mergeCells count="1">
    <mergeCell ref="A318:D31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8"/>
  <sheetViews>
    <sheetView zoomScale="115" zoomScaleNormal="115" workbookViewId="0">
      <selection activeCell="J6" sqref="J6"/>
    </sheetView>
  </sheetViews>
  <sheetFormatPr defaultRowHeight="15" x14ac:dyDescent="0.25"/>
  <cols>
    <col min="1" max="1" width="9.140625" style="42"/>
    <col min="2" max="2" width="17.5703125" style="42" customWidth="1"/>
    <col min="3" max="3" width="13.7109375" style="42" customWidth="1"/>
    <col min="4" max="4" width="10.42578125" style="42" customWidth="1"/>
    <col min="5" max="6" width="9.140625" style="42"/>
    <col min="7" max="7" width="19.28515625" style="42" customWidth="1"/>
    <col min="8" max="8" width="21" style="42" customWidth="1"/>
    <col min="9" max="9" width="23.5703125" style="1" customWidth="1"/>
    <col min="10" max="10" width="19.42578125" style="1" customWidth="1"/>
  </cols>
  <sheetData>
    <row r="1" spans="1:11" x14ac:dyDescent="0.25">
      <c r="A1" s="48" t="s">
        <v>3</v>
      </c>
      <c r="B1" s="48" t="s">
        <v>9</v>
      </c>
      <c r="C1" s="48"/>
      <c r="D1" s="48" t="s">
        <v>4</v>
      </c>
      <c r="E1" s="48" t="s">
        <v>5</v>
      </c>
      <c r="F1" s="48" t="s">
        <v>6</v>
      </c>
      <c r="G1" s="48" t="s">
        <v>7</v>
      </c>
      <c r="H1" s="48" t="s">
        <v>8</v>
      </c>
      <c r="I1" s="48" t="s">
        <v>19</v>
      </c>
      <c r="J1"/>
    </row>
    <row r="2" spans="1:11" ht="51.75" customHeight="1" x14ac:dyDescent="0.25">
      <c r="A2" s="73">
        <v>1</v>
      </c>
      <c r="B2" s="73" t="s">
        <v>48</v>
      </c>
      <c r="C2" s="119" t="s">
        <v>50</v>
      </c>
      <c r="D2" s="74">
        <f>234+82</f>
        <v>316</v>
      </c>
      <c r="E2" s="72">
        <f>'A- Wing'!E318</f>
        <v>253340</v>
      </c>
      <c r="F2" s="72">
        <f>'A- Wing'!F318</f>
        <v>278674.00000000064</v>
      </c>
      <c r="G2" s="75">
        <f>'A- Wing'!H318</f>
        <v>6218065760</v>
      </c>
      <c r="H2" s="75">
        <f>'A- Wing'!I318</f>
        <v>6902052994</v>
      </c>
      <c r="I2" s="75">
        <f>'A- Wing'!J318</f>
        <v>4974452608</v>
      </c>
      <c r="K2" s="1"/>
    </row>
    <row r="3" spans="1:11" ht="40.5" x14ac:dyDescent="0.25">
      <c r="A3" s="73">
        <v>2</v>
      </c>
      <c r="B3" s="73" t="s">
        <v>49</v>
      </c>
      <c r="C3" s="119" t="s">
        <v>50</v>
      </c>
      <c r="D3" s="74">
        <f>234+82</f>
        <v>316</v>
      </c>
      <c r="E3" s="120">
        <v>253340</v>
      </c>
      <c r="F3" s="121">
        <v>278674</v>
      </c>
      <c r="G3" s="122">
        <v>6218065760</v>
      </c>
      <c r="H3" s="122">
        <v>6902052994</v>
      </c>
      <c r="I3" s="122">
        <v>4974452608</v>
      </c>
      <c r="J3" s="54"/>
      <c r="K3" s="1"/>
    </row>
    <row r="4" spans="1:11" x14ac:dyDescent="0.25">
      <c r="A4" s="90" t="s">
        <v>27</v>
      </c>
      <c r="B4" s="91"/>
      <c r="C4" s="92"/>
      <c r="D4" s="76">
        <f>SUM(D2:D3)</f>
        <v>632</v>
      </c>
      <c r="E4" s="76">
        <f t="shared" ref="E4:I4" si="0">SUM(E2:E3)</f>
        <v>506680</v>
      </c>
      <c r="F4" s="76">
        <f t="shared" si="0"/>
        <v>557348.0000000007</v>
      </c>
      <c r="G4" s="77">
        <f t="shared" si="0"/>
        <v>12436131520</v>
      </c>
      <c r="H4" s="77">
        <f t="shared" si="0"/>
        <v>13804105988</v>
      </c>
      <c r="I4" s="78">
        <f t="shared" si="0"/>
        <v>9948905216</v>
      </c>
      <c r="J4" s="55"/>
      <c r="K4" s="1"/>
    </row>
    <row r="5" spans="1:11" x14ac:dyDescent="0.25">
      <c r="J5" s="79">
        <f>F4*3000</f>
        <v>1672044000.0000021</v>
      </c>
      <c r="K5" s="1"/>
    </row>
    <row r="6" spans="1:11" x14ac:dyDescent="0.25">
      <c r="A6" s="49"/>
      <c r="B6" s="49"/>
      <c r="C6" s="49"/>
      <c r="D6" s="49"/>
      <c r="E6" s="49"/>
      <c r="F6" s="49"/>
      <c r="G6" s="49"/>
      <c r="H6" s="49"/>
      <c r="I6"/>
      <c r="J6" s="50">
        <f>J5*15%</f>
        <v>250806600.0000003</v>
      </c>
    </row>
    <row r="7" spans="1:11" x14ac:dyDescent="0.25">
      <c r="A7" s="49"/>
      <c r="B7" s="49"/>
      <c r="C7" s="49"/>
      <c r="D7" s="49"/>
      <c r="E7" s="49"/>
      <c r="F7" s="49"/>
      <c r="G7" s="49"/>
      <c r="H7" s="49"/>
      <c r="I7"/>
      <c r="J7"/>
    </row>
    <row r="8" spans="1:11" x14ac:dyDescent="0.25">
      <c r="A8" s="49"/>
      <c r="B8" s="49"/>
      <c r="C8" s="49"/>
      <c r="D8" s="49"/>
      <c r="E8" s="49"/>
      <c r="F8" s="49"/>
      <c r="G8" s="49"/>
      <c r="H8" s="49"/>
      <c r="I8"/>
      <c r="J8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W30"/>
  <sheetViews>
    <sheetView topLeftCell="A16" zoomScale="130" zoomScaleNormal="130" workbookViewId="0">
      <selection activeCell="N35" sqref="N35"/>
    </sheetView>
  </sheetViews>
  <sheetFormatPr defaultRowHeight="15" x14ac:dyDescent="0.25"/>
  <cols>
    <col min="4" max="4" width="15.7109375" customWidth="1"/>
    <col min="11" max="11" width="12" bestFit="1" customWidth="1"/>
    <col min="20" max="20" width="8.7109375" customWidth="1"/>
    <col min="21" max="21" width="6" customWidth="1"/>
  </cols>
  <sheetData>
    <row r="3" spans="2:23" ht="21" x14ac:dyDescent="0.35">
      <c r="D3" s="3"/>
    </row>
    <row r="4" spans="2:23" ht="16.5" x14ac:dyDescent="0.25">
      <c r="T4" s="4"/>
      <c r="U4" s="4"/>
      <c r="V4" s="4"/>
      <c r="W4" s="4"/>
    </row>
    <row r="5" spans="2:23" ht="16.5" x14ac:dyDescent="0.25">
      <c r="M5" t="s">
        <v>25</v>
      </c>
      <c r="N5">
        <v>64.17</v>
      </c>
      <c r="O5" s="17">
        <f>N5*10.764</f>
        <v>690.72587999999996</v>
      </c>
      <c r="Q5" s="7">
        <v>82</v>
      </c>
      <c r="R5" s="4"/>
      <c r="S5" s="4"/>
      <c r="T5" s="5"/>
      <c r="U5" s="5"/>
      <c r="V5" s="6"/>
      <c r="W5" s="2"/>
    </row>
    <row r="6" spans="2:23" ht="16.5" x14ac:dyDescent="0.25">
      <c r="M6" t="s">
        <v>25</v>
      </c>
      <c r="N6">
        <v>67.42</v>
      </c>
      <c r="O6" s="17">
        <f t="shared" ref="O6:O14" si="0">N6*10.764</f>
        <v>725.70888000000002</v>
      </c>
      <c r="Q6" s="7">
        <v>66</v>
      </c>
      <c r="R6" s="7"/>
      <c r="S6" s="7"/>
      <c r="T6" s="5"/>
      <c r="U6" s="5"/>
      <c r="V6" s="6"/>
      <c r="W6" s="2"/>
    </row>
    <row r="7" spans="2:23" ht="16.5" x14ac:dyDescent="0.25">
      <c r="M7" t="s">
        <v>25</v>
      </c>
      <c r="N7">
        <v>69.27</v>
      </c>
      <c r="O7" s="17">
        <f t="shared" si="0"/>
        <v>745.62227999999993</v>
      </c>
      <c r="Q7" s="7">
        <v>56</v>
      </c>
      <c r="R7" s="7"/>
      <c r="S7" s="7"/>
      <c r="T7" s="5"/>
      <c r="U7" s="5"/>
      <c r="V7" s="6"/>
      <c r="W7" s="2"/>
    </row>
    <row r="8" spans="2:23" ht="16.5" x14ac:dyDescent="0.25">
      <c r="M8" t="s">
        <v>25</v>
      </c>
      <c r="N8">
        <v>71.989999999999995</v>
      </c>
      <c r="O8" s="17">
        <f t="shared" si="0"/>
        <v>774.90035999999986</v>
      </c>
      <c r="Q8" s="7">
        <v>8</v>
      </c>
      <c r="R8" s="7"/>
      <c r="S8" s="7"/>
      <c r="T8" s="8"/>
      <c r="U8" s="9"/>
      <c r="V8" s="10"/>
      <c r="W8" s="11"/>
    </row>
    <row r="9" spans="2:23" ht="16.5" x14ac:dyDescent="0.25">
      <c r="M9" t="s">
        <v>25</v>
      </c>
      <c r="N9">
        <v>73.86</v>
      </c>
      <c r="O9" s="17">
        <f t="shared" si="0"/>
        <v>795.0290399999999</v>
      </c>
      <c r="Q9" s="7">
        <v>6</v>
      </c>
      <c r="R9" s="7"/>
      <c r="S9" s="7"/>
      <c r="T9" s="8"/>
      <c r="U9" s="7"/>
      <c r="V9" s="12"/>
      <c r="W9" s="11"/>
    </row>
    <row r="10" spans="2:23" ht="16.5" x14ac:dyDescent="0.25">
      <c r="M10" t="s">
        <v>25</v>
      </c>
      <c r="N10">
        <v>74.67</v>
      </c>
      <c r="O10" s="17">
        <f t="shared" si="0"/>
        <v>803.74788000000001</v>
      </c>
      <c r="Q10" s="7">
        <v>8</v>
      </c>
      <c r="R10" s="13"/>
      <c r="S10" s="13"/>
      <c r="T10" s="7"/>
      <c r="U10" s="7"/>
      <c r="V10" s="12"/>
      <c r="W10" s="11"/>
    </row>
    <row r="11" spans="2:23" ht="16.5" x14ac:dyDescent="0.25">
      <c r="G11" s="17"/>
      <c r="M11" t="s">
        <v>25</v>
      </c>
      <c r="N11">
        <v>76.88</v>
      </c>
      <c r="O11" s="17">
        <f t="shared" si="0"/>
        <v>827.53631999999993</v>
      </c>
      <c r="Q11" s="7">
        <v>8</v>
      </c>
      <c r="T11" s="12"/>
      <c r="U11" s="12"/>
      <c r="V11" s="12"/>
      <c r="W11" s="11"/>
    </row>
    <row r="12" spans="2:23" ht="17.25" thickBot="1" x14ac:dyDescent="0.3">
      <c r="M12" t="s">
        <v>26</v>
      </c>
      <c r="N12">
        <v>97.12</v>
      </c>
      <c r="O12" s="17">
        <f t="shared" si="0"/>
        <v>1045.39968</v>
      </c>
      <c r="Q12" s="7">
        <v>8</v>
      </c>
      <c r="T12" s="12"/>
      <c r="U12" s="12"/>
      <c r="V12" s="12"/>
      <c r="W12" s="11"/>
    </row>
    <row r="13" spans="2:23" ht="17.25" thickBot="1" x14ac:dyDescent="0.3">
      <c r="C13" s="51"/>
      <c r="D13" s="51"/>
      <c r="E13" s="51"/>
      <c r="F13" s="52"/>
      <c r="G13" s="51"/>
      <c r="M13" t="s">
        <v>26</v>
      </c>
      <c r="N13">
        <v>99.86</v>
      </c>
      <c r="O13" s="17">
        <f t="shared" si="0"/>
        <v>1074.8930399999999</v>
      </c>
      <c r="Q13" s="7">
        <v>8</v>
      </c>
      <c r="T13" s="12"/>
      <c r="U13" s="12"/>
      <c r="V13" s="12"/>
      <c r="W13" s="11"/>
    </row>
    <row r="14" spans="2:23" ht="17.25" thickBot="1" x14ac:dyDescent="0.3">
      <c r="B14" s="51"/>
      <c r="C14" s="81"/>
      <c r="D14" s="51"/>
      <c r="E14" s="51"/>
      <c r="F14" s="51"/>
      <c r="G14" s="51"/>
      <c r="M14" t="s">
        <v>26</v>
      </c>
      <c r="N14">
        <v>92.94</v>
      </c>
      <c r="O14" s="17">
        <f t="shared" si="0"/>
        <v>1000.4061599999999</v>
      </c>
      <c r="Q14" s="7">
        <v>66</v>
      </c>
      <c r="T14" s="12"/>
      <c r="U14" s="12"/>
      <c r="V14" s="12"/>
      <c r="W14" s="11"/>
    </row>
    <row r="15" spans="2:23" ht="15.75" thickBot="1" x14ac:dyDescent="0.3">
      <c r="B15" s="51"/>
      <c r="C15" s="81"/>
      <c r="D15" s="51"/>
      <c r="E15" s="51"/>
      <c r="F15" s="51"/>
      <c r="G15" s="51"/>
      <c r="Q15">
        <f>SUM(Q5:Q14)</f>
        <v>316</v>
      </c>
    </row>
    <row r="16" spans="2:23" ht="15.75" thickBot="1" x14ac:dyDescent="0.3">
      <c r="B16" s="51"/>
      <c r="C16" s="81"/>
      <c r="D16" s="51"/>
      <c r="E16" s="51"/>
      <c r="F16" s="51"/>
      <c r="G16" s="51"/>
    </row>
    <row r="17" spans="2:23" ht="15.75" thickBot="1" x14ac:dyDescent="0.3">
      <c r="B17" s="51"/>
      <c r="C17" s="81"/>
      <c r="D17" s="51"/>
      <c r="E17" s="51"/>
      <c r="F17" s="51"/>
      <c r="G17" s="51"/>
    </row>
    <row r="18" spans="2:23" ht="15.75" thickBot="1" x14ac:dyDescent="0.3">
      <c r="B18" s="51"/>
      <c r="C18" s="81"/>
      <c r="D18" s="51"/>
      <c r="E18" s="51"/>
      <c r="F18" s="51"/>
      <c r="G18" s="51"/>
    </row>
    <row r="19" spans="2:23" ht="15.75" thickBot="1" x14ac:dyDescent="0.3">
      <c r="C19" s="19"/>
      <c r="D19" s="19"/>
      <c r="E19" s="19"/>
      <c r="F19" s="17"/>
      <c r="G19" s="19"/>
    </row>
    <row r="20" spans="2:23" ht="17.25" thickBot="1" x14ac:dyDescent="0.3">
      <c r="B20" s="19"/>
      <c r="C20" s="47"/>
      <c r="D20" s="19"/>
      <c r="E20" s="19"/>
      <c r="F20" s="17"/>
      <c r="G20" s="19"/>
      <c r="M20" s="20"/>
      <c r="T20" s="12"/>
      <c r="U20" s="12"/>
      <c r="V20" s="12"/>
      <c r="W20" s="11"/>
    </row>
    <row r="30" spans="2:23" ht="23.25" x14ac:dyDescent="0.35">
      <c r="M30" s="123" t="s">
        <v>51</v>
      </c>
      <c r="N30" s="12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84"/>
  <sheetViews>
    <sheetView topLeftCell="A22" zoomScale="130" zoomScaleNormal="130" workbookViewId="0">
      <selection activeCell="A13" sqref="A13"/>
    </sheetView>
  </sheetViews>
  <sheetFormatPr defaultRowHeight="12.75" x14ac:dyDescent="0.2"/>
  <cols>
    <col min="1" max="16384" width="9.140625" style="14"/>
  </cols>
  <sheetData>
    <row r="1" spans="1:5" x14ac:dyDescent="0.2">
      <c r="A1" s="85" t="s">
        <v>28</v>
      </c>
    </row>
    <row r="3" spans="1:5" x14ac:dyDescent="0.2">
      <c r="A3" s="82" t="s">
        <v>29</v>
      </c>
    </row>
    <row r="4" spans="1:5" x14ac:dyDescent="0.2">
      <c r="A4" s="14" t="s">
        <v>30</v>
      </c>
      <c r="B4" s="14">
        <v>1</v>
      </c>
      <c r="C4" s="14" t="s">
        <v>25</v>
      </c>
      <c r="D4" s="14">
        <v>67.42</v>
      </c>
      <c r="E4" s="84">
        <f>D4*10.764</f>
        <v>725.70888000000002</v>
      </c>
    </row>
    <row r="5" spans="1:5" x14ac:dyDescent="0.2">
      <c r="B5" s="14">
        <v>2</v>
      </c>
      <c r="C5" s="14" t="s">
        <v>25</v>
      </c>
      <c r="D5" s="14">
        <v>67.42</v>
      </c>
      <c r="E5" s="84">
        <f t="shared" ref="E5:E11" si="0">D5*10.764</f>
        <v>725.70888000000002</v>
      </c>
    </row>
    <row r="6" spans="1:5" x14ac:dyDescent="0.2">
      <c r="B6" s="14">
        <v>3</v>
      </c>
      <c r="C6" s="14" t="s">
        <v>26</v>
      </c>
      <c r="D6" s="14">
        <v>92.94</v>
      </c>
      <c r="E6" s="84">
        <f t="shared" si="0"/>
        <v>1000.4061599999999</v>
      </c>
    </row>
    <row r="7" spans="1:5" x14ac:dyDescent="0.2">
      <c r="B7" s="14">
        <v>4</v>
      </c>
      <c r="C7" s="14" t="s">
        <v>26</v>
      </c>
      <c r="D7" s="14">
        <v>92.94</v>
      </c>
      <c r="E7" s="84">
        <f t="shared" si="0"/>
        <v>1000.4061599999999</v>
      </c>
    </row>
    <row r="8" spans="1:5" x14ac:dyDescent="0.2">
      <c r="B8" s="14">
        <v>5</v>
      </c>
      <c r="C8" s="14" t="s">
        <v>25</v>
      </c>
      <c r="D8" s="14">
        <v>69.27</v>
      </c>
      <c r="E8" s="84">
        <f t="shared" si="0"/>
        <v>745.62227999999993</v>
      </c>
    </row>
    <row r="9" spans="1:5" x14ac:dyDescent="0.2">
      <c r="B9" s="14">
        <v>6</v>
      </c>
      <c r="C9" s="14" t="s">
        <v>25</v>
      </c>
      <c r="D9" s="14">
        <v>69.27</v>
      </c>
      <c r="E9" s="84">
        <f t="shared" si="0"/>
        <v>745.62227999999993</v>
      </c>
    </row>
    <row r="10" spans="1:5" x14ac:dyDescent="0.2">
      <c r="B10" s="14">
        <v>7</v>
      </c>
      <c r="C10" s="83" t="s">
        <v>25</v>
      </c>
      <c r="D10" s="14">
        <v>64.17</v>
      </c>
      <c r="E10" s="84">
        <f t="shared" si="0"/>
        <v>690.72587999999996</v>
      </c>
    </row>
    <row r="11" spans="1:5" x14ac:dyDescent="0.2">
      <c r="B11" s="14">
        <v>8</v>
      </c>
      <c r="C11" s="83" t="s">
        <v>25</v>
      </c>
      <c r="D11" s="14">
        <v>64.17</v>
      </c>
      <c r="E11" s="84">
        <f t="shared" si="0"/>
        <v>690.72587999999996</v>
      </c>
    </row>
    <row r="13" spans="1:5" x14ac:dyDescent="0.2">
      <c r="A13" s="82" t="s">
        <v>32</v>
      </c>
    </row>
    <row r="14" spans="1:5" x14ac:dyDescent="0.2">
      <c r="A14" s="14" t="s">
        <v>30</v>
      </c>
      <c r="B14" s="14">
        <v>1</v>
      </c>
      <c r="C14" s="14" t="s">
        <v>25</v>
      </c>
      <c r="D14" s="14">
        <v>67.42</v>
      </c>
      <c r="E14" s="84">
        <f t="shared" ref="E14:E21" si="1">D14*10.764</f>
        <v>725.70888000000002</v>
      </c>
    </row>
    <row r="15" spans="1:5" x14ac:dyDescent="0.2">
      <c r="B15" s="14">
        <v>2</v>
      </c>
      <c r="C15" s="14" t="s">
        <v>25</v>
      </c>
      <c r="D15" s="14">
        <v>67.42</v>
      </c>
      <c r="E15" s="84">
        <f t="shared" si="1"/>
        <v>725.70888000000002</v>
      </c>
    </row>
    <row r="16" spans="1:5" x14ac:dyDescent="0.2">
      <c r="B16" s="14">
        <v>3</v>
      </c>
      <c r="C16" s="14" t="s">
        <v>26</v>
      </c>
      <c r="D16" s="14">
        <v>92.94</v>
      </c>
      <c r="E16" s="84">
        <f t="shared" si="1"/>
        <v>1000.4061599999999</v>
      </c>
    </row>
    <row r="17" spans="1:18" x14ac:dyDescent="0.2">
      <c r="B17" s="14">
        <v>4</v>
      </c>
      <c r="C17" s="14" t="s">
        <v>26</v>
      </c>
      <c r="D17" s="14">
        <v>92.94</v>
      </c>
      <c r="E17" s="84">
        <f t="shared" si="1"/>
        <v>1000.4061599999999</v>
      </c>
    </row>
    <row r="18" spans="1:18" x14ac:dyDescent="0.2">
      <c r="B18" s="14">
        <v>5</v>
      </c>
      <c r="C18" s="14" t="s">
        <v>31</v>
      </c>
      <c r="D18" s="14">
        <v>0</v>
      </c>
      <c r="E18" s="84">
        <f t="shared" si="1"/>
        <v>0</v>
      </c>
    </row>
    <row r="19" spans="1:18" x14ac:dyDescent="0.2">
      <c r="B19" s="14">
        <v>6</v>
      </c>
      <c r="C19" s="14" t="s">
        <v>31</v>
      </c>
      <c r="D19" s="14">
        <v>0</v>
      </c>
      <c r="E19" s="84">
        <f t="shared" si="1"/>
        <v>0</v>
      </c>
    </row>
    <row r="20" spans="1:18" x14ac:dyDescent="0.2">
      <c r="B20" s="14">
        <v>7</v>
      </c>
      <c r="C20" s="83" t="s">
        <v>25</v>
      </c>
      <c r="D20" s="14">
        <v>64.17</v>
      </c>
      <c r="E20" s="84">
        <f t="shared" si="1"/>
        <v>690.72587999999996</v>
      </c>
    </row>
    <row r="21" spans="1:18" x14ac:dyDescent="0.2">
      <c r="B21" s="14">
        <v>8</v>
      </c>
      <c r="C21" s="83" t="s">
        <v>25</v>
      </c>
      <c r="D21" s="14">
        <v>64.17</v>
      </c>
      <c r="E21" s="84">
        <f t="shared" si="1"/>
        <v>690.72587999999996</v>
      </c>
    </row>
    <row r="23" spans="1:18" x14ac:dyDescent="0.2">
      <c r="A23" s="82" t="s">
        <v>33</v>
      </c>
    </row>
    <row r="24" spans="1:18" x14ac:dyDescent="0.2">
      <c r="A24" s="14" t="s">
        <v>30</v>
      </c>
      <c r="B24" s="14">
        <v>1</v>
      </c>
      <c r="C24" s="14" t="s">
        <v>25</v>
      </c>
      <c r="D24" s="14">
        <v>71.989999999999995</v>
      </c>
      <c r="E24" s="84">
        <f t="shared" ref="E24:E31" si="2">D24*10.764</f>
        <v>774.90035999999986</v>
      </c>
    </row>
    <row r="25" spans="1:18" x14ac:dyDescent="0.2">
      <c r="B25" s="14">
        <v>2</v>
      </c>
      <c r="C25" s="14" t="s">
        <v>25</v>
      </c>
      <c r="D25" s="14">
        <v>71.989999999999995</v>
      </c>
      <c r="E25" s="84">
        <f t="shared" si="2"/>
        <v>774.90035999999986</v>
      </c>
    </row>
    <row r="26" spans="1:18" x14ac:dyDescent="0.2">
      <c r="B26" s="14">
        <v>3</v>
      </c>
      <c r="C26" s="14" t="s">
        <v>26</v>
      </c>
      <c r="D26" s="14">
        <v>97.12</v>
      </c>
      <c r="E26" s="84">
        <f t="shared" si="2"/>
        <v>1045.39968</v>
      </c>
    </row>
    <row r="27" spans="1:18" x14ac:dyDescent="0.2">
      <c r="B27" s="14">
        <v>4</v>
      </c>
      <c r="C27" s="14" t="s">
        <v>26</v>
      </c>
      <c r="D27" s="14">
        <v>97.12</v>
      </c>
      <c r="E27" s="84">
        <f t="shared" si="2"/>
        <v>1045.39968</v>
      </c>
    </row>
    <row r="28" spans="1:18" x14ac:dyDescent="0.2">
      <c r="B28" s="14">
        <v>5</v>
      </c>
      <c r="C28" s="14" t="s">
        <v>25</v>
      </c>
      <c r="D28" s="14">
        <v>73.86</v>
      </c>
      <c r="E28" s="84">
        <f t="shared" si="2"/>
        <v>795.0290399999999</v>
      </c>
    </row>
    <row r="29" spans="1:18" x14ac:dyDescent="0.2">
      <c r="B29" s="14">
        <v>6</v>
      </c>
      <c r="C29" s="14" t="s">
        <v>25</v>
      </c>
      <c r="D29" s="14">
        <v>73.86</v>
      </c>
      <c r="E29" s="84">
        <f t="shared" si="2"/>
        <v>795.0290399999999</v>
      </c>
    </row>
    <row r="30" spans="1:18" x14ac:dyDescent="0.2">
      <c r="B30" s="14">
        <v>7</v>
      </c>
      <c r="C30" s="83" t="s">
        <v>25</v>
      </c>
      <c r="D30" s="14">
        <v>64.17</v>
      </c>
      <c r="E30" s="84">
        <f t="shared" si="2"/>
        <v>690.72587999999996</v>
      </c>
      <c r="R30" s="14" t="s">
        <v>41</v>
      </c>
    </row>
    <row r="31" spans="1:18" x14ac:dyDescent="0.2">
      <c r="B31" s="14">
        <v>8</v>
      </c>
      <c r="C31" s="83" t="s">
        <v>25</v>
      </c>
      <c r="D31" s="14">
        <v>64.17</v>
      </c>
      <c r="E31" s="84">
        <f t="shared" si="2"/>
        <v>690.72587999999996</v>
      </c>
    </row>
    <row r="33" spans="1:5" x14ac:dyDescent="0.2">
      <c r="A33" s="82" t="s">
        <v>34</v>
      </c>
    </row>
    <row r="34" spans="1:5" x14ac:dyDescent="0.2">
      <c r="A34" s="14" t="s">
        <v>35</v>
      </c>
      <c r="B34" s="14">
        <v>1</v>
      </c>
      <c r="C34" s="14" t="s">
        <v>25</v>
      </c>
      <c r="D34" s="14">
        <v>71.989999999999995</v>
      </c>
      <c r="E34" s="84">
        <f t="shared" ref="E34:E41" si="3">D34*10.764</f>
        <v>774.90035999999986</v>
      </c>
    </row>
    <row r="35" spans="1:5" x14ac:dyDescent="0.2">
      <c r="B35" s="14">
        <v>2</v>
      </c>
      <c r="C35" s="14" t="s">
        <v>25</v>
      </c>
      <c r="D35" s="14">
        <v>71.989999999999995</v>
      </c>
      <c r="E35" s="84">
        <f t="shared" si="3"/>
        <v>774.90035999999986</v>
      </c>
    </row>
    <row r="36" spans="1:5" ht="15" customHeight="1" x14ac:dyDescent="0.2">
      <c r="B36" s="14">
        <v>3</v>
      </c>
      <c r="C36" s="14" t="s">
        <v>26</v>
      </c>
      <c r="D36" s="14">
        <v>97.12</v>
      </c>
      <c r="E36" s="84">
        <f t="shared" si="3"/>
        <v>1045.39968</v>
      </c>
    </row>
    <row r="37" spans="1:5" x14ac:dyDescent="0.2">
      <c r="B37" s="14">
        <v>4</v>
      </c>
      <c r="C37" s="14" t="s">
        <v>26</v>
      </c>
      <c r="D37" s="14">
        <v>97.12</v>
      </c>
      <c r="E37" s="84">
        <f t="shared" si="3"/>
        <v>1045.39968</v>
      </c>
    </row>
    <row r="38" spans="1:5" x14ac:dyDescent="0.2">
      <c r="B38" s="14">
        <v>5</v>
      </c>
      <c r="C38" s="14" t="s">
        <v>31</v>
      </c>
      <c r="D38" s="14">
        <v>0</v>
      </c>
      <c r="E38" s="84">
        <f t="shared" si="3"/>
        <v>0</v>
      </c>
    </row>
    <row r="39" spans="1:5" x14ac:dyDescent="0.2">
      <c r="B39" s="14">
        <v>6</v>
      </c>
      <c r="C39" s="14" t="s">
        <v>31</v>
      </c>
      <c r="D39" s="14">
        <v>0</v>
      </c>
      <c r="E39" s="84">
        <f t="shared" si="3"/>
        <v>0</v>
      </c>
    </row>
    <row r="40" spans="1:5" x14ac:dyDescent="0.2">
      <c r="B40" s="14">
        <v>7</v>
      </c>
      <c r="C40" s="83" t="s">
        <v>25</v>
      </c>
      <c r="D40" s="14">
        <v>64.17</v>
      </c>
      <c r="E40" s="84">
        <f t="shared" si="3"/>
        <v>690.72587999999996</v>
      </c>
    </row>
    <row r="41" spans="1:5" x14ac:dyDescent="0.2">
      <c r="B41" s="14">
        <v>8</v>
      </c>
      <c r="C41" s="83" t="s">
        <v>25</v>
      </c>
      <c r="D41" s="14">
        <v>64.17</v>
      </c>
      <c r="E41" s="84">
        <f t="shared" si="3"/>
        <v>690.72587999999996</v>
      </c>
    </row>
    <row r="43" spans="1:5" x14ac:dyDescent="0.2">
      <c r="A43" s="82" t="s">
        <v>36</v>
      </c>
    </row>
    <row r="44" spans="1:5" x14ac:dyDescent="0.2">
      <c r="A44" s="14" t="s">
        <v>30</v>
      </c>
      <c r="B44" s="14">
        <v>1</v>
      </c>
      <c r="C44" s="14" t="s">
        <v>25</v>
      </c>
      <c r="D44" s="14">
        <v>74.67</v>
      </c>
      <c r="E44" s="84">
        <f t="shared" ref="E44:E51" si="4">D44*10.764</f>
        <v>803.74788000000001</v>
      </c>
    </row>
    <row r="45" spans="1:5" x14ac:dyDescent="0.2">
      <c r="B45" s="14">
        <v>2</v>
      </c>
      <c r="C45" s="14" t="s">
        <v>25</v>
      </c>
      <c r="D45" s="14">
        <v>74.67</v>
      </c>
      <c r="E45" s="84">
        <f t="shared" si="4"/>
        <v>803.74788000000001</v>
      </c>
    </row>
    <row r="46" spans="1:5" x14ac:dyDescent="0.2">
      <c r="B46" s="14">
        <v>3</v>
      </c>
      <c r="C46" s="14" t="s">
        <v>26</v>
      </c>
      <c r="D46" s="14">
        <v>99.86</v>
      </c>
      <c r="E46" s="84">
        <f t="shared" si="4"/>
        <v>1074.8930399999999</v>
      </c>
    </row>
    <row r="47" spans="1:5" x14ac:dyDescent="0.2">
      <c r="B47" s="14">
        <v>4</v>
      </c>
      <c r="C47" s="14" t="s">
        <v>26</v>
      </c>
      <c r="D47" s="14">
        <v>99.86</v>
      </c>
      <c r="E47" s="84">
        <f t="shared" si="4"/>
        <v>1074.8930399999999</v>
      </c>
    </row>
    <row r="48" spans="1:5" x14ac:dyDescent="0.2">
      <c r="B48" s="14">
        <v>5</v>
      </c>
      <c r="C48" s="14" t="s">
        <v>25</v>
      </c>
      <c r="D48" s="14">
        <v>76.88</v>
      </c>
      <c r="E48" s="84">
        <f t="shared" si="4"/>
        <v>827.53631999999993</v>
      </c>
    </row>
    <row r="49" spans="1:5" x14ac:dyDescent="0.2">
      <c r="B49" s="14">
        <v>6</v>
      </c>
      <c r="C49" s="14" t="s">
        <v>25</v>
      </c>
      <c r="D49" s="14">
        <v>76.88</v>
      </c>
      <c r="E49" s="84">
        <f t="shared" si="4"/>
        <v>827.53631999999993</v>
      </c>
    </row>
    <row r="50" spans="1:5" x14ac:dyDescent="0.2">
      <c r="B50" s="14">
        <v>7</v>
      </c>
      <c r="C50" s="83" t="s">
        <v>25</v>
      </c>
      <c r="D50" s="14">
        <v>64.17</v>
      </c>
      <c r="E50" s="84">
        <f t="shared" si="4"/>
        <v>690.72587999999996</v>
      </c>
    </row>
    <row r="51" spans="1:5" x14ac:dyDescent="0.2">
      <c r="B51" s="14">
        <v>8</v>
      </c>
      <c r="C51" s="83" t="s">
        <v>25</v>
      </c>
      <c r="D51" s="14">
        <v>64.17</v>
      </c>
      <c r="E51" s="84">
        <f t="shared" si="4"/>
        <v>690.72587999999996</v>
      </c>
    </row>
    <row r="54" spans="1:5" x14ac:dyDescent="0.2">
      <c r="A54" s="86" t="s">
        <v>37</v>
      </c>
      <c r="B54" s="87"/>
      <c r="C54" s="87"/>
      <c r="D54" s="87"/>
      <c r="E54" s="87"/>
    </row>
    <row r="55" spans="1:5" x14ac:dyDescent="0.2">
      <c r="A55" s="87"/>
      <c r="B55" s="87"/>
      <c r="C55" s="87"/>
      <c r="D55" s="87"/>
      <c r="E55" s="87"/>
    </row>
    <row r="56" spans="1:5" x14ac:dyDescent="0.2">
      <c r="A56" s="88" t="s">
        <v>38</v>
      </c>
      <c r="B56" s="87"/>
      <c r="C56" s="87"/>
      <c r="D56" s="87"/>
      <c r="E56" s="87"/>
    </row>
    <row r="57" spans="1:5" x14ac:dyDescent="0.2">
      <c r="A57" s="87" t="s">
        <v>30</v>
      </c>
      <c r="B57" s="87">
        <v>1</v>
      </c>
      <c r="C57" s="87" t="s">
        <v>25</v>
      </c>
      <c r="D57" s="87">
        <v>67.42</v>
      </c>
      <c r="E57" s="89">
        <f>D57*10.764</f>
        <v>725.70888000000002</v>
      </c>
    </row>
    <row r="58" spans="1:5" x14ac:dyDescent="0.2">
      <c r="A58" s="87"/>
      <c r="B58" s="87">
        <v>2</v>
      </c>
      <c r="C58" s="87" t="s">
        <v>25</v>
      </c>
      <c r="D58" s="87">
        <v>67.42</v>
      </c>
      <c r="E58" s="89">
        <f t="shared" ref="E58:E64" si="5">D58*10.764</f>
        <v>725.70888000000002</v>
      </c>
    </row>
    <row r="59" spans="1:5" x14ac:dyDescent="0.2">
      <c r="A59" s="87"/>
      <c r="B59" s="87">
        <v>3</v>
      </c>
      <c r="C59" s="87" t="s">
        <v>26</v>
      </c>
      <c r="D59" s="87">
        <v>92.94</v>
      </c>
      <c r="E59" s="89">
        <f t="shared" si="5"/>
        <v>1000.4061599999999</v>
      </c>
    </row>
    <row r="60" spans="1:5" x14ac:dyDescent="0.2">
      <c r="A60" s="87"/>
      <c r="B60" s="87">
        <v>4</v>
      </c>
      <c r="C60" s="87" t="s">
        <v>26</v>
      </c>
      <c r="D60" s="87">
        <v>92.94</v>
      </c>
      <c r="E60" s="89">
        <f t="shared" si="5"/>
        <v>1000.4061599999999</v>
      </c>
    </row>
    <row r="61" spans="1:5" x14ac:dyDescent="0.2">
      <c r="A61" s="87"/>
      <c r="B61" s="87">
        <v>5</v>
      </c>
      <c r="C61" s="87" t="s">
        <v>25</v>
      </c>
      <c r="D61" s="87">
        <v>69.27</v>
      </c>
      <c r="E61" s="89">
        <f t="shared" si="5"/>
        <v>745.62227999999993</v>
      </c>
    </row>
    <row r="62" spans="1:5" x14ac:dyDescent="0.2">
      <c r="A62" s="87"/>
      <c r="B62" s="87">
        <v>6</v>
      </c>
      <c r="C62" s="87" t="s">
        <v>25</v>
      </c>
      <c r="D62" s="87">
        <v>69.27</v>
      </c>
      <c r="E62" s="89">
        <f t="shared" si="5"/>
        <v>745.62227999999993</v>
      </c>
    </row>
    <row r="63" spans="1:5" x14ac:dyDescent="0.2">
      <c r="A63" s="87"/>
      <c r="B63" s="87">
        <v>7</v>
      </c>
      <c r="C63" s="87" t="s">
        <v>25</v>
      </c>
      <c r="D63" s="87">
        <v>64.17</v>
      </c>
      <c r="E63" s="89">
        <f t="shared" si="5"/>
        <v>690.72587999999996</v>
      </c>
    </row>
    <row r="64" spans="1:5" x14ac:dyDescent="0.2">
      <c r="A64" s="87"/>
      <c r="B64" s="87">
        <v>8</v>
      </c>
      <c r="C64" s="87" t="s">
        <v>25</v>
      </c>
      <c r="D64" s="87">
        <v>64.17</v>
      </c>
      <c r="E64" s="89">
        <f t="shared" si="5"/>
        <v>690.72587999999996</v>
      </c>
    </row>
    <row r="65" spans="1:5" x14ac:dyDescent="0.2">
      <c r="A65" s="87"/>
      <c r="B65" s="87"/>
      <c r="C65" s="87"/>
      <c r="D65" s="87"/>
      <c r="E65" s="87"/>
    </row>
    <row r="66" spans="1:5" x14ac:dyDescent="0.2">
      <c r="A66" s="88" t="s">
        <v>40</v>
      </c>
      <c r="B66" s="87"/>
      <c r="C66" s="87"/>
      <c r="D66" s="87"/>
      <c r="E66" s="87"/>
    </row>
    <row r="67" spans="1:5" x14ac:dyDescent="0.2">
      <c r="A67" s="14" t="s">
        <v>30</v>
      </c>
      <c r="B67" s="14">
        <v>1</v>
      </c>
      <c r="C67" s="14" t="s">
        <v>31</v>
      </c>
      <c r="D67" s="14">
        <v>0</v>
      </c>
      <c r="E67" s="84">
        <f t="shared" ref="E67:E74" si="6">D67*10.764</f>
        <v>0</v>
      </c>
    </row>
    <row r="68" spans="1:5" x14ac:dyDescent="0.2">
      <c r="B68" s="14">
        <v>2</v>
      </c>
      <c r="C68" s="14" t="s">
        <v>31</v>
      </c>
      <c r="D68" s="14">
        <v>0</v>
      </c>
      <c r="E68" s="84">
        <f t="shared" si="6"/>
        <v>0</v>
      </c>
    </row>
    <row r="69" spans="1:5" x14ac:dyDescent="0.2">
      <c r="B69" s="14">
        <v>3</v>
      </c>
      <c r="C69" s="14" t="s">
        <v>26</v>
      </c>
      <c r="D69" s="14">
        <v>92.94</v>
      </c>
      <c r="E69" s="84">
        <f t="shared" si="6"/>
        <v>1000.4061599999999</v>
      </c>
    </row>
    <row r="70" spans="1:5" x14ac:dyDescent="0.2">
      <c r="B70" s="14">
        <v>4</v>
      </c>
      <c r="C70" s="14" t="s">
        <v>26</v>
      </c>
      <c r="D70" s="14">
        <v>92.94</v>
      </c>
      <c r="E70" s="84">
        <f t="shared" si="6"/>
        <v>1000.4061599999999</v>
      </c>
    </row>
    <row r="71" spans="1:5" x14ac:dyDescent="0.2">
      <c r="B71" s="14">
        <v>5</v>
      </c>
      <c r="C71" s="14" t="s">
        <v>25</v>
      </c>
      <c r="D71" s="14">
        <v>69.27</v>
      </c>
      <c r="E71" s="84">
        <f t="shared" si="6"/>
        <v>745.62227999999993</v>
      </c>
    </row>
    <row r="72" spans="1:5" x14ac:dyDescent="0.2">
      <c r="B72" s="14">
        <v>6</v>
      </c>
      <c r="C72" s="14" t="s">
        <v>25</v>
      </c>
      <c r="D72" s="14">
        <v>69.27</v>
      </c>
      <c r="E72" s="84">
        <f t="shared" si="6"/>
        <v>745.62227999999993</v>
      </c>
    </row>
    <row r="73" spans="1:5" x14ac:dyDescent="0.2">
      <c r="B73" s="14">
        <v>7</v>
      </c>
      <c r="C73" s="83" t="s">
        <v>25</v>
      </c>
      <c r="D73" s="14">
        <v>64.17</v>
      </c>
      <c r="E73" s="84">
        <f t="shared" si="6"/>
        <v>690.72587999999996</v>
      </c>
    </row>
    <row r="74" spans="1:5" x14ac:dyDescent="0.2">
      <c r="B74" s="14">
        <v>8</v>
      </c>
      <c r="C74" s="83" t="s">
        <v>25</v>
      </c>
      <c r="D74" s="14">
        <v>64.17</v>
      </c>
      <c r="E74" s="84">
        <f t="shared" si="6"/>
        <v>690.72587999999996</v>
      </c>
    </row>
    <row r="76" spans="1:5" x14ac:dyDescent="0.2">
      <c r="A76" s="82" t="s">
        <v>39</v>
      </c>
    </row>
    <row r="77" spans="1:5" x14ac:dyDescent="0.2">
      <c r="A77" s="14" t="s">
        <v>30</v>
      </c>
      <c r="B77" s="14">
        <v>1</v>
      </c>
      <c r="C77" s="14" t="s">
        <v>25</v>
      </c>
      <c r="D77" s="14">
        <v>67.42</v>
      </c>
      <c r="E77" s="84">
        <f>D77*10.764</f>
        <v>725.70888000000002</v>
      </c>
    </row>
    <row r="78" spans="1:5" x14ac:dyDescent="0.2">
      <c r="B78" s="14">
        <v>2</v>
      </c>
      <c r="C78" s="14" t="s">
        <v>25</v>
      </c>
      <c r="D78" s="14">
        <v>67.42</v>
      </c>
      <c r="E78" s="84">
        <f t="shared" ref="E78:E84" si="7">D78*10.764</f>
        <v>725.70888000000002</v>
      </c>
    </row>
    <row r="79" spans="1:5" x14ac:dyDescent="0.2">
      <c r="B79" s="14">
        <v>3</v>
      </c>
      <c r="C79" s="14" t="s">
        <v>26</v>
      </c>
      <c r="D79" s="14">
        <v>92.94</v>
      </c>
      <c r="E79" s="84">
        <f t="shared" si="7"/>
        <v>1000.4061599999999</v>
      </c>
    </row>
    <row r="80" spans="1:5" x14ac:dyDescent="0.2">
      <c r="B80" s="14">
        <v>4</v>
      </c>
      <c r="C80" s="14" t="s">
        <v>26</v>
      </c>
      <c r="D80" s="14">
        <v>92.94</v>
      </c>
      <c r="E80" s="84">
        <f t="shared" si="7"/>
        <v>1000.4061599999999</v>
      </c>
    </row>
    <row r="81" spans="2:5" x14ac:dyDescent="0.2">
      <c r="B81" s="14">
        <v>5</v>
      </c>
      <c r="C81" s="14" t="s">
        <v>25</v>
      </c>
      <c r="D81" s="14">
        <v>69.27</v>
      </c>
      <c r="E81" s="84">
        <f t="shared" si="7"/>
        <v>745.62227999999993</v>
      </c>
    </row>
    <row r="82" spans="2:5" x14ac:dyDescent="0.2">
      <c r="B82" s="14">
        <v>6</v>
      </c>
      <c r="C82" s="14" t="s">
        <v>25</v>
      </c>
      <c r="D82" s="14">
        <v>69.27</v>
      </c>
      <c r="E82" s="84">
        <f t="shared" si="7"/>
        <v>745.62227999999993</v>
      </c>
    </row>
    <row r="83" spans="2:5" x14ac:dyDescent="0.2">
      <c r="B83" s="14">
        <v>7</v>
      </c>
      <c r="C83" s="83" t="s">
        <v>25</v>
      </c>
      <c r="D83" s="14">
        <v>64.17</v>
      </c>
      <c r="E83" s="84">
        <f t="shared" si="7"/>
        <v>690.72587999999996</v>
      </c>
    </row>
    <row r="84" spans="2:5" x14ac:dyDescent="0.2">
      <c r="B84" s="14">
        <v>8</v>
      </c>
      <c r="C84" s="83" t="s">
        <v>25</v>
      </c>
      <c r="D84" s="14">
        <v>64.17</v>
      </c>
      <c r="E84" s="84">
        <f t="shared" si="7"/>
        <v>690.72587999999996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O35"/>
  <sheetViews>
    <sheetView zoomScale="130" zoomScaleNormal="130" workbookViewId="0">
      <selection activeCell="F5" sqref="F5"/>
    </sheetView>
  </sheetViews>
  <sheetFormatPr defaultRowHeight="15" x14ac:dyDescent="0.25"/>
  <cols>
    <col min="1" max="3" width="10.140625" customWidth="1"/>
    <col min="5" max="6" width="16" customWidth="1"/>
    <col min="7" max="7" width="19.5703125" customWidth="1"/>
    <col min="8" max="8" width="14.85546875" customWidth="1"/>
    <col min="9" max="9" width="18" customWidth="1"/>
    <col min="10" max="10" width="20" customWidth="1"/>
    <col min="12" max="15" width="9.140625" style="1"/>
  </cols>
  <sheetData>
    <row r="1" spans="1:11" ht="21.75" thickBot="1" x14ac:dyDescent="0.4">
      <c r="A1" s="21"/>
      <c r="B1" s="21"/>
      <c r="C1" s="21"/>
    </row>
    <row r="2" spans="1:11" ht="49.5" x14ac:dyDescent="0.25">
      <c r="A2" s="22" t="s">
        <v>11</v>
      </c>
      <c r="B2" s="22"/>
      <c r="C2" s="22" t="s">
        <v>5</v>
      </c>
      <c r="D2" s="23" t="s">
        <v>24</v>
      </c>
      <c r="E2" s="24" t="s">
        <v>12</v>
      </c>
      <c r="F2" s="25" t="s">
        <v>18</v>
      </c>
      <c r="G2" s="25" t="s">
        <v>23</v>
      </c>
      <c r="H2" s="25" t="s">
        <v>13</v>
      </c>
      <c r="I2" s="26" t="s">
        <v>14</v>
      </c>
      <c r="J2" s="27" t="s">
        <v>15</v>
      </c>
      <c r="K2" s="28" t="s">
        <v>16</v>
      </c>
    </row>
    <row r="3" spans="1:11" ht="16.5" x14ac:dyDescent="0.25">
      <c r="A3" s="68">
        <v>4803</v>
      </c>
      <c r="B3" s="56">
        <f>C3/10.764</f>
        <v>47.236363636363627</v>
      </c>
      <c r="C3" s="56">
        <f>D3/1.1</f>
        <v>508.45221818181807</v>
      </c>
      <c r="D3" s="69">
        <f>51.96*10.764</f>
        <v>559.29743999999994</v>
      </c>
      <c r="E3" s="70">
        <v>11764865</v>
      </c>
      <c r="F3" s="71">
        <f>E3/C3</f>
        <v>23138.585257962208</v>
      </c>
      <c r="G3" s="68">
        <f>E3/D3</f>
        <v>21035.077507238369</v>
      </c>
      <c r="H3" s="62"/>
      <c r="I3" s="63"/>
      <c r="J3" s="64"/>
      <c r="K3" s="65"/>
    </row>
    <row r="4" spans="1:11" ht="16.5" x14ac:dyDescent="0.25">
      <c r="A4" s="68">
        <v>5403</v>
      </c>
      <c r="B4" s="56">
        <v>70.06</v>
      </c>
      <c r="C4" s="56">
        <f>B4*10.764</f>
        <v>754.12583999999993</v>
      </c>
      <c r="D4" s="69">
        <f>77.09*10.764</f>
        <v>829.79675999999995</v>
      </c>
      <c r="E4" s="70">
        <v>19789900</v>
      </c>
      <c r="F4" s="71">
        <f t="shared" ref="F4:F5" si="0">E4/C4</f>
        <v>26242.17199612203</v>
      </c>
      <c r="G4" s="68">
        <f t="shared" ref="G4:G5" si="1">E4/D4</f>
        <v>23849.092879080417</v>
      </c>
      <c r="H4" s="62"/>
      <c r="I4" s="63"/>
      <c r="J4" s="64"/>
      <c r="K4" s="65"/>
    </row>
    <row r="5" spans="1:11" ht="16.5" x14ac:dyDescent="0.25">
      <c r="A5" s="68">
        <v>205</v>
      </c>
      <c r="B5" s="94">
        <v>57.91</v>
      </c>
      <c r="C5" s="56">
        <f t="shared" ref="C5:C14" si="2">B5*10.764</f>
        <v>623.34323999999992</v>
      </c>
      <c r="D5" s="69">
        <f>63.7*10.764</f>
        <v>685.66679999999997</v>
      </c>
      <c r="E5" s="70">
        <v>15123269</v>
      </c>
      <c r="F5" s="71">
        <f t="shared" si="0"/>
        <v>24261.543287130222</v>
      </c>
      <c r="G5" s="68">
        <f t="shared" si="1"/>
        <v>22056.294690073955</v>
      </c>
      <c r="H5" s="62"/>
      <c r="I5" s="63"/>
      <c r="J5" s="64"/>
      <c r="K5" s="65"/>
    </row>
    <row r="6" spans="1:11" ht="16.5" x14ac:dyDescent="0.25">
      <c r="A6" s="68">
        <v>1005</v>
      </c>
      <c r="B6" s="66">
        <v>92.21</v>
      </c>
      <c r="C6" s="56">
        <f t="shared" si="2"/>
        <v>992.54843999999991</v>
      </c>
      <c r="D6" s="69"/>
      <c r="E6" s="70">
        <v>24656379</v>
      </c>
      <c r="F6" s="71">
        <f t="shared" ref="F6" si="3">E6/C6</f>
        <v>24841.486829599977</v>
      </c>
      <c r="G6" s="68" t="e">
        <f t="shared" ref="G6" si="4">E6/D6</f>
        <v>#DIV/0!</v>
      </c>
      <c r="H6" s="62"/>
      <c r="I6" s="63"/>
      <c r="J6" s="64"/>
      <c r="K6" s="65"/>
    </row>
    <row r="7" spans="1:11" ht="16.5" x14ac:dyDescent="0.25">
      <c r="A7" s="68"/>
      <c r="B7" s="66"/>
      <c r="C7" s="56">
        <f t="shared" si="2"/>
        <v>0</v>
      </c>
      <c r="D7" s="69"/>
      <c r="E7" s="70"/>
      <c r="F7" s="71" t="e">
        <f t="shared" ref="F7" si="5">E7/C7</f>
        <v>#DIV/0!</v>
      </c>
      <c r="G7" s="68" t="e">
        <f t="shared" ref="G7" si="6">E7/D7</f>
        <v>#DIV/0!</v>
      </c>
      <c r="H7" s="62"/>
      <c r="I7" s="63"/>
      <c r="J7" s="64"/>
      <c r="K7" s="65"/>
    </row>
    <row r="8" spans="1:11" ht="16.5" x14ac:dyDescent="0.25">
      <c r="A8" s="58"/>
      <c r="B8" s="59"/>
      <c r="C8" s="56">
        <f t="shared" si="2"/>
        <v>0</v>
      </c>
      <c r="D8" s="60"/>
      <c r="E8" s="61"/>
      <c r="F8" s="62"/>
      <c r="G8" s="62"/>
      <c r="H8" s="62"/>
      <c r="I8" s="63"/>
      <c r="J8" s="64"/>
      <c r="K8" s="65"/>
    </row>
    <row r="9" spans="1:11" ht="16.5" x14ac:dyDescent="0.25">
      <c r="A9" s="29"/>
      <c r="B9" s="66"/>
      <c r="C9" s="56">
        <f t="shared" si="2"/>
        <v>0</v>
      </c>
      <c r="D9" s="29"/>
      <c r="E9" s="30"/>
      <c r="F9" s="30" t="e">
        <f>E9/C9</f>
        <v>#DIV/0!</v>
      </c>
      <c r="G9" s="30" t="e">
        <f>E9/D9</f>
        <v>#DIV/0!</v>
      </c>
      <c r="H9" s="30">
        <v>720000</v>
      </c>
      <c r="I9" s="30">
        <v>30000</v>
      </c>
      <c r="J9" s="30">
        <f>E9+H9+I9</f>
        <v>750000</v>
      </c>
      <c r="K9" s="31" t="e">
        <f>J9/D9</f>
        <v>#DIV/0!</v>
      </c>
    </row>
    <row r="10" spans="1:11" ht="16.5" x14ac:dyDescent="0.25">
      <c r="A10" s="29"/>
      <c r="C10" s="56">
        <f t="shared" si="2"/>
        <v>0</v>
      </c>
      <c r="D10" s="29"/>
      <c r="E10" s="30"/>
      <c r="F10" s="30" t="e">
        <f t="shared" ref="F10:F13" si="7">E10/C10</f>
        <v>#DIV/0!</v>
      </c>
      <c r="G10" s="30" t="e">
        <f t="shared" ref="G10:G17" si="8">E10/D10</f>
        <v>#DIV/0!</v>
      </c>
      <c r="H10" s="30">
        <v>426000</v>
      </c>
      <c r="I10" s="30">
        <v>30000</v>
      </c>
      <c r="J10" s="30">
        <f t="shared" ref="J10:J19" si="9">E10+H10+I10</f>
        <v>456000</v>
      </c>
      <c r="K10" s="31" t="e">
        <f t="shared" ref="K10:K19" si="10">J10/D10</f>
        <v>#DIV/0!</v>
      </c>
    </row>
    <row r="11" spans="1:11" ht="16.5" x14ac:dyDescent="0.25">
      <c r="A11" s="29"/>
      <c r="B11" s="66"/>
      <c r="C11" s="56">
        <f t="shared" si="2"/>
        <v>0</v>
      </c>
      <c r="D11" s="29"/>
      <c r="E11" s="30"/>
      <c r="F11" s="30" t="e">
        <f t="shared" si="7"/>
        <v>#DIV/0!</v>
      </c>
      <c r="G11" s="30" t="e">
        <f t="shared" si="8"/>
        <v>#DIV/0!</v>
      </c>
      <c r="H11" s="30"/>
      <c r="I11" s="30">
        <v>30000</v>
      </c>
      <c r="J11" s="30">
        <f t="shared" si="9"/>
        <v>30000</v>
      </c>
      <c r="K11" s="31" t="e">
        <f t="shared" si="10"/>
        <v>#DIV/0!</v>
      </c>
    </row>
    <row r="12" spans="1:11" ht="16.5" x14ac:dyDescent="0.25">
      <c r="A12" s="43"/>
      <c r="B12" s="67"/>
      <c r="C12" s="56">
        <f t="shared" si="2"/>
        <v>0</v>
      </c>
      <c r="D12" s="29"/>
      <c r="E12" s="44"/>
      <c r="F12" s="30" t="e">
        <f t="shared" si="7"/>
        <v>#DIV/0!</v>
      </c>
      <c r="G12" s="44" t="e">
        <f t="shared" si="8"/>
        <v>#DIV/0!</v>
      </c>
      <c r="H12" s="44"/>
      <c r="I12" s="44">
        <v>30000</v>
      </c>
      <c r="J12" s="44">
        <f t="shared" si="9"/>
        <v>30000</v>
      </c>
      <c r="K12" s="45" t="e">
        <f t="shared" si="10"/>
        <v>#DIV/0!</v>
      </c>
    </row>
    <row r="13" spans="1:11" ht="16.5" x14ac:dyDescent="0.25">
      <c r="A13" s="43"/>
      <c r="B13" s="43"/>
      <c r="C13" s="56">
        <f t="shared" si="2"/>
        <v>0</v>
      </c>
      <c r="D13" s="43" t="e">
        <f>#REF!*10.764</f>
        <v>#REF!</v>
      </c>
      <c r="E13" s="44"/>
      <c r="F13" s="30" t="e">
        <f t="shared" si="7"/>
        <v>#DIV/0!</v>
      </c>
      <c r="G13" s="44" t="e">
        <f t="shared" si="8"/>
        <v>#REF!</v>
      </c>
      <c r="H13" s="44"/>
      <c r="I13" s="44">
        <v>30000</v>
      </c>
      <c r="J13" s="44">
        <f t="shared" si="9"/>
        <v>30000</v>
      </c>
      <c r="K13" s="45" t="e">
        <f t="shared" si="10"/>
        <v>#REF!</v>
      </c>
    </row>
    <row r="14" spans="1:11" ht="16.5" x14ac:dyDescent="0.25">
      <c r="A14" s="43"/>
      <c r="B14" s="67"/>
      <c r="C14" s="56">
        <f t="shared" si="2"/>
        <v>0</v>
      </c>
      <c r="D14" s="43" t="e">
        <f>#REF!*10.764</f>
        <v>#REF!</v>
      </c>
      <c r="E14" s="44"/>
      <c r="F14" s="44" t="e">
        <f>E14/#REF!</f>
        <v>#REF!</v>
      </c>
      <c r="G14" s="44" t="e">
        <f t="shared" si="8"/>
        <v>#REF!</v>
      </c>
      <c r="H14" s="44"/>
      <c r="I14" s="44">
        <v>30000</v>
      </c>
      <c r="J14" s="44">
        <f t="shared" si="9"/>
        <v>30000</v>
      </c>
      <c r="K14" s="45" t="e">
        <f t="shared" si="10"/>
        <v>#REF!</v>
      </c>
    </row>
    <row r="15" spans="1:11" ht="16.5" x14ac:dyDescent="0.25">
      <c r="A15" s="43"/>
      <c r="B15" s="43"/>
      <c r="C15" s="43"/>
      <c r="D15" s="43" t="e">
        <f>#REF!*10.764</f>
        <v>#REF!</v>
      </c>
      <c r="E15" s="44"/>
      <c r="F15" s="44" t="e">
        <f>E15/C15</f>
        <v>#DIV/0!</v>
      </c>
      <c r="G15" s="44" t="e">
        <f t="shared" si="8"/>
        <v>#REF!</v>
      </c>
      <c r="H15" s="44"/>
      <c r="I15" s="44">
        <v>30000</v>
      </c>
      <c r="J15" s="44">
        <f t="shared" si="9"/>
        <v>30000</v>
      </c>
      <c r="K15" s="45" t="e">
        <f t="shared" si="10"/>
        <v>#REF!</v>
      </c>
    </row>
    <row r="16" spans="1:11" ht="16.5" x14ac:dyDescent="0.25">
      <c r="A16" s="43"/>
      <c r="B16" s="43"/>
      <c r="C16" s="43"/>
      <c r="D16" s="43"/>
      <c r="E16" s="46"/>
      <c r="F16" s="46"/>
      <c r="G16" s="44" t="e">
        <f t="shared" si="8"/>
        <v>#DIV/0!</v>
      </c>
      <c r="H16" s="46"/>
      <c r="I16" s="44">
        <v>30000</v>
      </c>
      <c r="J16" s="44">
        <f t="shared" si="9"/>
        <v>30000</v>
      </c>
      <c r="K16" s="45" t="e">
        <f t="shared" si="10"/>
        <v>#DIV/0!</v>
      </c>
    </row>
    <row r="17" spans="1:11" ht="16.5" x14ac:dyDescent="0.25">
      <c r="A17" s="43"/>
      <c r="B17" s="43"/>
      <c r="C17" s="43"/>
      <c r="D17" s="43"/>
      <c r="E17" s="46"/>
      <c r="F17" s="46"/>
      <c r="G17" s="44" t="e">
        <f t="shared" si="8"/>
        <v>#DIV/0!</v>
      </c>
      <c r="H17" s="46"/>
      <c r="I17" s="44">
        <v>30000</v>
      </c>
      <c r="J17" s="44">
        <f t="shared" si="9"/>
        <v>30000</v>
      </c>
      <c r="K17" s="45" t="e">
        <f t="shared" si="10"/>
        <v>#DIV/0!</v>
      </c>
    </row>
    <row r="18" spans="1:11" ht="16.5" x14ac:dyDescent="0.25">
      <c r="A18" s="43"/>
      <c r="B18" s="43"/>
      <c r="C18" s="43"/>
      <c r="D18" s="43" t="e">
        <f>#REF!*10.764</f>
        <v>#REF!</v>
      </c>
      <c r="E18" s="46"/>
      <c r="F18" s="46"/>
      <c r="G18" s="44"/>
      <c r="H18" s="46"/>
      <c r="I18" s="44">
        <v>30000</v>
      </c>
      <c r="J18" s="44">
        <f t="shared" si="9"/>
        <v>30000</v>
      </c>
      <c r="K18" s="45" t="e">
        <f t="shared" si="10"/>
        <v>#REF!</v>
      </c>
    </row>
    <row r="19" spans="1:11" ht="16.5" x14ac:dyDescent="0.25">
      <c r="A19" s="43"/>
      <c r="B19" s="43"/>
      <c r="C19" s="43"/>
      <c r="D19" s="43" t="e">
        <f>#REF!*10.764</f>
        <v>#REF!</v>
      </c>
      <c r="E19" s="46"/>
      <c r="F19" s="46"/>
      <c r="G19" s="44"/>
      <c r="H19" s="46"/>
      <c r="I19" s="46"/>
      <c r="J19" s="44">
        <f t="shared" si="9"/>
        <v>0</v>
      </c>
      <c r="K19" s="45" t="e">
        <f t="shared" si="10"/>
        <v>#REF!</v>
      </c>
    </row>
    <row r="20" spans="1:11" ht="16.5" x14ac:dyDescent="0.25">
      <c r="A20" s="43"/>
      <c r="B20" s="43"/>
      <c r="C20" s="43"/>
      <c r="D20" s="43" t="e">
        <f>#REF!*10.764</f>
        <v>#REF!</v>
      </c>
      <c r="E20" s="44"/>
      <c r="F20" s="44"/>
      <c r="G20" s="44"/>
      <c r="H20" s="44"/>
      <c r="I20" s="44"/>
      <c r="J20" s="44">
        <f>E20+H20+I20</f>
        <v>0</v>
      </c>
      <c r="K20" s="45"/>
    </row>
    <row r="21" spans="1:11" ht="16.5" x14ac:dyDescent="0.25">
      <c r="A21" s="43"/>
      <c r="B21" s="43"/>
      <c r="C21" s="43"/>
      <c r="D21" s="43" t="e">
        <f>#REF!*10.764</f>
        <v>#REF!</v>
      </c>
      <c r="E21" s="44"/>
      <c r="F21" s="44"/>
      <c r="G21" s="44"/>
      <c r="H21" s="44"/>
      <c r="I21" s="44"/>
      <c r="J21" s="44">
        <f>E21+H21+I21</f>
        <v>0</v>
      </c>
      <c r="K21" s="45"/>
    </row>
    <row r="22" spans="1:11" ht="16.5" x14ac:dyDescent="0.25">
      <c r="A22" s="43"/>
      <c r="B22" s="43"/>
      <c r="C22" s="43"/>
      <c r="D22" s="43" t="e">
        <f>#REF!*10.764</f>
        <v>#REF!</v>
      </c>
      <c r="E22" s="44"/>
      <c r="F22" s="44"/>
      <c r="G22" s="44"/>
      <c r="H22" s="44"/>
      <c r="I22" s="44"/>
      <c r="J22" s="44">
        <f>E22+H22+I22</f>
        <v>0</v>
      </c>
      <c r="K22" s="45"/>
    </row>
    <row r="23" spans="1:11" ht="16.5" x14ac:dyDescent="0.25">
      <c r="A23" s="32"/>
      <c r="B23" s="32"/>
      <c r="C23" s="32"/>
      <c r="D23" s="29" t="e">
        <f>#REF!/1.1</f>
        <v>#REF!</v>
      </c>
      <c r="E23" s="30"/>
      <c r="F23" s="30"/>
      <c r="G23" s="30"/>
      <c r="H23" s="30"/>
      <c r="I23" s="30"/>
      <c r="J23" s="30">
        <f>E23+H23+I23</f>
        <v>0</v>
      </c>
      <c r="K23" s="31"/>
    </row>
    <row r="24" spans="1:11" ht="16.5" x14ac:dyDescent="0.25">
      <c r="A24" s="32"/>
      <c r="B24" s="32"/>
      <c r="C24" s="32"/>
      <c r="D24" s="33"/>
      <c r="E24" s="30"/>
      <c r="F24" s="30"/>
      <c r="G24" s="29"/>
      <c r="H24" s="30"/>
      <c r="I24" s="30"/>
      <c r="J24" s="30"/>
      <c r="K24" s="31"/>
    </row>
    <row r="25" spans="1:11" ht="17.25" thickBot="1" x14ac:dyDescent="0.3">
      <c r="A25" s="34"/>
      <c r="B25" s="34"/>
      <c r="C25" s="34"/>
      <c r="D25" s="36"/>
      <c r="E25" s="35"/>
      <c r="F25" s="35"/>
      <c r="G25" s="37"/>
      <c r="H25" s="35"/>
      <c r="I25" s="35"/>
      <c r="J25" s="35"/>
      <c r="K25" s="38"/>
    </row>
    <row r="26" spans="1:11" ht="17.25" thickBot="1" x14ac:dyDescent="0.35">
      <c r="A26" s="39"/>
      <c r="B26" s="39"/>
      <c r="C26" s="39"/>
      <c r="D26" s="39"/>
      <c r="E26" s="39"/>
      <c r="F26" s="39"/>
      <c r="G26" s="40" t="e">
        <f>AVERAGE(G9:G25)</f>
        <v>#DIV/0!</v>
      </c>
      <c r="H26" s="93" t="s">
        <v>17</v>
      </c>
      <c r="I26" s="93"/>
      <c r="J26" s="93"/>
      <c r="K26" s="41" t="e">
        <f>AVERAGE(K9:K25)</f>
        <v>#DIV/0!</v>
      </c>
    </row>
    <row r="34" spans="5:6" x14ac:dyDescent="0.25">
      <c r="E34" s="53"/>
      <c r="F34" s="53"/>
    </row>
    <row r="35" spans="5:6" x14ac:dyDescent="0.25">
      <c r="E35" s="50"/>
      <c r="F35" s="50"/>
    </row>
  </sheetData>
  <mergeCells count="1">
    <mergeCell ref="H26:J2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topLeftCell="A10" zoomScaleNormal="100" workbookViewId="0">
      <selection activeCell="T14" sqref="T14"/>
    </sheetView>
  </sheetViews>
  <sheetFormatPr defaultRowHeight="15" x14ac:dyDescent="0.25"/>
  <sheetData>
    <row r="1" spans="1:1" ht="16.5" x14ac:dyDescent="0.3">
      <c r="A1" s="1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68E8-2015-43EE-B7BD-F4B68CCD377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5995-73C8-4767-BE40-FC28D34E7C35}">
  <dimension ref="I9"/>
  <sheetViews>
    <sheetView workbookViewId="0">
      <selection activeCell="I9" sqref="I9"/>
    </sheetView>
  </sheetViews>
  <sheetFormatPr defaultRowHeight="15" x14ac:dyDescent="0.25"/>
  <sheetData>
    <row r="9" spans="9:9" ht="30" x14ac:dyDescent="0.4">
      <c r="I9" s="18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A- Wing</vt:lpstr>
      <vt:lpstr>B- Wing</vt:lpstr>
      <vt:lpstr>Total</vt:lpstr>
      <vt:lpstr>Rera</vt:lpstr>
      <vt:lpstr>Typical Floor</vt:lpstr>
      <vt:lpstr>IGR</vt:lpstr>
      <vt:lpstr>RR</vt:lpstr>
      <vt:lpstr>Rates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2025-03-20T10:17:27Z</dcterms:modified>
</cp:coreProperties>
</file>