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HA65" i="16" l="1"/>
  <c r="Z27" i="17"/>
  <c r="F31" i="4" l="1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D3" i="4" l="1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Q19" i="4" s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<sst xmlns="http://schemas.openxmlformats.org/spreadsheetml/2006/main" count="51" uniqueCount="45">
  <si>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</si>
  <si>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</si>
  <si>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</si>
  <si>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</si>
  <si>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</si>
  <si>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</si>
  <si>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</si>
  <si>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</si>
  <si>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</si>
  <si>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</si>
  <si>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</si>
  <si>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</si>
  <si>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</si>
  <si>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</si>
  <si>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</si>
  <si>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</si>
  <si>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</si>
  <si>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</si>
  <si>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</si>
  <si>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</si>
  <si>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</si>
  <si>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</si>
  <si>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</si>
  <si>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</si>
  <si>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</si>
  <si>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</si>
  <si>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</si>
  <si>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</si>
  <si>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</si>
  <si>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</si>
  <si>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</si>
  <si>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</si>
  <si>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</si>
  <si>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</si>
  <si>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</si>
  <si>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</si>
  <si>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</si>
  <si>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</si>
  <si>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</si>
  <si>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</si>
  <si>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</si>
  <si>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State Bank of India ( RACPC Sion )  - Gauri Atul Sorap</t>
  </si>
  <si>
    <t>Agree CA</t>
  </si>
  <si>
    <t>Deck Area</t>
  </si>
  <si>
    <t>ईस्टर्न ग्रूव्हस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</si>
</sst>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219956</xdr:colOff>
      <xdr:row>31</xdr:row>
      <xdr:rowOff>153219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315956" cy="5868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267588</xdr:colOff>
      <xdr:row>36</xdr:row>
      <xdr:rowOff>115114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363588" cy="58301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17</xdr:col>
      <xdr:colOff>29940</xdr:colOff>
      <xdr:row>32</xdr:row>
      <xdr:rowOff>153219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783540" cy="58682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195</xdr:col>
      <xdr:colOff>165653</xdr:colOff>
      <xdr:row>52</xdr:row>
      <xdr:rowOff>173933</xdr:rowOff>
    </xdr:from>
    <xdr:to>
      <xdr:col>207</xdr:col>
      <xdr:colOff>57977</xdr:colOff>
      <xdr:row>79</xdr:row>
      <xdr:rowOff>140804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" t="9372" r="399" b="17725"/>
        <a:stretch/>
      </xdr:blipFill>
      <xdr:spPr>
        <a:xfrm>
          <a:off x="119683696" y="9748629"/>
          <a:ext cx="7247281" cy="51103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561975</xdr:colOff>
      <xdr:row>18</xdr:row>
      <xdr:rowOff>123825</xdr:rowOff>
    </xdr:from>
    <xdr:to>
      <xdr:col>22</xdr:col>
      <xdr:colOff>428625</xdr:colOff>
      <xdr:row>49</xdr:row>
      <xdr:rowOff>9525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5" t="8223" r="927" b="12989"/>
        <a:stretch/>
      </xdr:blipFill>
      <xdr:spPr>
        <a:xfrm>
          <a:off x="6048375" y="3552825"/>
          <a:ext cx="7791450" cy="579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zoomScaleNormal="100" workbookViewId="0">
      <selection activeCell="J12" sqref="J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9" si="0">N3</f>
        <v>0</v>
      </c>
      <c r="B3" s="44">
        <f t="shared" ref="B3:B9" si="1">Q3</f>
        <v>398</v>
      </c>
      <c r="C3" s="44">
        <f>B3*1.2</f>
        <v>477.59999999999997</v>
      </c>
      <c r="D3" s="44">
        <f t="shared" ref="D3:D9" si="2">C3*1.2</f>
        <v>573.11999999999989</v>
      </c>
      <c r="E3" s="45">
        <f t="shared" ref="E3:E9" si="3">R3</f>
        <v>7966372</v>
      </c>
      <c r="F3" s="44">
        <f t="shared" ref="F3:F9" si="4">ROUND((E3/B3),0)</f>
        <v>20016</v>
      </c>
      <c r="G3" s="44">
        <f t="shared" ref="G3:G9" si="5">ROUND((E3/C3),0)</f>
        <v>16680</v>
      </c>
      <c r="H3" s="44">
        <f t="shared" ref="H3:H9" si="6">ROUND((E3/D3),0)</f>
        <v>13900</v>
      </c>
      <c r="I3" s="44" t="e">
        <f>#REF!</f>
        <v>#REF!</v>
      </c>
      <c r="J3" s="44">
        <f t="shared" ref="J3:J9" si="7">S3</f>
        <v>0</v>
      </c>
      <c r="O3" s="46">
        <v>0</v>
      </c>
      <c r="P3" s="46">
        <f t="shared" ref="P3:P9" si="8">O3/1.2</f>
        <v>0</v>
      </c>
      <c r="Q3" s="46">
        <v>398</v>
      </c>
      <c r="R3" s="47">
        <v>7966372</v>
      </c>
    </row>
    <row r="4" spans="1:20" s="46" customFormat="1" x14ac:dyDescent="0.25">
      <c r="A4" s="44">
        <f t="shared" si="0"/>
        <v>0</v>
      </c>
      <c r="B4" s="44">
        <f t="shared" si="1"/>
        <v>398</v>
      </c>
      <c r="C4" s="44">
        <f t="shared" ref="C4:C9" si="9">B4*1.2</f>
        <v>477.59999999999997</v>
      </c>
      <c r="D4" s="44">
        <f t="shared" si="2"/>
        <v>573.11999999999989</v>
      </c>
      <c r="E4" s="45">
        <f t="shared" si="3"/>
        <v>7541510</v>
      </c>
      <c r="F4" s="44">
        <f t="shared" si="4"/>
        <v>18949</v>
      </c>
      <c r="G4" s="44">
        <f t="shared" si="5"/>
        <v>15790</v>
      </c>
      <c r="H4" s="44">
        <f t="shared" si="6"/>
        <v>13159</v>
      </c>
      <c r="I4" s="44" t="e">
        <f>#REF!</f>
        <v>#REF!</v>
      </c>
      <c r="J4" s="44">
        <f t="shared" si="7"/>
        <v>0</v>
      </c>
      <c r="O4" s="46">
        <v>0</v>
      </c>
      <c r="P4" s="46">
        <f t="shared" si="8"/>
        <v>0</v>
      </c>
      <c r="Q4" s="46">
        <v>398</v>
      </c>
      <c r="R4" s="47">
        <v>7541510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ref="Q5:Q9" si="10">P5/1.2</f>
        <v>0</v>
      </c>
      <c r="R5" s="2">
        <v>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873</v>
      </c>
      <c r="C16" s="4">
        <f t="shared" ref="C16:C25" si="34">B16*1.2</f>
        <v>1047.5999999999999</v>
      </c>
      <c r="D16" s="4">
        <f t="shared" ref="D16:D25" si="35">C16*1.2</f>
        <v>1257.1199999999999</v>
      </c>
      <c r="E16" s="5">
        <f t="shared" ref="E16:E25" si="36">R16</f>
        <v>19000000</v>
      </c>
      <c r="F16" s="9">
        <f t="shared" ref="F16:F25" si="37">ROUND((E16/B16),0)</f>
        <v>21764</v>
      </c>
      <c r="G16" s="9">
        <f t="shared" ref="G16:G25" si="38">ROUND((E16/C16),0)</f>
        <v>18137</v>
      </c>
      <c r="H16" s="9">
        <f t="shared" ref="H16:H25" si="39">ROUND((E16/D16),0)</f>
        <v>15114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873</v>
      </c>
      <c r="R16" s="2">
        <v>19000000</v>
      </c>
    </row>
    <row r="17" spans="1:25" s="46" customFormat="1" x14ac:dyDescent="0.25">
      <c r="A17" s="44">
        <f t="shared" si="32"/>
        <v>0</v>
      </c>
      <c r="B17" s="44">
        <f t="shared" si="33"/>
        <v>870</v>
      </c>
      <c r="C17" s="44">
        <f t="shared" si="34"/>
        <v>1044</v>
      </c>
      <c r="D17" s="44">
        <f t="shared" si="35"/>
        <v>1252.8</v>
      </c>
      <c r="E17" s="45">
        <f t="shared" si="36"/>
        <v>21000000</v>
      </c>
      <c r="F17" s="44">
        <f t="shared" si="37"/>
        <v>24138</v>
      </c>
      <c r="G17" s="44">
        <f t="shared" si="38"/>
        <v>20115</v>
      </c>
      <c r="H17" s="44">
        <f t="shared" si="39"/>
        <v>16762</v>
      </c>
      <c r="I17" s="44" t="e">
        <f>#REF!</f>
        <v>#REF!</v>
      </c>
      <c r="J17" s="44">
        <f t="shared" si="40"/>
        <v>0</v>
      </c>
      <c r="O17" s="46">
        <v>0</v>
      </c>
      <c r="P17" s="46">
        <f t="shared" si="41"/>
        <v>0</v>
      </c>
      <c r="Q17" s="46">
        <v>870</v>
      </c>
      <c r="R17" s="47">
        <v>21000000</v>
      </c>
    </row>
    <row r="18" spans="1:25" s="46" customFormat="1" x14ac:dyDescent="0.25">
      <c r="A18" s="44">
        <f t="shared" si="32"/>
        <v>0</v>
      </c>
      <c r="B18" s="44">
        <f t="shared" si="33"/>
        <v>416</v>
      </c>
      <c r="C18" s="44">
        <f t="shared" si="34"/>
        <v>499.2</v>
      </c>
      <c r="D18" s="44">
        <f t="shared" si="35"/>
        <v>599.04</v>
      </c>
      <c r="E18" s="45">
        <f t="shared" si="36"/>
        <v>9200000</v>
      </c>
      <c r="F18" s="44">
        <f t="shared" si="37"/>
        <v>22115</v>
      </c>
      <c r="G18" s="44">
        <f t="shared" si="38"/>
        <v>18429</v>
      </c>
      <c r="H18" s="44">
        <f t="shared" si="39"/>
        <v>15358</v>
      </c>
      <c r="I18" s="44" t="e">
        <f>#REF!</f>
        <v>#REF!</v>
      </c>
      <c r="J18" s="44">
        <f t="shared" si="40"/>
        <v>0</v>
      </c>
      <c r="O18" s="46">
        <v>0</v>
      </c>
      <c r="P18" s="46">
        <f t="shared" si="41"/>
        <v>0</v>
      </c>
      <c r="Q18" s="46">
        <v>416</v>
      </c>
      <c r="R18" s="47">
        <v>9200000</v>
      </c>
    </row>
    <row r="19" spans="1:25" x14ac:dyDescent="0.25">
      <c r="A19" s="4">
        <f t="shared" ref="A19:A22" si="42">N19</f>
        <v>0</v>
      </c>
      <c r="B19" s="4">
        <f t="shared" ref="B19:B22" si="43">Q19</f>
        <v>0</v>
      </c>
      <c r="C19" s="4">
        <f t="shared" ref="C19:C22" si="44">B19*1.2</f>
        <v>0</v>
      </c>
      <c r="D19" s="4">
        <f t="shared" ref="D19:D22" si="45">C19*1.2</f>
        <v>0</v>
      </c>
      <c r="E19" s="5">
        <f t="shared" ref="E19:E22" si="46">R19</f>
        <v>0</v>
      </c>
      <c r="F19" s="9" t="e">
        <f t="shared" ref="F19:F22" si="47">ROUND((E19/B19),0)</f>
        <v>#DIV/0!</v>
      </c>
      <c r="G19" s="9" t="e">
        <f t="shared" ref="G19:G22" si="48">ROUND((E19/C19),0)</f>
        <v>#DIV/0!</v>
      </c>
      <c r="H19" s="9" t="e">
        <f t="shared" ref="H19:H22" si="49">ROUND((E19/D19),0)</f>
        <v>#DIV/0!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f t="shared" ref="Q19:Q22" si="52">P19/1.2</f>
        <v>0</v>
      </c>
      <c r="R19" s="2">
        <v>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si="52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22000</v>
      </c>
      <c r="X26" s="20" t="s">
        <v>39</v>
      </c>
    </row>
    <row r="27" spans="1:25" ht="38.25" customHeight="1" x14ac:dyDescent="0.25">
      <c r="O27" t="s">
        <v>44</v>
      </c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19500</v>
      </c>
      <c r="X28" s="22"/>
    </row>
    <row r="29" spans="1:25" ht="15.75" x14ac:dyDescent="0.25">
      <c r="E29" t="s">
        <v>42</v>
      </c>
      <c r="F29" s="7">
        <v>579</v>
      </c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E30" t="s">
        <v>43</v>
      </c>
      <c r="F30" s="7">
        <v>36</v>
      </c>
      <c r="S30" s="10"/>
      <c r="T30" s="10"/>
      <c r="U30" s="17" t="s">
        <v>17</v>
      </c>
      <c r="V30" s="23"/>
      <c r="W30" s="24">
        <f>X30-X31</f>
        <v>0</v>
      </c>
      <c r="X30" s="25">
        <v>2025</v>
      </c>
    </row>
    <row r="31" spans="1:25" ht="15.75" x14ac:dyDescent="0.25">
      <c r="F31" s="7">
        <f>SUM(F29:F30)</f>
        <v>615</v>
      </c>
      <c r="S31" s="10"/>
      <c r="T31" s="10"/>
      <c r="U31" s="17" t="s">
        <v>18</v>
      </c>
      <c r="V31" s="23"/>
      <c r="W31" s="24">
        <f>W32-W30</f>
        <v>60</v>
      </c>
      <c r="X31" s="31">
        <v>2025</v>
      </c>
      <c r="Y31" t="s">
        <v>40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41</v>
      </c>
      <c r="Q33" s="42"/>
      <c r="R33" s="42"/>
      <c r="S33" s="42"/>
      <c r="T33" s="43"/>
      <c r="U33" s="21" t="s">
        <v>20</v>
      </c>
      <c r="V33" s="23"/>
      <c r="W33" s="24">
        <f>90*W30/W32</f>
        <v>0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19500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22000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615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13530000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13259400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10824000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1537500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28187.5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E2" sqref="E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E7" sqref="E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3" sqref="B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A18:HA65"/>
  <sheetViews>
    <sheetView topLeftCell="GN58" zoomScale="115" zoomScaleNormal="115" workbookViewId="0">
      <selection activeCell="HA62" sqref="HA62:HA65"/>
    </sheetView>
  </sheetViews>
  <sheetFormatPr defaultRowHeight="15" x14ac:dyDescent="0.25"/>
  <cols>
    <col min="209" max="209" width="29.85546875" customWidth="1"/>
  </cols>
  <sheetData>
    <row r="18" ht="3.75" customHeight="1" x14ac:dyDescent="0.25"/>
    <row r="19" hidden="1" x14ac:dyDescent="0.25"/>
    <row r="62" spans="209:209" x14ac:dyDescent="0.25">
      <c r="HA62">
        <v>7487142</v>
      </c>
    </row>
    <row r="63" spans="209:209" x14ac:dyDescent="0.25">
      <c r="HA63">
        <v>449230</v>
      </c>
    </row>
    <row r="64" spans="209:209" x14ac:dyDescent="0.25">
      <c r="HA64">
        <v>30000</v>
      </c>
    </row>
    <row r="65" spans="209:209" x14ac:dyDescent="0.25">
      <c r="HA65">
        <f>SUM(HA62:HA64)</f>
        <v>7966372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24:Z27"/>
  <sheetViews>
    <sheetView topLeftCell="J22" zoomScaleNormal="100" workbookViewId="0">
      <selection activeCell="Z32" sqref="Z32"/>
    </sheetView>
  </sheetViews>
  <sheetFormatPr defaultRowHeight="15" x14ac:dyDescent="0.25"/>
  <cols>
    <col min="26" max="26" width="20.5703125" customWidth="1"/>
  </cols>
  <sheetData>
    <row r="24" spans="26:26" x14ac:dyDescent="0.25">
      <c r="Z24">
        <v>7153810</v>
      </c>
    </row>
    <row r="25" spans="26:26" x14ac:dyDescent="0.25">
      <c r="Z25">
        <v>357700</v>
      </c>
    </row>
    <row r="26" spans="26:26" x14ac:dyDescent="0.25">
      <c r="Z26">
        <v>30000</v>
      </c>
    </row>
    <row r="27" spans="26:26" x14ac:dyDescent="0.25">
      <c r="Z27">
        <f>SUM(Z24:Z26)</f>
        <v>7541510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W11" sqref="W11:AA13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R10" sqref="R10:V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2025-03-20T04:19:43Z</dcterms:modified>
</cp:coreProperties>
</file>