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49C3CC2-F002-4412-951C-E797FC9A3C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28" i="1"/>
  <c r="C27" i="1"/>
  <c r="B27" i="1"/>
  <c r="B26" i="1"/>
  <c r="G14" i="1"/>
  <c r="E6" i="1"/>
  <c r="F6" i="1" s="1"/>
  <c r="F29" i="1"/>
  <c r="G31" i="1"/>
  <c r="F31" i="1" l="1"/>
  <c r="B10" i="1" l="1"/>
  <c r="B11" i="1" s="1"/>
  <c r="B8" i="1"/>
  <c r="B6" i="1"/>
  <c r="B5" i="1"/>
  <c r="B14" i="1" s="1"/>
  <c r="B12" i="1" l="1"/>
  <c r="B13" i="1" s="1"/>
  <c r="B15" i="1" l="1"/>
  <c r="B17" i="1" l="1"/>
  <c r="B20" i="1" l="1"/>
  <c r="B18" i="1"/>
  <c r="F26" i="1"/>
  <c r="G26" i="1" l="1"/>
  <c r="F27" i="1"/>
  <c r="G27" i="1"/>
  <c r="F28" i="1"/>
  <c r="G28" i="1"/>
  <c r="I29" i="1"/>
  <c r="G29" i="1"/>
  <c r="F30" i="1"/>
  <c r="G30" i="1"/>
  <c r="G3" i="1" l="1"/>
</calcChain>
</file>

<file path=xl/sharedStrings.xml><?xml version="1.0" encoding="utf-8"?>
<sst xmlns="http://schemas.openxmlformats.org/spreadsheetml/2006/main" count="30" uniqueCount="29">
  <si>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</si>
  <si>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</si>
  <si>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</si>
  <si>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</si>
  <si>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</si>
  <si>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</si>
  <si>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</si>
  <si>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</si>
  <si>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</si>
  <si>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</si>
  <si>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</si>
  <si>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</si>
  <si>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</si>
  <si>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</si>
  <si>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</si>
  <si>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</si>
  <si>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</si>
  <si>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</si>
  <si>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</si>
  <si>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</si>
  <si>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</si>
  <si>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</si>
  <si>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</si>
  <si>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</si>
  <si>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 xml:space="preserve">Measurement </t>
  </si>
  <si>
    <t>DV</t>
  </si>
  <si>
    <t>SBA</t>
  </si>
  <si>
    <t>Value/RV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</si>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</sst>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361950</xdr:colOff>
      <xdr:row>43</xdr:row>
      <xdr:rowOff>134512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3F45D1-D4F4-613A-963C-8A487174E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96350" cy="8326012"/>
        </a:xfrm>
        <a:prstGeom prst="rect">
          <a:avLst/>
        </a:prstGeom>
      </xdr:spPr>
    </xdr:pic>
    <xdr:clientData/>
  </xdr:twoCellAnchor>
  <xdr:twoCellAnchor editAs="oneCell">
    <xdr:from>
      <xdr:col>15</xdr:col>
      <xdr:colOff>295275</xdr:colOff>
      <xdr:row>0</xdr:row>
      <xdr:rowOff>0</xdr:rowOff>
    </xdr:from>
    <xdr:to>
      <xdr:col>29</xdr:col>
      <xdr:colOff>419100</xdr:colOff>
      <xdr:row>44</xdr:row>
      <xdr:rowOff>163118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E8B0C3-D683-FAF8-B65A-84F014EE5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39275" y="0"/>
          <a:ext cx="8658225" cy="8545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161925</xdr:colOff>
      <xdr:row>45</xdr:row>
      <xdr:rowOff>20249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0675C6-4344-EC26-53D1-2FB25404F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05925" cy="8592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Normal="100" workbookViewId="0">
      <selection activeCell="H21" sqref="H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20000</v>
      </c>
      <c r="C3" s="17"/>
      <c r="D3" s="10"/>
      <c r="E3">
        <v>2023</v>
      </c>
      <c r="F3" s="3">
        <v>2025</v>
      </c>
      <c r="G3" s="4">
        <f>F3-E3</f>
        <v>2</v>
      </c>
      <c r="L3" s="3"/>
      <c r="M3" s="4"/>
    </row>
    <row r="4" spans="1:17" ht="33" x14ac:dyDescent="0.3">
      <c r="A4" s="18" t="s">
        <v>1</v>
      </c>
      <c r="B4" s="28">
        <v>3000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17000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3000</v>
      </c>
      <c r="C6" s="17"/>
      <c r="D6" s="10"/>
      <c r="E6" s="6">
        <f>81.41*10.764</f>
        <v>876.29723999999987</v>
      </c>
      <c r="F6" s="6">
        <f>E6*1.1</f>
        <v>963.92696399999988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E7" s="6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E8" s="6"/>
      <c r="F8" s="50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13"/>
      <c r="F10" s="49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3000</v>
      </c>
      <c r="C13" s="21"/>
      <c r="D13" s="44"/>
      <c r="E13" t="s">
        <v>24</v>
      </c>
      <c r="F13" t="s">
        <v>28</v>
      </c>
      <c r="G13" s="13"/>
      <c r="H13" s="48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17000</v>
      </c>
      <c r="C14" s="17"/>
      <c r="D14" s="10"/>
      <c r="E14" s="6">
        <v>826</v>
      </c>
      <c r="F14">
        <v>91</v>
      </c>
      <c r="G14" s="13">
        <f>F14+E14</f>
        <v>917</v>
      </c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20000</v>
      </c>
      <c r="C15" s="17"/>
      <c r="D15" s="10"/>
      <c r="E15" s="6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876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27</v>
      </c>
      <c r="B17" s="23">
        <f>B15*B16</f>
        <v>17520000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25</v>
      </c>
      <c r="B18" s="23">
        <f>B17*0.8</f>
        <v>14016000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12</v>
      </c>
      <c r="B19" s="24">
        <f>964*B4</f>
        <v>2892000</v>
      </c>
      <c r="C19" s="17"/>
      <c r="D19" s="10"/>
      <c r="E19" s="6"/>
      <c r="F19" s="5"/>
    </row>
    <row r="20" spans="1:14" ht="16.5" x14ac:dyDescent="0.3">
      <c r="A20" s="19" t="s">
        <v>16</v>
      </c>
      <c r="B20" s="24">
        <f>B17*0.03/12</f>
        <v>43800</v>
      </c>
      <c r="C20" s="39"/>
      <c r="D20" s="10"/>
      <c r="E20" s="6"/>
      <c r="F20" s="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 t="s">
        <v>26</v>
      </c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f>C26/1.1</f>
        <v>844.5454545454545</v>
      </c>
      <c r="C26" s="8">
        <v>929</v>
      </c>
      <c r="D26" s="8"/>
      <c r="E26" s="8">
        <v>18500000</v>
      </c>
      <c r="F26" s="10">
        <f t="shared" ref="F26:F31" si="0">E26/B26</f>
        <v>21905.274488697527</v>
      </c>
      <c r="G26" s="10">
        <f>E26/C26</f>
        <v>19913.88589881593</v>
      </c>
      <c r="H26" s="10"/>
      <c r="I26" s="8"/>
      <c r="J26" s="15"/>
    </row>
    <row r="27" spans="1:14" ht="17.25" x14ac:dyDescent="0.3">
      <c r="B27" s="9">
        <f>53.14*10.764</f>
        <v>571.99896000000001</v>
      </c>
      <c r="C27" s="8">
        <f>B27*1.1</f>
        <v>629.19885600000009</v>
      </c>
      <c r="D27" s="8"/>
      <c r="E27" s="8">
        <v>14522523</v>
      </c>
      <c r="F27" s="10">
        <f t="shared" si="0"/>
        <v>25389.072385726016</v>
      </c>
      <c r="G27" s="10">
        <f>E27/C27</f>
        <v>23080.974896114556</v>
      </c>
      <c r="H27" s="10"/>
      <c r="I27" s="8"/>
      <c r="J27" s="15"/>
    </row>
    <row r="28" spans="1:14" x14ac:dyDescent="0.25">
      <c r="B28" s="9">
        <v>701</v>
      </c>
      <c r="C28" s="8">
        <f>B28*1.1</f>
        <v>771.1</v>
      </c>
      <c r="D28" s="8"/>
      <c r="E28" s="10">
        <v>14000000</v>
      </c>
      <c r="F28" s="10">
        <f t="shared" si="0"/>
        <v>19971.469329529245</v>
      </c>
      <c r="G28" s="10">
        <f t="shared" ref="G28:G31" si="1">E28/C28</f>
        <v>18155.881208662948</v>
      </c>
      <c r="H28" s="10"/>
      <c r="I28" s="8"/>
    </row>
    <row r="29" spans="1:14" x14ac:dyDescent="0.25">
      <c r="B29" s="7">
        <v>651</v>
      </c>
      <c r="C29" s="8"/>
      <c r="D29" s="8"/>
      <c r="E29" s="10">
        <v>11500000</v>
      </c>
      <c r="F29" s="10">
        <f>E29/B29</f>
        <v>17665.130568356373</v>
      </c>
      <c r="G29" s="10" t="e">
        <f>E29/#REF!</f>
        <v>#REF!</v>
      </c>
      <c r="H29" s="10"/>
      <c r="I29" s="8">
        <f>B15/F29</f>
        <v>1.1321739130434783</v>
      </c>
    </row>
    <row r="30" spans="1:14" x14ac:dyDescent="0.25">
      <c r="C30" s="25"/>
      <c r="E30" s="26"/>
      <c r="F30" s="26" t="e">
        <f t="shared" si="0"/>
        <v>#DIV/0!</v>
      </c>
      <c r="G30" s="26" t="e">
        <f t="shared" si="1"/>
        <v>#DIV/0!</v>
      </c>
      <c r="H30" s="26"/>
    </row>
    <row r="31" spans="1:14" x14ac:dyDescent="0.25">
      <c r="E31" s="25"/>
      <c r="F31" s="26" t="e">
        <f t="shared" si="0"/>
        <v>#DIV/0!</v>
      </c>
      <c r="G31" s="26" t="e">
        <f t="shared" si="1"/>
        <v>#DIV/0!</v>
      </c>
      <c r="H31" s="26"/>
    </row>
    <row r="33" spans="1:8" x14ac:dyDescent="0.25">
      <c r="B33"/>
      <c r="F33" s="6"/>
      <c r="H33" s="6"/>
    </row>
    <row r="34" spans="1:8" x14ac:dyDescent="0.25">
      <c r="B34"/>
      <c r="F34" s="6"/>
      <c r="H34" s="6"/>
    </row>
    <row r="35" spans="1:8" x14ac:dyDescent="0.25">
      <c r="B35"/>
    </row>
    <row r="36" spans="1:8" ht="15.75" x14ac:dyDescent="0.25">
      <c r="A36" s="51"/>
      <c r="B36"/>
    </row>
    <row r="37" spans="1:8" ht="15.75" x14ac:dyDescent="0.25">
      <c r="A37" s="51"/>
      <c r="B37"/>
    </row>
    <row r="38" spans="1:8" ht="15.75" x14ac:dyDescent="0.25">
      <c r="A38" s="51"/>
      <c r="B38"/>
    </row>
    <row r="39" spans="1:8" ht="15.75" x14ac:dyDescent="0.25">
      <c r="A39" s="30"/>
    </row>
    <row r="40" spans="1:8" ht="15.75" x14ac:dyDescent="0.25">
      <c r="A40" s="30"/>
    </row>
    <row r="41" spans="1:8" ht="15.75" x14ac:dyDescent="0.25">
      <c r="A41" s="30"/>
    </row>
    <row r="42" spans="1:8" ht="15.75" x14ac:dyDescent="0.25">
      <c r="A42" s="30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>
      <selection activeCell="BB24" sqref="BB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T20" sqref="T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S25" sqref="S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V23" sqref="V23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2025-03-20T09:37:18Z</dcterms:modified>
</cp:coreProperties>
</file>