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30DE1ED7-9D88-4A2B-8AB3-AFB6289065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C27" i="1"/>
  <c r="C30" i="1"/>
  <c r="C29" i="1"/>
  <c r="C28" i="1"/>
  <c r="B30" i="1"/>
  <c r="B20" i="1"/>
  <c r="B29" i="1"/>
  <c r="E28" i="1"/>
  <c r="B28" i="1"/>
  <c r="E6" i="1"/>
  <c r="F6" i="1" s="1"/>
  <c r="G32" i="1"/>
  <c r="F32" i="1" l="1"/>
  <c r="B10" i="1" l="1"/>
  <c r="B11" i="1" s="1"/>
  <c r="B8" i="1"/>
  <c r="B6" i="1"/>
  <c r="B5" i="1"/>
  <c r="B14" i="1" s="1"/>
  <c r="B12" i="1" l="1"/>
  <c r="B13" i="1" s="1"/>
  <c r="B15" i="1" l="1"/>
  <c r="B17" i="1" l="1"/>
  <c r="B21" i="1" l="1"/>
  <c r="B18" i="1"/>
  <c r="B19" i="1"/>
  <c r="F27" i="1"/>
  <c r="G27" i="1" l="1"/>
  <c r="F28" i="1"/>
  <c r="G28" i="1"/>
  <c r="F29" i="1"/>
  <c r="G29" i="1"/>
  <c r="I30" i="1"/>
  <c r="G30" i="1"/>
  <c r="F31" i="1"/>
  <c r="G31" i="1"/>
  <c r="G3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<sst xmlns="http://schemas.openxmlformats.org/spreadsheetml/2006/main" count="30" uniqueCount="28">
  <si>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</si>
  <si>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</si>
  <si>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</si>
  <si>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</si>
  <si>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</si>
  <si>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</si>
  <si>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</si>
  <si>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</si>
  <si>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</si>
  <si>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</si>
  <si>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</si>
  <si>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</si>
  <si>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</si>
  <si>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</si>
  <si>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</si>
  <si>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</si>
  <si>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</si>
  <si>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</si>
  <si>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</si>
  <si>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</si>
  <si>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</si>
  <si>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</si>
  <si>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</si>
  <si>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</si>
  <si>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 xml:space="preserve">Measurement </t>
  </si>
  <si>
    <t>DV</t>
  </si>
  <si>
    <t>RV</t>
  </si>
  <si>
    <t>SBA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</si>
</sst>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29</xdr:col>
      <xdr:colOff>95249</xdr:colOff>
      <xdr:row>39</xdr:row>
      <xdr:rowOff>147032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E38AB8-3008-CECC-6699-9207374D4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0"/>
          <a:ext cx="9239249" cy="7576532"/>
        </a:xfrm>
        <a:prstGeom prst="rect">
          <a:avLst/>
        </a:prstGeom>
      </xdr:spPr>
    </xdr:pic>
    <xdr:clientData/>
  </xdr:twoCellAnchor>
  <xdr:twoCellAnchor editAs="oneCell">
    <xdr:from>
      <xdr:col>30</xdr:col>
      <xdr:colOff>47625</xdr:colOff>
      <xdr:row>0</xdr:row>
      <xdr:rowOff>0</xdr:rowOff>
    </xdr:from>
    <xdr:to>
      <xdr:col>46</xdr:col>
      <xdr:colOff>76200</xdr:colOff>
      <xdr:row>38</xdr:row>
      <xdr:rowOff>29589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8A321B-6D2B-BFFB-5F96-D5FF29907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35625" y="0"/>
          <a:ext cx="9782175" cy="726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Normal="100" workbookViewId="0">
      <selection activeCell="G19" sqref="G19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14500</v>
      </c>
      <c r="C3" s="17"/>
      <c r="D3" s="10"/>
      <c r="E3">
        <v>2023</v>
      </c>
      <c r="F3" s="3">
        <v>2025</v>
      </c>
      <c r="G3" s="4">
        <f>F3-E3</f>
        <v>2</v>
      </c>
      <c r="L3" s="3"/>
      <c r="M3" s="4"/>
    </row>
    <row r="4" spans="1:17" ht="33" x14ac:dyDescent="0.3">
      <c r="A4" s="18" t="s">
        <v>1</v>
      </c>
      <c r="B4" s="28">
        <v>2600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11900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2600</v>
      </c>
      <c r="C6" s="17"/>
      <c r="D6" s="10"/>
      <c r="E6" s="6">
        <f>27.48*10.764</f>
        <v>295.79471999999998</v>
      </c>
      <c r="F6" s="6">
        <f>E6*1.1</f>
        <v>325.37419199999999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E7" s="6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E8" s="6"/>
      <c r="F8" s="50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13"/>
      <c r="F10" s="49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2600</v>
      </c>
      <c r="C13" s="21"/>
      <c r="D13" s="44"/>
      <c r="E13" t="s">
        <v>24</v>
      </c>
      <c r="G13" s="13"/>
      <c r="H13" s="48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11900</v>
      </c>
      <c r="C14" s="17"/>
      <c r="D14" s="10"/>
      <c r="E14" s="6"/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14500</v>
      </c>
      <c r="C15" s="17"/>
      <c r="D15" s="10"/>
      <c r="E15" s="6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296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4292000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26</v>
      </c>
      <c r="B18" s="23">
        <f>B17*0.98</f>
        <v>4206160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25</v>
      </c>
      <c r="B19" s="23">
        <f>B17*0.8</f>
        <v>3433600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12</v>
      </c>
      <c r="B20" s="24">
        <f>325*B4</f>
        <v>845000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B17*0.03/12</f>
        <v>10730</v>
      </c>
      <c r="C21" s="3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27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300</v>
      </c>
      <c r="C27" s="8">
        <f>B27*1.1</f>
        <v>330</v>
      </c>
      <c r="D27" s="8">
        <v>686</v>
      </c>
      <c r="E27" s="8">
        <v>4200000</v>
      </c>
      <c r="F27" s="10">
        <f t="shared" ref="F27:F32" si="0">E27/B27</f>
        <v>14000</v>
      </c>
      <c r="G27" s="10">
        <f>E27/C27</f>
        <v>12727.272727272728</v>
      </c>
      <c r="H27" s="10"/>
      <c r="I27" s="8"/>
      <c r="J27" s="15"/>
    </row>
    <row r="28" spans="1:14" ht="17.25" x14ac:dyDescent="0.3">
      <c r="B28" s="9">
        <f>27*10.764</f>
        <v>290.62799999999999</v>
      </c>
      <c r="C28" s="8">
        <f>B28*1.1</f>
        <v>319.69080000000002</v>
      </c>
      <c r="D28" s="8"/>
      <c r="E28" s="8">
        <f>3800000+190000+30000</f>
        <v>4020000</v>
      </c>
      <c r="F28" s="10">
        <f t="shared" si="0"/>
        <v>13832.115281390645</v>
      </c>
      <c r="G28" s="10">
        <f>E28/C28</f>
        <v>12574.650255809674</v>
      </c>
      <c r="H28" s="10"/>
      <c r="I28" s="8"/>
      <c r="J28" s="15"/>
    </row>
    <row r="29" spans="1:14" x14ac:dyDescent="0.25">
      <c r="B29" s="9">
        <f>27*10.764</f>
        <v>290.62799999999999</v>
      </c>
      <c r="C29" s="8">
        <f>B29*1.1</f>
        <v>319.69080000000002</v>
      </c>
      <c r="D29" s="8"/>
      <c r="E29" s="10">
        <v>4600000</v>
      </c>
      <c r="F29" s="10">
        <f t="shared" si="0"/>
        <v>15827.793605571384</v>
      </c>
      <c r="G29" s="10">
        <f t="shared" ref="G29:G32" si="1">E29/C29</f>
        <v>14388.903277792166</v>
      </c>
      <c r="H29" s="10"/>
      <c r="I29" s="8"/>
    </row>
    <row r="30" spans="1:14" x14ac:dyDescent="0.25">
      <c r="B30" s="7">
        <f>28.05*10.764</f>
        <v>301.93020000000001</v>
      </c>
      <c r="C30" s="8">
        <f>B30*1.1</f>
        <v>332.12322000000006</v>
      </c>
      <c r="D30" s="8"/>
      <c r="E30" s="10">
        <v>4990000</v>
      </c>
      <c r="F30" s="10">
        <f>E30/B30</f>
        <v>16526.998624185326</v>
      </c>
      <c r="G30" s="10" t="e">
        <f>E30/#REF!</f>
        <v>#REF!</v>
      </c>
      <c r="H30" s="10"/>
      <c r="I30" s="8">
        <f>B15/F30</f>
        <v>0.87735228456913827</v>
      </c>
    </row>
    <row r="31" spans="1:14" x14ac:dyDescent="0.25">
      <c r="C31" s="25"/>
      <c r="E31" s="26"/>
      <c r="F31" s="26" t="e">
        <f t="shared" si="0"/>
        <v>#DIV/0!</v>
      </c>
      <c r="G31" s="26" t="e">
        <f t="shared" si="1"/>
        <v>#DIV/0!</v>
      </c>
      <c r="H31" s="26"/>
    </row>
    <row r="32" spans="1:14" x14ac:dyDescent="0.25">
      <c r="E32" s="25"/>
      <c r="F32" s="26" t="e">
        <f t="shared" si="0"/>
        <v>#DIV/0!</v>
      </c>
      <c r="G32" s="26" t="e">
        <f t="shared" si="1"/>
        <v>#DIV/0!</v>
      </c>
      <c r="H32" s="26"/>
    </row>
    <row r="34" spans="1:8" x14ac:dyDescent="0.25">
      <c r="B34"/>
      <c r="F34" s="6"/>
      <c r="H34" s="6"/>
    </row>
    <row r="35" spans="1:8" x14ac:dyDescent="0.25">
      <c r="B35"/>
      <c r="F35" s="6"/>
      <c r="H35" s="6"/>
    </row>
    <row r="36" spans="1:8" x14ac:dyDescent="0.25">
      <c r="B36"/>
    </row>
    <row r="37" spans="1:8" ht="15.75" x14ac:dyDescent="0.25">
      <c r="A37" s="51"/>
      <c r="B37"/>
    </row>
    <row r="38" spans="1:8" ht="15.75" x14ac:dyDescent="0.25">
      <c r="A38" s="51"/>
      <c r="B38"/>
    </row>
    <row r="39" spans="1:8" ht="15.75" x14ac:dyDescent="0.25">
      <c r="A39" s="51"/>
      <c r="B39"/>
    </row>
    <row r="40" spans="1:8" ht="15.75" x14ac:dyDescent="0.25">
      <c r="A40" s="30"/>
    </row>
    <row r="41" spans="1:8" ht="15.75" x14ac:dyDescent="0.25">
      <c r="A41" s="30"/>
    </row>
    <row r="42" spans="1:8" ht="15.75" x14ac:dyDescent="0.25">
      <c r="A42" s="30"/>
    </row>
    <row r="43" spans="1:8" ht="15.75" x14ac:dyDescent="0.25">
      <c r="A43" s="30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W1" workbookViewId="0">
      <selection activeCell="AV32" sqref="AV3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T26" sqref="T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S25" sqref="S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V23" sqref="V23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2025-03-20T07:45:02Z</dcterms:modified>
</cp:coreProperties>
</file>