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5" sheetId="5" r:id="rId2"/>
    <sheet name="Sheet2" sheetId="2" r:id="rId3"/>
    <sheet name="Sheet3" sheetId="3" r:id="rId4"/>
    <sheet name="Sheet4" sheetId="4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G15" i="1" l="1"/>
  <c r="F15" i="1"/>
  <c r="H12" i="1" l="1"/>
  <c r="I30" i="1"/>
  <c r="I31" i="1"/>
  <c r="I32" i="1"/>
  <c r="I29" i="1"/>
  <c r="I41" i="1" l="1"/>
  <c r="I42" i="1"/>
  <c r="I43" i="1"/>
  <c r="I44" i="1"/>
  <c r="I40" i="1"/>
  <c r="F12" i="1"/>
  <c r="U12" i="1"/>
  <c r="U2" i="1"/>
  <c r="U8" i="1"/>
  <c r="T8" i="1"/>
  <c r="Q3" i="1"/>
  <c r="T6" i="1"/>
  <c r="T5" i="1"/>
  <c r="T2" i="1"/>
  <c r="F30" i="1"/>
  <c r="F31" i="1"/>
  <c r="F32" i="1"/>
  <c r="F29" i="1"/>
  <c r="B44" i="1"/>
  <c r="E43" i="1"/>
  <c r="A43" i="1"/>
  <c r="B42" i="1"/>
  <c r="F41" i="1"/>
  <c r="F42" i="1"/>
  <c r="F43" i="1"/>
  <c r="F44" i="1"/>
  <c r="B41" i="1"/>
  <c r="B40" i="1"/>
  <c r="F40" i="1" s="1"/>
  <c r="H1" i="1"/>
  <c r="F2" i="1"/>
  <c r="F3" i="1" s="1"/>
  <c r="C2" i="1"/>
  <c r="C3" i="1"/>
  <c r="C4" i="1"/>
  <c r="C5" i="1"/>
  <c r="C6" i="1"/>
  <c r="C7" i="1"/>
  <c r="C8" i="1"/>
  <c r="C1" i="1"/>
  <c r="C9" i="1" s="1"/>
  <c r="Q2" i="1"/>
  <c r="P3" i="1"/>
  <c r="N19" i="1"/>
  <c r="N8" i="1"/>
  <c r="N9" i="1" s="1"/>
  <c r="N6" i="1"/>
  <c r="N4" i="1"/>
  <c r="N3" i="1"/>
  <c r="N12" i="1" s="1"/>
  <c r="N10" i="1" l="1"/>
  <c r="N11" i="1" s="1"/>
  <c r="N13" i="1" s="1"/>
  <c r="P13" i="1" s="1"/>
  <c r="N16" i="1" l="1"/>
  <c r="E28" i="1"/>
  <c r="G27" i="1"/>
  <c r="E27" i="1"/>
  <c r="B16" i="1"/>
  <c r="N17" i="1" l="1"/>
  <c r="N20" i="1"/>
  <c r="N18" i="1"/>
</calcChain>
</file>

<file path=xl/sharedStrings.xml><?xml version="1.0" encoding="utf-8"?>
<sst xmlns="http://schemas.openxmlformats.org/spreadsheetml/2006/main" count="38" uniqueCount="31">
  <si>
    <t>BU</t>
  </si>
  <si>
    <t>OC</t>
  </si>
  <si>
    <t>Previous Valuation</t>
  </si>
  <si>
    <t>Measurement</t>
  </si>
  <si>
    <t>Carpet</t>
  </si>
  <si>
    <t>BA</t>
  </si>
  <si>
    <t>SA</t>
  </si>
  <si>
    <t>Value</t>
  </si>
  <si>
    <t>ROC</t>
  </si>
  <si>
    <t>ROB</t>
  </si>
  <si>
    <t>ROS</t>
  </si>
  <si>
    <t>Price Indicators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</si>
  <si>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</si>
  <si>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</si>
  <si>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</si>
  <si>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</si>
  <si>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</si>
  <si>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</si>
  <si>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</si>
  <si>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</si>
  <si>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</si>
  <si>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</si>
  <si>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</si>
  <si>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</si>
  <si>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</si>
  <si>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</si>
  <si>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</si>
  <si>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</si>
  <si>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</si>
  <si>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IGR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</si>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</sst>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0" fontId="2" fillId="0" borderId="1" xfId="0" applyFont="1" applyFill="1" applyBorder="1"/>
    <xf numFmtId="0" fontId="3" fillId="0" borderId="1" xfId="0" applyFont="1" applyFill="1" applyBorder="1"/>
    <xf numFmtId="164" fontId="3" fillId="2" borderId="1" xfId="0" applyNumberFormat="1" applyFont="1" applyFill="1" applyBorder="1"/>
    <xf numFmtId="164" fontId="3" fillId="0" borderId="1" xfId="0" applyNumberFormat="1" applyFont="1" applyFill="1" applyBorder="1"/>
    <xf numFmtId="0" fontId="0" fillId="3" borderId="0" xfId="0" applyFill="1"/>
    <xf numFmtId="43" fontId="0" fillId="0" borderId="0" xfId="0" applyNumberFormat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391601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06801" cy="734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26</xdr:col>
      <xdr:colOff>382074</xdr:colOff>
      <xdr:row>38</xdr:row>
      <xdr:rowOff>77221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7697274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737337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29</xdr:col>
      <xdr:colOff>334443</xdr:colOff>
      <xdr:row>38</xdr:row>
      <xdr:rowOff>20063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7649643" cy="7259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372548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7748" cy="73733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429706</xdr:colOff>
      <xdr:row>38</xdr:row>
      <xdr:rowOff>10537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7744906" cy="7249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477678</xdr:colOff>
      <xdr:row>19</xdr:row>
      <xdr:rowOff>152926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31278" cy="3772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abSelected="1" workbookViewId="0">
      <selection activeCell="H13" sqref="H13"/>
    </sheetView>
  </sheetViews>
  <sheetFormatPr defaultRowHeight="15" x14ac:dyDescent="0.25"/>
  <cols>
    <col min="4" max="4" width="12.7109375" bestFit="1" customWidth="1"/>
    <col min="5" max="6" width="10" bestFit="1" customWidth="1"/>
    <col min="7" max="7" width="9.28515625" bestFit="1" customWidth="1"/>
    <col min="9" max="9" width="10" bestFit="1" customWidth="1"/>
    <col min="13" max="13" width="19.5703125" bestFit="1" customWidth="1"/>
    <col min="14" max="14" width="12.140625" bestFit="1" customWidth="1"/>
    <col min="15" max="16" width="10" bestFit="1" customWidth="1"/>
    <col min="20" max="20" width="10" bestFit="1" customWidth="1"/>
    <col min="21" max="21" width="12.5703125" bestFit="1" customWidth="1"/>
  </cols>
  <sheetData>
    <row r="1" spans="1:21" ht="16.5" x14ac:dyDescent="0.3">
      <c r="A1">
        <v>8.83</v>
      </c>
      <c r="B1">
        <v>22.08</v>
      </c>
      <c r="C1">
        <f>B1*A1</f>
        <v>194.96639999999999</v>
      </c>
      <c r="F1">
        <v>653</v>
      </c>
      <c r="G1">
        <v>10000</v>
      </c>
      <c r="H1">
        <f>G1*F1</f>
        <v>6530000</v>
      </c>
      <c r="M1" s="1" t="s">
        <v>12</v>
      </c>
      <c r="N1" s="2">
        <v>10000</v>
      </c>
      <c r="P1">
        <v>2025</v>
      </c>
      <c r="Q1">
        <v>26620</v>
      </c>
      <c r="T1" s="14">
        <v>75900</v>
      </c>
      <c r="U1" s="14"/>
    </row>
    <row r="2" spans="1:21" ht="33" x14ac:dyDescent="0.3">
      <c r="A2">
        <v>11.91</v>
      </c>
      <c r="B2">
        <v>3.83</v>
      </c>
      <c r="C2">
        <f t="shared" ref="C2:C8" si="0">B2*A2</f>
        <v>45.615300000000005</v>
      </c>
      <c r="F2">
        <f>F1*1.2</f>
        <v>783.6</v>
      </c>
      <c r="M2" s="3" t="s">
        <v>13</v>
      </c>
      <c r="N2" s="2">
        <v>2500</v>
      </c>
      <c r="P2">
        <v>2006</v>
      </c>
      <c r="Q2">
        <f>Q1/10.764</f>
        <v>2473.0583426235603</v>
      </c>
      <c r="T2" s="14">
        <f>T1*85%</f>
        <v>64515</v>
      </c>
      <c r="U2" s="14">
        <f>T2/10.764</f>
        <v>5993.5897435897441</v>
      </c>
    </row>
    <row r="3" spans="1:21" ht="16.5" x14ac:dyDescent="0.3">
      <c r="A3">
        <v>11.83</v>
      </c>
      <c r="B3">
        <v>9</v>
      </c>
      <c r="C3">
        <f t="shared" si="0"/>
        <v>106.47</v>
      </c>
      <c r="F3">
        <f>F2*1.2</f>
        <v>940.31999999999994</v>
      </c>
      <c r="M3" s="1" t="s">
        <v>14</v>
      </c>
      <c r="N3" s="2">
        <f>N1-N2</f>
        <v>7500</v>
      </c>
      <c r="P3">
        <f>P1-P2</f>
        <v>19</v>
      </c>
      <c r="Q3">
        <f>100-P3</f>
        <v>81</v>
      </c>
      <c r="T3" s="14">
        <v>25000</v>
      </c>
      <c r="U3" s="14"/>
    </row>
    <row r="4" spans="1:21" ht="16.5" x14ac:dyDescent="0.3">
      <c r="A4">
        <v>4.83</v>
      </c>
      <c r="B4">
        <v>3.83</v>
      </c>
      <c r="C4">
        <f t="shared" si="0"/>
        <v>18.498899999999999</v>
      </c>
      <c r="F4">
        <v>7500</v>
      </c>
      <c r="M4" s="1" t="s">
        <v>15</v>
      </c>
      <c r="N4" s="2">
        <f>N2*1</f>
        <v>2500</v>
      </c>
      <c r="T4" s="14"/>
      <c r="U4" s="14"/>
    </row>
    <row r="5" spans="1:21" ht="16.5" x14ac:dyDescent="0.3">
      <c r="A5">
        <v>4.83</v>
      </c>
      <c r="B5">
        <v>3.83</v>
      </c>
      <c r="C5">
        <f t="shared" si="0"/>
        <v>18.498899999999999</v>
      </c>
      <c r="F5">
        <f>F4*F3</f>
        <v>7052399.9999999991</v>
      </c>
      <c r="M5" s="1" t="s">
        <v>16</v>
      </c>
      <c r="N5" s="4">
        <v>19</v>
      </c>
      <c r="T5" s="14">
        <f>T2-T3</f>
        <v>39515</v>
      </c>
      <c r="U5" s="14"/>
    </row>
    <row r="6" spans="1:21" ht="16.5" x14ac:dyDescent="0.3">
      <c r="A6">
        <v>11.58</v>
      </c>
      <c r="B6">
        <v>12.16</v>
      </c>
      <c r="C6">
        <f t="shared" si="0"/>
        <v>140.81280000000001</v>
      </c>
      <c r="M6" s="1" t="s">
        <v>17</v>
      </c>
      <c r="N6" s="4">
        <f>N7-N5</f>
        <v>41</v>
      </c>
      <c r="T6" s="14">
        <f>T5*81%</f>
        <v>32007.15</v>
      </c>
      <c r="U6" s="14"/>
    </row>
    <row r="7" spans="1:21" ht="16.5" x14ac:dyDescent="0.3">
      <c r="A7">
        <v>3.15</v>
      </c>
      <c r="B7">
        <v>6.28</v>
      </c>
      <c r="C7">
        <f t="shared" si="0"/>
        <v>19.782</v>
      </c>
      <c r="M7" s="1" t="s">
        <v>18</v>
      </c>
      <c r="N7" s="4">
        <v>60</v>
      </c>
      <c r="T7" s="14"/>
      <c r="U7" s="14"/>
    </row>
    <row r="8" spans="1:21" ht="33" x14ac:dyDescent="0.3">
      <c r="A8">
        <v>9.25</v>
      </c>
      <c r="B8">
        <v>11.72</v>
      </c>
      <c r="C8">
        <f t="shared" si="0"/>
        <v>108.41000000000001</v>
      </c>
      <c r="M8" s="3" t="s">
        <v>19</v>
      </c>
      <c r="N8" s="4">
        <f>90*N5/N7</f>
        <v>28.5</v>
      </c>
      <c r="T8" s="14">
        <f>T6+T3</f>
        <v>57007.15</v>
      </c>
      <c r="U8" s="14">
        <f>T8/10.764</f>
        <v>5296.0934596804163</v>
      </c>
    </row>
    <row r="9" spans="1:21" ht="16.5" x14ac:dyDescent="0.3">
      <c r="C9" s="12">
        <f>SUM(C1:C8)</f>
        <v>653.05430000000001</v>
      </c>
      <c r="M9" s="1"/>
      <c r="N9" s="5">
        <f>N8%</f>
        <v>0.28499999999999998</v>
      </c>
    </row>
    <row r="10" spans="1:21" ht="16.5" x14ac:dyDescent="0.3">
      <c r="M10" s="1" t="s">
        <v>20</v>
      </c>
      <c r="N10" s="2">
        <f>N4*N9</f>
        <v>712.49999999999989</v>
      </c>
      <c r="U10">
        <v>701</v>
      </c>
    </row>
    <row r="11" spans="1:21" ht="16.5" x14ac:dyDescent="0.3">
      <c r="F11">
        <v>701</v>
      </c>
      <c r="M11" s="1" t="s">
        <v>21</v>
      </c>
      <c r="N11" s="2">
        <f>N4-N10</f>
        <v>1787.5</v>
      </c>
      <c r="U11">
        <v>5296</v>
      </c>
    </row>
    <row r="12" spans="1:21" ht="16.5" x14ac:dyDescent="0.3">
      <c r="F12">
        <f>F11/1.25</f>
        <v>560.79999999999995</v>
      </c>
      <c r="G12">
        <v>11500</v>
      </c>
      <c r="H12">
        <f>F12*G12</f>
        <v>6449199.9999999991</v>
      </c>
      <c r="M12" s="1" t="s">
        <v>14</v>
      </c>
      <c r="N12" s="2">
        <f>N3</f>
        <v>7500</v>
      </c>
      <c r="U12">
        <f>U11*U10</f>
        <v>3712496</v>
      </c>
    </row>
    <row r="13" spans="1:21" ht="16.5" x14ac:dyDescent="0.3">
      <c r="F13">
        <v>7000000</v>
      </c>
      <c r="M13" s="1" t="s">
        <v>22</v>
      </c>
      <c r="N13" s="2">
        <f>N12+N11</f>
        <v>9287.5</v>
      </c>
      <c r="O13" s="13"/>
      <c r="P13" s="13">
        <f>N13*1.2</f>
        <v>11145</v>
      </c>
    </row>
    <row r="14" spans="1:21" ht="16.5" x14ac:dyDescent="0.3">
      <c r="M14" s="1"/>
      <c r="N14" s="4"/>
    </row>
    <row r="15" spans="1:21" ht="16.5" x14ac:dyDescent="0.3">
      <c r="A15" t="s">
        <v>0</v>
      </c>
      <c r="B15">
        <v>65.11</v>
      </c>
      <c r="F15">
        <f>F13/F12</f>
        <v>12482.168330955779</v>
      </c>
      <c r="G15">
        <f>F15/1.2</f>
        <v>10401.80694246315</v>
      </c>
      <c r="M15" s="6" t="s">
        <v>23</v>
      </c>
      <c r="N15" s="7">
        <v>701</v>
      </c>
      <c r="U15" s="14"/>
    </row>
    <row r="16" spans="1:21" ht="16.5" x14ac:dyDescent="0.3">
      <c r="B16">
        <f>B15*10.764</f>
        <v>700.84403999999995</v>
      </c>
      <c r="M16" s="6" t="s">
        <v>24</v>
      </c>
      <c r="N16" s="10">
        <f>N13*N15</f>
        <v>6510537.5</v>
      </c>
      <c r="U16" s="14"/>
    </row>
    <row r="17" spans="1:21" ht="16.5" x14ac:dyDescent="0.3">
      <c r="M17" s="8" t="s">
        <v>25</v>
      </c>
      <c r="N17" s="11">
        <f>N16*95%</f>
        <v>6185010.625</v>
      </c>
      <c r="U17" s="14"/>
    </row>
    <row r="18" spans="1:21" ht="16.5" x14ac:dyDescent="0.3">
      <c r="A18" t="s">
        <v>1</v>
      </c>
      <c r="B18">
        <v>2006</v>
      </c>
      <c r="M18" s="8" t="s">
        <v>26</v>
      </c>
      <c r="N18" s="11">
        <f>N16*80%</f>
        <v>5208430</v>
      </c>
    </row>
    <row r="19" spans="1:21" ht="16.5" x14ac:dyDescent="0.3">
      <c r="M19" s="8" t="s">
        <v>27</v>
      </c>
      <c r="N19" s="11">
        <f>333.6*N2</f>
        <v>834000</v>
      </c>
    </row>
    <row r="20" spans="1:21" ht="16.5" x14ac:dyDescent="0.3">
      <c r="A20" t="s">
        <v>2</v>
      </c>
      <c r="M20" s="9" t="s">
        <v>28</v>
      </c>
      <c r="N20" s="11">
        <f>N16*0.025/12</f>
        <v>13563.619791666666</v>
      </c>
    </row>
    <row r="21" spans="1:21" x14ac:dyDescent="0.25">
      <c r="A21">
        <v>2022</v>
      </c>
    </row>
    <row r="23" spans="1:21" x14ac:dyDescent="0.25">
      <c r="A23" t="s">
        <v>3</v>
      </c>
    </row>
    <row r="25" spans="1:21" x14ac:dyDescent="0.25">
      <c r="A25" t="s">
        <v>11</v>
      </c>
    </row>
    <row r="26" spans="1:21" x14ac:dyDescent="0.25">
      <c r="A26" t="s">
        <v>4</v>
      </c>
      <c r="B26" t="s">
        <v>5</v>
      </c>
      <c r="C26" t="s">
        <v>6</v>
      </c>
      <c r="D26" t="s">
        <v>7</v>
      </c>
      <c r="E26" t="s">
        <v>8</v>
      </c>
      <c r="F26" t="s">
        <v>9</v>
      </c>
      <c r="G26" t="s">
        <v>10</v>
      </c>
    </row>
    <row r="27" spans="1:21" x14ac:dyDescent="0.25">
      <c r="A27">
        <v>600</v>
      </c>
      <c r="C27">
        <v>900</v>
      </c>
      <c r="D27" s="14">
        <v>7000000</v>
      </c>
      <c r="E27" s="14">
        <f>D27/A27</f>
        <v>11666.666666666666</v>
      </c>
      <c r="F27" s="14"/>
      <c r="G27" s="14">
        <f>D27/C27</f>
        <v>7777.7777777777774</v>
      </c>
    </row>
    <row r="28" spans="1:21" x14ac:dyDescent="0.25">
      <c r="A28">
        <v>405</v>
      </c>
      <c r="D28" s="14">
        <v>4500000</v>
      </c>
      <c r="E28" s="14">
        <f t="shared" ref="E28" si="1">D28/A28</f>
        <v>11111.111111111111</v>
      </c>
      <c r="F28" s="14"/>
      <c r="G28" s="14"/>
    </row>
    <row r="29" spans="1:21" x14ac:dyDescent="0.25">
      <c r="B29">
        <v>714</v>
      </c>
      <c r="D29" s="14">
        <v>6500000</v>
      </c>
      <c r="E29" s="14"/>
      <c r="F29" s="14">
        <f>D29/B29</f>
        <v>9103.6414565826326</v>
      </c>
      <c r="G29" s="14"/>
      <c r="I29" s="13">
        <f>F29*1.2</f>
        <v>10924.369747899158</v>
      </c>
    </row>
    <row r="30" spans="1:21" x14ac:dyDescent="0.25">
      <c r="B30">
        <v>272</v>
      </c>
      <c r="D30" s="14">
        <v>3500000</v>
      </c>
      <c r="E30" s="14"/>
      <c r="F30" s="14">
        <f t="shared" ref="F30:F32" si="2">D30/B30</f>
        <v>12867.64705882353</v>
      </c>
      <c r="G30" s="14"/>
      <c r="I30" s="13">
        <f t="shared" ref="I30:I32" si="3">F30*1.2</f>
        <v>15441.176470588234</v>
      </c>
    </row>
    <row r="31" spans="1:21" x14ac:dyDescent="0.25">
      <c r="B31">
        <v>600</v>
      </c>
      <c r="D31" s="14">
        <v>4500000</v>
      </c>
      <c r="E31" s="14"/>
      <c r="F31" s="14">
        <f t="shared" si="2"/>
        <v>7500</v>
      </c>
      <c r="G31" s="14"/>
      <c r="I31" s="13">
        <f t="shared" si="3"/>
        <v>9000</v>
      </c>
    </row>
    <row r="32" spans="1:21" x14ac:dyDescent="0.25">
      <c r="B32">
        <v>392</v>
      </c>
      <c r="D32" s="14">
        <v>3200000</v>
      </c>
      <c r="E32" s="14"/>
      <c r="F32" s="14">
        <f t="shared" si="2"/>
        <v>8163.2653061224491</v>
      </c>
      <c r="G32" s="14"/>
      <c r="I32" s="13">
        <f t="shared" si="3"/>
        <v>9795.9183673469379</v>
      </c>
    </row>
    <row r="33" spans="1:9" x14ac:dyDescent="0.25">
      <c r="D33" s="14"/>
      <c r="E33" s="14"/>
      <c r="F33" s="14"/>
      <c r="G33" s="14"/>
    </row>
    <row r="34" spans="1:9" x14ac:dyDescent="0.25">
      <c r="D34" s="14"/>
      <c r="E34" s="14"/>
      <c r="F34" s="14"/>
      <c r="G34" s="14"/>
    </row>
    <row r="38" spans="1:9" x14ac:dyDescent="0.25">
      <c r="A38" t="s">
        <v>29</v>
      </c>
    </row>
    <row r="39" spans="1:9" x14ac:dyDescent="0.25">
      <c r="A39" t="s">
        <v>30</v>
      </c>
      <c r="B39" t="s">
        <v>5</v>
      </c>
      <c r="C39" t="s">
        <v>6</v>
      </c>
      <c r="D39" t="s">
        <v>7</v>
      </c>
      <c r="E39" t="s">
        <v>8</v>
      </c>
      <c r="F39" t="s">
        <v>9</v>
      </c>
      <c r="G39" t="s">
        <v>10</v>
      </c>
    </row>
    <row r="40" spans="1:9" x14ac:dyDescent="0.25">
      <c r="B40">
        <f>53.05*10.764</f>
        <v>571.03019999999992</v>
      </c>
      <c r="D40" s="14">
        <v>4950000</v>
      </c>
      <c r="E40" s="14"/>
      <c r="F40" s="14">
        <f>D40/B40</f>
        <v>8668.5432749441279</v>
      </c>
      <c r="G40" s="14"/>
      <c r="H40" s="14"/>
      <c r="I40" s="14">
        <f>F40/100*110</f>
        <v>9535.3976024385411</v>
      </c>
    </row>
    <row r="41" spans="1:9" x14ac:dyDescent="0.25">
      <c r="B41">
        <f>36.54*10.764</f>
        <v>393.31655999999998</v>
      </c>
      <c r="D41" s="14">
        <v>3000000</v>
      </c>
      <c r="E41" s="14"/>
      <c r="F41" s="14">
        <f t="shared" ref="F41:F44" si="4">D41/B41</f>
        <v>7627.4439093029805</v>
      </c>
      <c r="G41" s="14"/>
      <c r="H41" s="14"/>
      <c r="I41" s="14">
        <f t="shared" ref="I41:I44" si="5">F41/100*110</f>
        <v>8390.1883002332779</v>
      </c>
    </row>
    <row r="42" spans="1:9" x14ac:dyDescent="0.25">
      <c r="B42">
        <f>34*10.764</f>
        <v>365.976</v>
      </c>
      <c r="D42" s="14">
        <v>3250000</v>
      </c>
      <c r="E42" s="14"/>
      <c r="F42" s="14">
        <f t="shared" si="4"/>
        <v>8880.3637396987779</v>
      </c>
      <c r="G42" s="14"/>
      <c r="H42" s="14"/>
      <c r="I42" s="14">
        <f t="shared" si="5"/>
        <v>9768.4001136686566</v>
      </c>
    </row>
    <row r="43" spans="1:9" x14ac:dyDescent="0.25">
      <c r="A43">
        <f>25.468*10.764</f>
        <v>274.13755199999997</v>
      </c>
      <c r="D43" s="14">
        <v>2500000</v>
      </c>
      <c r="E43" s="14">
        <f>D43/A43</f>
        <v>9119.5094643582433</v>
      </c>
      <c r="F43" s="14" t="e">
        <f t="shared" si="4"/>
        <v>#DIV/0!</v>
      </c>
      <c r="G43" s="14"/>
      <c r="H43" s="14"/>
      <c r="I43" s="14" t="e">
        <f t="shared" si="5"/>
        <v>#DIV/0!</v>
      </c>
    </row>
    <row r="44" spans="1:9" x14ac:dyDescent="0.25">
      <c r="B44">
        <f>45.53*10.764</f>
        <v>490.08491999999995</v>
      </c>
      <c r="D44" s="14">
        <v>4000000</v>
      </c>
      <c r="E44" s="14"/>
      <c r="F44" s="14">
        <f t="shared" si="4"/>
        <v>8161.8508074070105</v>
      </c>
      <c r="G44" s="14"/>
      <c r="H44" s="14"/>
      <c r="I44" s="14">
        <f t="shared" si="5"/>
        <v>8978.0358881477114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" sqref="R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2025-03-18T11:30:52Z</dcterms:modified>
</cp:coreProperties>
</file>