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vinash paw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5" sheetId="38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3" l="1"/>
  <c r="D28" i="23" s="1"/>
  <c r="C18" i="25" l="1"/>
  <c r="P3" i="4" l="1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Q7" i="4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<sst xmlns="http://schemas.openxmlformats.org/spreadsheetml/2006/main" count="129" uniqueCount="99">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</sst>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5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23486</xdr:colOff>
      <xdr:row>21</xdr:row>
      <xdr:rowOff>95250</xdr:rowOff>
    </xdr:to>
    <xdr:pic>
      <xdr:nvPicPr>
        <xdr:cNvPr id="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74590</xdr:colOff>
      <xdr:row>30</xdr:row>
      <xdr:rowOff>123095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76190" cy="58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246095</xdr:colOff>
      <xdr:row>31</xdr:row>
      <xdr:rowOff>18309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38095" cy="59238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10</xdr:col>
      <xdr:colOff>199243</xdr:colOff>
      <xdr:row>29</xdr:row>
      <xdr:rowOff>37405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6257143" cy="5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30035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28000</v>
      </c>
      <c r="D3" s="40"/>
      <c r="E3" s="40"/>
      <c r="F3" s="40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0" t="s">
        <v>81</v>
      </c>
      <c r="C5" s="55">
        <f>C3+C4</f>
        <v>28000</v>
      </c>
      <c r="D5" s="56" t="s">
        <v>61</v>
      </c>
      <c r="E5" s="57">
        <f>ROUND(C5/10.764,0)</f>
        <v>2601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82</v>
      </c>
      <c r="C6" s="51">
        <v>6800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83</v>
      </c>
      <c r="C7" s="55">
        <f>C5-C6</f>
        <v>21200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84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85</v>
      </c>
      <c r="C9" s="73"/>
      <c r="D9" s="55">
        <f>ROUND(C7*D8,0)</f>
        <v>21200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86</v>
      </c>
      <c r="C10" s="55">
        <f>C6+D9</f>
        <v>28000</v>
      </c>
      <c r="D10" s="56" t="s">
        <v>61</v>
      </c>
      <c r="E10" s="57">
        <f>ROUND(C10/10.764,0)</f>
        <v>2601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2025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6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1570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4083570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3140000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F8" sqref="F8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8"/>
      <c r="C3" s="19">
        <v>5100</v>
      </c>
      <c r="D3" s="20" t="s">
        <v>97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3100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3100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5100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98</v>
      </c>
      <c r="B18" s="7"/>
      <c r="C18" s="74">
        <v>1570</v>
      </c>
      <c r="D18" s="74"/>
      <c r="E18" s="75"/>
      <c r="F18" s="76"/>
      <c r="G18" s="76"/>
    </row>
    <row r="19" spans="1:9">
      <c r="A19" s="15"/>
      <c r="B19" s="6"/>
      <c r="C19" s="29">
        <f>C18*C16</f>
        <v>8007000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C20*80%</f>
        <v>6085320</v>
      </c>
      <c r="C20" s="30">
        <f>C19*95%</f>
        <v>7606650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6405600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3140000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16681.25</v>
      </c>
      <c r="D25" s="30"/>
    </row>
    <row r="26" spans="1:9">
      <c r="C26" s="30"/>
      <c r="D26" s="30"/>
    </row>
    <row r="27" spans="1:9">
      <c r="C27" s="30">
        <v>49.44</v>
      </c>
      <c r="D27" s="118">
        <f>C27*10.764</f>
        <v>532.17215999999996</v>
      </c>
      <c r="E27" s="119"/>
      <c r="F27" s="119"/>
    </row>
    <row r="28" spans="1:9">
      <c r="C28"/>
      <c r="D28" s="119">
        <f>D27/1.35</f>
        <v>394.20159999999993</v>
      </c>
    </row>
    <row r="29" spans="1:9">
      <c r="C29"/>
      <c r="D29"/>
    </row>
    <row r="30" spans="1:9">
      <c r="C30"/>
      <c r="D30"/>
    </row>
    <row r="31" spans="1:9">
      <c r="C31"/>
      <c r="D31" s="120"/>
    </row>
    <row r="32" spans="1:9">
      <c r="C32"/>
      <c r="D32" s="120"/>
    </row>
    <row r="33" spans="1:4">
      <c r="C33"/>
      <c r="D33" s="120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workbookViewId="0">
      <selection activeCell="O11" sqref="O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5" t="e">
        <f t="shared" ref="F2:F15" si="5">ROUND((E2/B2),0)</f>
        <v>#DIV/0!</v>
      </c>
      <c r="G2" s="65" t="e">
        <f t="shared" ref="G2:G15" si="6">ROUND((E2/C2),0)</f>
        <v>#DIV/0!</v>
      </c>
      <c r="H2" s="65" t="e">
        <f t="shared" ref="H2:H15" si="7">ROUND((E2/D2),0)</f>
        <v>#DIV/0!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0</v>
      </c>
      <c r="Q2" s="73">
        <f t="shared" ref="Q2:Q7" si="10">P2/1.2</f>
        <v>0</v>
      </c>
      <c r="R2" s="2">
        <v>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1488</v>
      </c>
      <c r="C4" s="4">
        <f t="shared" si="2"/>
        <v>1785.6</v>
      </c>
      <c r="D4" s="4">
        <f t="shared" si="3"/>
        <v>2142.7199999999998</v>
      </c>
      <c r="E4" s="5">
        <f t="shared" si="4"/>
        <v>9000000</v>
      </c>
      <c r="F4" s="65">
        <f t="shared" si="5"/>
        <v>6048</v>
      </c>
      <c r="G4" s="65">
        <f t="shared" si="6"/>
        <v>5040</v>
      </c>
      <c r="H4" s="65">
        <f t="shared" si="7"/>
        <v>4200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0</v>
      </c>
      <c r="Q4" s="73">
        <v>1488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2083.3333333333335</v>
      </c>
      <c r="C6" s="4">
        <f t="shared" si="2"/>
        <v>2500</v>
      </c>
      <c r="D6" s="4">
        <f t="shared" si="3"/>
        <v>3000</v>
      </c>
      <c r="E6" s="5">
        <f t="shared" si="4"/>
        <v>11000000</v>
      </c>
      <c r="F6" s="65">
        <f t="shared" si="5"/>
        <v>5280</v>
      </c>
      <c r="G6" s="65">
        <f t="shared" si="6"/>
        <v>4400</v>
      </c>
      <c r="H6" s="65">
        <f t="shared" si="7"/>
        <v>3667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v>2500</v>
      </c>
      <c r="Q6" s="73">
        <f t="shared" si="10"/>
        <v>2083.3333333333335</v>
      </c>
      <c r="R6" s="2">
        <v>11000000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500</v>
      </c>
      <c r="C7" s="4">
        <f t="shared" si="2"/>
        <v>600</v>
      </c>
      <c r="D7" s="4">
        <f t="shared" si="3"/>
        <v>720</v>
      </c>
      <c r="E7" s="5">
        <f t="shared" si="4"/>
        <v>3500000</v>
      </c>
      <c r="F7" s="4">
        <f t="shared" si="5"/>
        <v>7000</v>
      </c>
      <c r="G7" s="4">
        <f t="shared" si="6"/>
        <v>5833</v>
      </c>
      <c r="H7" s="4">
        <f t="shared" si="7"/>
        <v>4861</v>
      </c>
      <c r="I7" s="4">
        <f t="shared" si="8"/>
        <v>0</v>
      </c>
      <c r="J7" s="4">
        <f t="shared" si="9"/>
        <v>0</v>
      </c>
      <c r="O7" s="73">
        <v>0</v>
      </c>
      <c r="P7" s="73">
        <v>600</v>
      </c>
      <c r="Q7" s="73">
        <f t="shared" si="10"/>
        <v>500</v>
      </c>
      <c r="R7" s="2">
        <v>3500000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1">O8/1.2</f>
        <v>0</v>
      </c>
      <c r="Q8" s="73">
        <f t="shared" ref="Q8" si="12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3">O9/1.2</f>
        <v>0</v>
      </c>
      <c r="Q9" s="73">
        <f t="shared" ref="Q9" si="14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5">O10/1.2</f>
        <v>0</v>
      </c>
      <c r="Q10" s="73">
        <f t="shared" ref="Q10" si="16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7">O11/1.2</f>
        <v>0</v>
      </c>
      <c r="Q11">
        <f t="shared" ref="Q11" si="18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9">O12/1.2</f>
        <v>0</v>
      </c>
      <c r="Q12">
        <f t="shared" ref="Q12" si="20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1">O13/1.2</f>
        <v>0</v>
      </c>
      <c r="Q13">
        <f t="shared" ref="Q13" si="22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 s="73">
        <v>0</v>
      </c>
      <c r="P16">
        <f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 s="73">
        <v>0</v>
      </c>
      <c r="P17">
        <f t="shared" ref="P17" si="35">O17/1.2</f>
        <v>0</v>
      </c>
      <c r="Q17">
        <f t="shared" si="34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 s="73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3">
        <v>0</v>
      </c>
      <c r="P19" s="73">
        <f>O19/1.2</f>
        <v>0</v>
      </c>
      <c r="Q19" s="73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N11" sqref="N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J9" sqref="J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M43" sqref="M4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5" zoomScaleNormal="85" workbookViewId="0">
      <selection activeCell="N19" sqref="N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2025-03-15T10:39:21Z</dcterms:modified>
</cp:coreProperties>
</file>