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D8B15B12-BFD4-449B-AD04-F3CADED8154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" l="1"/>
  <c r="E37" i="1"/>
  <c r="B37" i="1"/>
  <c r="E36" i="1"/>
  <c r="B36" i="1"/>
  <c r="E35" i="1"/>
  <c r="B22" i="1"/>
  <c r="C31" i="1"/>
  <c r="C30" i="1"/>
  <c r="C29" i="1"/>
  <c r="G6" i="1"/>
  <c r="F6" i="1"/>
  <c r="E6" i="1"/>
  <c r="F29" i="1"/>
  <c r="F32" i="1" l="1"/>
  <c r="G32" i="1"/>
  <c r="G31" i="1"/>
  <c r="F31" i="1"/>
  <c r="F38" i="1"/>
  <c r="F37" i="1" l="1"/>
  <c r="G38" i="1"/>
  <c r="H29" i="1" l="1"/>
  <c r="G30" i="1" l="1"/>
  <c r="F36" i="1"/>
  <c r="F35" i="1" l="1"/>
  <c r="G37" i="1" l="1"/>
  <c r="G36" i="1"/>
  <c r="G35" i="1"/>
  <c r="B10" i="1" l="1"/>
  <c r="B11" i="1" s="1"/>
  <c r="B8" i="1"/>
  <c r="B6" i="1"/>
  <c r="B5" i="1"/>
  <c r="B14" i="1" s="1"/>
  <c r="B12" i="1" l="1"/>
  <c r="B13" i="1" s="1"/>
  <c r="B15" i="1" l="1"/>
  <c r="H36" i="1" l="1"/>
  <c r="H35" i="1"/>
  <c r="B17" i="1"/>
  <c r="B23" i="1" l="1"/>
  <c r="B19" i="1"/>
  <c r="G29" i="1"/>
  <c r="F30" i="1"/>
  <c r="B21" i="1" l="1"/>
  <c r="B20" i="1"/>
  <c r="H30" i="1"/>
  <c r="G3" i="1" l="1"/>
</calcChain>
</file>

<file path=xl/sharedStrings.xml><?xml version="1.0" encoding="utf-8"?>
<sst xmlns="http://schemas.openxmlformats.org/spreadsheetml/2006/main" count="39" uniqueCount="32">
  <si>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</si>
  <si>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</si>
  <si>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</si>
  <si>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</si>
  <si>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</si>
  <si>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</si>
  <si>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</si>
  <si>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</si>
  <si>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</si>
  <si>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</si>
  <si>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</si>
  <si>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</si>
  <si>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</si>
  <si>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</si>
  <si>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</si>
  <si>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</si>
  <si>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</si>
  <si>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</si>
  <si>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</si>
  <si>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</si>
  <si>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</si>
  <si>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</si>
  <si>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</si>
  <si>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</si>
  <si>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</si>
  <si>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</si>
  <si>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</t>
  </si>
  <si>
    <t>Value/RV</t>
  </si>
  <si>
    <t>Car Parking</t>
  </si>
  <si>
    <t>Total Value</t>
  </si>
  <si>
    <t>Bal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</si>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</sst>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Border="1"/>
    <xf numFmtId="43" fontId="15" fillId="0" borderId="0" xfId="0" applyNumberFormat="1" applyFont="1"/>
    <xf numFmtId="0" fontId="15" fillId="0" borderId="0" xfId="0" applyFont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6" fillId="0" borderId="1" xfId="0" applyNumberFormat="1" applyFont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6" xfId="0" applyNumberFormat="1" applyBorder="1"/>
    <xf numFmtId="0" fontId="14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161925</xdr:colOff>
      <xdr:row>40</xdr:row>
      <xdr:rowOff>118251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455C77-DA69-30EA-7BF3-73F3399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6325" cy="7738251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104774</xdr:colOff>
      <xdr:row>0</xdr:row>
      <xdr:rowOff>0</xdr:rowOff>
    </xdr:from>
    <xdr:to>
      <xdr:col>31</xdr:col>
      <xdr:colOff>47625</xdr:colOff>
      <xdr:row>36</xdr:row>
      <xdr:rowOff>115273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797237-6578-3639-90A3-4810952E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8774" y="0"/>
          <a:ext cx="9696451" cy="6973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266701</xdr:colOff>
      <xdr:row>38</xdr:row>
      <xdr:rowOff>190299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DE4B22-882B-219E-7A16-E6ABC905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191500" cy="74292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K19" sqref="K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43">
        <v>25000</v>
      </c>
      <c r="C3" s="17"/>
      <c r="D3" s="10"/>
      <c r="E3">
        <v>2026</v>
      </c>
      <c r="F3" s="3">
        <v>2025</v>
      </c>
      <c r="G3" s="4">
        <f>F3-E3</f>
        <v>-1</v>
      </c>
      <c r="L3" s="3"/>
      <c r="M3" s="4"/>
    </row>
    <row r="4" spans="1:17" ht="33" x14ac:dyDescent="0.3">
      <c r="A4" s="44" t="s">
        <v>1</v>
      </c>
      <c r="B4" s="43">
        <v>3000</v>
      </c>
      <c r="C4" s="17"/>
      <c r="D4" s="10"/>
      <c r="E4" s="31"/>
      <c r="F4" s="3"/>
      <c r="G4" s="4"/>
      <c r="H4" s="38"/>
      <c r="K4" s="26"/>
      <c r="L4" s="3"/>
      <c r="M4" s="4"/>
    </row>
    <row r="5" spans="1:17" ht="16.5" x14ac:dyDescent="0.3">
      <c r="A5" s="16" t="s">
        <v>2</v>
      </c>
      <c r="B5" s="43">
        <f>B3-B4</f>
        <v>22000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43">
        <f>B4</f>
        <v>3000</v>
      </c>
      <c r="C6" s="17"/>
      <c r="D6" s="42"/>
      <c r="E6" s="6">
        <f>58.8*10.764</f>
        <v>632.92319999999995</v>
      </c>
      <c r="F6" s="3">
        <f>64.68*10.764</f>
        <v>696.21552000000008</v>
      </c>
      <c r="G6" s="14">
        <f>F6/E6</f>
        <v>1.1000000000000003</v>
      </c>
      <c r="H6" s="6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47"/>
      <c r="E7" s="46"/>
      <c r="F7" s="3"/>
      <c r="G7" s="5"/>
      <c r="H7" s="6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47"/>
      <c r="E8" s="46"/>
      <c r="F8" s="3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47"/>
      <c r="E9" s="46"/>
      <c r="F9" s="3"/>
      <c r="G9" s="13"/>
      <c r="J9" s="25"/>
      <c r="M9" s="33"/>
      <c r="N9" s="23"/>
      <c r="O9" s="23"/>
      <c r="P9" s="23"/>
      <c r="Q9" s="23"/>
    </row>
    <row r="10" spans="1:17" ht="33" x14ac:dyDescent="0.3">
      <c r="A10" s="44" t="s">
        <v>7</v>
      </c>
      <c r="B10" s="16">
        <f>90*B7/B9</f>
        <v>0</v>
      </c>
      <c r="C10" s="18"/>
      <c r="D10" s="47"/>
      <c r="E10" s="48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45">
        <f>B10%</f>
        <v>0</v>
      </c>
      <c r="C11" s="28"/>
      <c r="D11" s="49"/>
      <c r="E11" s="46" t="s">
        <v>26</v>
      </c>
      <c r="F11" t="s">
        <v>30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43">
        <f>B6*B11</f>
        <v>0</v>
      </c>
      <c r="C12" s="19"/>
      <c r="D12" s="50"/>
      <c r="E12" s="46"/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43">
        <f>B6-B12</f>
        <v>3000</v>
      </c>
      <c r="C13" s="19"/>
      <c r="D13" s="51"/>
      <c r="E13" s="6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43">
        <f>B5</f>
        <v>22000</v>
      </c>
      <c r="C14" s="17"/>
      <c r="D14" s="10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43">
        <f>B14+B13</f>
        <v>25000</v>
      </c>
      <c r="C15" s="17"/>
      <c r="D15" s="10"/>
      <c r="E15" s="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633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27</v>
      </c>
      <c r="B17" s="46">
        <f>B15*B16</f>
        <v>15825000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28</v>
      </c>
      <c r="B18" s="46">
        <v>1200000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29</v>
      </c>
      <c r="B19" s="46">
        <f>B18+B17</f>
        <v>17025000</v>
      </c>
      <c r="C19" s="20"/>
      <c r="D19" s="10"/>
      <c r="E19" s="5"/>
      <c r="F19" s="27"/>
      <c r="G19" s="5"/>
      <c r="H19" s="6"/>
      <c r="M19" s="5"/>
      <c r="N19" s="6"/>
    </row>
    <row r="20" spans="1:14" ht="16.5" x14ac:dyDescent="0.3">
      <c r="A20" s="16" t="s">
        <v>31</v>
      </c>
      <c r="B20" s="46">
        <f>B19*0.9</f>
        <v>15322500</v>
      </c>
      <c r="C20" s="20"/>
      <c r="D20" s="10"/>
      <c r="E20" s="5"/>
      <c r="F20" s="27"/>
      <c r="G20" s="5"/>
      <c r="H20" s="6"/>
      <c r="M20" s="5"/>
      <c r="N20" s="6"/>
    </row>
    <row r="21" spans="1:14" ht="16.5" x14ac:dyDescent="0.3">
      <c r="A21" s="16" t="s">
        <v>23</v>
      </c>
      <c r="B21" s="46">
        <f>B19*0.8</f>
        <v>13620000</v>
      </c>
      <c r="C21" s="20"/>
      <c r="D21" s="10"/>
      <c r="E21" s="5"/>
      <c r="F21" s="27"/>
      <c r="G21" s="5"/>
      <c r="H21" s="6"/>
      <c r="M21" s="5"/>
      <c r="N21" s="6"/>
    </row>
    <row r="22" spans="1:14" ht="18.75" x14ac:dyDescent="0.3">
      <c r="A22" s="16" t="s">
        <v>12</v>
      </c>
      <c r="B22" s="17">
        <f>696*B4</f>
        <v>2088000</v>
      </c>
      <c r="C22" s="17"/>
      <c r="D22" s="10"/>
      <c r="E22" s="40"/>
      <c r="F22" s="40"/>
      <c r="G22" s="41"/>
    </row>
    <row r="23" spans="1:14" ht="16.5" x14ac:dyDescent="0.3">
      <c r="A23" s="16" t="s">
        <v>16</v>
      </c>
      <c r="B23" s="17">
        <f>B17*0.03/12</f>
        <v>39562.5</v>
      </c>
      <c r="C23" s="30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 t="s">
        <v>24</v>
      </c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633</v>
      </c>
      <c r="C29" s="8">
        <f>B29*1.1</f>
        <v>696.30000000000007</v>
      </c>
      <c r="D29" s="8"/>
      <c r="E29" s="8">
        <v>17000000</v>
      </c>
      <c r="F29" s="10">
        <f>E29/B29</f>
        <v>26856.240126382305</v>
      </c>
      <c r="G29" s="10">
        <f>E29/C29</f>
        <v>24414.76375125664</v>
      </c>
      <c r="H29" s="10" t="e">
        <f>E29/D29</f>
        <v>#DIV/0!</v>
      </c>
      <c r="I29" s="8"/>
      <c r="J29" s="15"/>
    </row>
    <row r="30" spans="1:14" x14ac:dyDescent="0.25">
      <c r="B30" s="9">
        <v>673</v>
      </c>
      <c r="C30" s="8">
        <f>B30*1.1</f>
        <v>740.30000000000007</v>
      </c>
      <c r="D30" s="8"/>
      <c r="E30" s="8">
        <v>18000000</v>
      </c>
      <c r="F30" s="10">
        <f t="shared" ref="F30:F32" si="0">E30/B30</f>
        <v>26745.91381872214</v>
      </c>
      <c r="G30" s="10">
        <f t="shared" ref="G30:G32" si="1">E30/C30</f>
        <v>24314.467107929217</v>
      </c>
      <c r="H30" s="10" t="e">
        <f>E30/#REF!</f>
        <v>#REF!</v>
      </c>
      <c r="I30" s="8"/>
    </row>
    <row r="31" spans="1:14" x14ac:dyDescent="0.25">
      <c r="B31" s="9">
        <v>645</v>
      </c>
      <c r="C31" s="8">
        <f>B31*1.1</f>
        <v>709.50000000000011</v>
      </c>
      <c r="D31" s="8"/>
      <c r="E31" s="10">
        <v>18000000</v>
      </c>
      <c r="F31" s="10">
        <f t="shared" si="0"/>
        <v>27906.976744186046</v>
      </c>
      <c r="G31" s="10">
        <f t="shared" si="1"/>
        <v>25369.978858350947</v>
      </c>
      <c r="H31" s="10"/>
      <c r="I31" s="8"/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/>
      <c r="I32" s="8"/>
    </row>
    <row r="33" spans="2:11" x14ac:dyDescent="0.25">
      <c r="B33" s="9"/>
      <c r="C33" s="8"/>
      <c r="D33" s="8"/>
      <c r="E33" s="10"/>
      <c r="F33" s="10"/>
      <c r="G33" s="10"/>
      <c r="H33" s="10"/>
      <c r="I33" s="8"/>
    </row>
    <row r="34" spans="2:11" x14ac:dyDescent="0.25">
      <c r="B34" s="9" t="s">
        <v>15</v>
      </c>
      <c r="C34" s="8" t="s">
        <v>20</v>
      </c>
      <c r="D34" s="8" t="s">
        <v>24</v>
      </c>
      <c r="E34" s="8" t="s">
        <v>11</v>
      </c>
      <c r="F34" s="8" t="s">
        <v>17</v>
      </c>
      <c r="G34" s="8" t="s">
        <v>18</v>
      </c>
    </row>
    <row r="35" spans="2:11" x14ac:dyDescent="0.25">
      <c r="B35" s="9">
        <v>633</v>
      </c>
      <c r="C35" s="8"/>
      <c r="D35" s="8"/>
      <c r="E35" s="8">
        <f>12501373+750100+3000</f>
        <v>13254473</v>
      </c>
      <c r="F35" s="8">
        <f>E35/B35</f>
        <v>20939.135860979462</v>
      </c>
      <c r="G35" s="8" t="e">
        <f>E35/C35</f>
        <v>#DIV/0!</v>
      </c>
      <c r="H35" s="10">
        <f>B15/F35</f>
        <v>1.1939365676779454</v>
      </c>
      <c r="I35" s="52"/>
    </row>
    <row r="36" spans="2:11" x14ac:dyDescent="0.25">
      <c r="B36" s="8">
        <f>30*10.764</f>
        <v>322.91999999999996</v>
      </c>
      <c r="C36" s="8"/>
      <c r="D36" s="8"/>
      <c r="E36" s="8">
        <f>7013018+420800+30000</f>
        <v>7463818</v>
      </c>
      <c r="F36" s="8">
        <f>E36/B36</f>
        <v>23113.520376563858</v>
      </c>
      <c r="G36" s="8" t="e">
        <f>E36/C36</f>
        <v>#DIV/0!</v>
      </c>
      <c r="H36" s="10">
        <f>B15/F36</f>
        <v>1.0816180137297022</v>
      </c>
      <c r="I36" s="52"/>
      <c r="K36" s="6"/>
    </row>
    <row r="37" spans="2:11" x14ac:dyDescent="0.25">
      <c r="B37" s="8">
        <f>41*10.764</f>
        <v>441.32399999999996</v>
      </c>
      <c r="C37" s="8"/>
      <c r="D37" s="8"/>
      <c r="E37" s="8">
        <f>9486688+569000+30000</f>
        <v>10085688</v>
      </c>
      <c r="F37" s="8">
        <f>E37/B37</f>
        <v>22853.250672974958</v>
      </c>
      <c r="G37" s="8" t="e">
        <f>E37/C37</f>
        <v>#DIV/0!</v>
      </c>
      <c r="H37" s="10">
        <f>B15/F37</f>
        <v>1.0939362788140976</v>
      </c>
      <c r="I37" s="52"/>
    </row>
    <row r="38" spans="2:11" ht="15.75" x14ac:dyDescent="0.25">
      <c r="B38" s="53"/>
      <c r="C38" s="8"/>
      <c r="D38" s="8"/>
      <c r="E38" s="8"/>
      <c r="F38" s="8" t="e">
        <f>E38/B38</f>
        <v>#DIV/0!</v>
      </c>
      <c r="G38" s="8" t="e">
        <f>E38/C38</f>
        <v>#DIV/0!</v>
      </c>
      <c r="H38" s="8"/>
      <c r="I38" s="52"/>
    </row>
    <row r="39" spans="2:11" ht="15.75" x14ac:dyDescent="0.25">
      <c r="B39" s="37"/>
      <c r="C39" s="9"/>
      <c r="D39" s="8"/>
      <c r="E39" s="8"/>
      <c r="F39" s="8"/>
      <c r="G39" s="8"/>
      <c r="H39" s="8"/>
    </row>
    <row r="40" spans="2:11" ht="15.75" x14ac:dyDescent="0.25">
      <c r="B40" s="37"/>
      <c r="C40" s="9"/>
      <c r="D40" s="8"/>
      <c r="E40" s="8"/>
      <c r="F40" s="8"/>
      <c r="G40" s="8"/>
      <c r="H40" s="8"/>
    </row>
    <row r="41" spans="2:11" ht="15.75" x14ac:dyDescent="0.25">
      <c r="B41" s="22"/>
      <c r="C41" s="7"/>
      <c r="D41" s="39"/>
    </row>
    <row r="42" spans="2:11" ht="15.75" x14ac:dyDescent="0.25">
      <c r="B42" s="22"/>
      <c r="C42" s="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F1" workbookViewId="0">
      <selection activeCell="P39" sqref="P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T34" sqref="T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2025-03-17T11:01:20Z</dcterms:modified>
</cp:coreProperties>
</file>