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B38A71B-3145-4906-913C-EADCFE3FB7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G14" i="1"/>
  <c r="H14" i="1"/>
  <c r="F14" i="1"/>
  <c r="F13" i="1"/>
  <c r="F12" i="1"/>
  <c r="B21" i="1"/>
  <c r="F8" i="1"/>
  <c r="G8" i="1"/>
  <c r="B20" i="1"/>
  <c r="B19" i="1"/>
  <c r="B36" i="1"/>
  <c r="C36" i="1" s="1"/>
  <c r="C35" i="1"/>
  <c r="B34" i="1"/>
  <c r="C34" i="1" s="1"/>
  <c r="C30" i="1"/>
  <c r="C29" i="1"/>
  <c r="F28" i="1"/>
  <c r="C28" i="1"/>
  <c r="E7" i="1"/>
  <c r="E8" i="1" s="1"/>
  <c r="F31" i="1" l="1"/>
  <c r="G31" i="1"/>
  <c r="G30" i="1"/>
  <c r="F30" i="1"/>
  <c r="F37" i="1"/>
  <c r="F36" i="1" l="1"/>
  <c r="G37" i="1"/>
  <c r="H28" i="1" l="1"/>
  <c r="G29" i="1" l="1"/>
  <c r="F35" i="1"/>
  <c r="F34" i="1" l="1"/>
  <c r="G36" i="1" l="1"/>
  <c r="G35" i="1"/>
  <c r="G34" i="1"/>
  <c r="B10" i="1" l="1"/>
  <c r="B11" i="1" s="1"/>
  <c r="B8" i="1"/>
  <c r="B6" i="1"/>
  <c r="B5" i="1"/>
  <c r="B14" i="1" s="1"/>
  <c r="B12" i="1" l="1"/>
  <c r="B13" i="1" s="1"/>
  <c r="B15" i="1" l="1"/>
  <c r="I34" i="1" l="1"/>
  <c r="I35" i="1"/>
  <c r="B17" i="1"/>
  <c r="G28" i="1" l="1"/>
  <c r="F29" i="1"/>
  <c r="H29" i="1" l="1"/>
  <c r="G3" i="1" l="1"/>
</calcChain>
</file>

<file path=xl/sharedStrings.xml><?xml version="1.0" encoding="utf-8"?>
<sst xmlns="http://schemas.openxmlformats.org/spreadsheetml/2006/main" count="38" uniqueCount="31">
  <si>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</si>
  <si>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</si>
  <si>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</si>
  <si>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</si>
  <si>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</si>
  <si>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</si>
  <si>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</si>
  <si>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</si>
  <si>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</si>
  <si>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</si>
  <si>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</si>
  <si>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</si>
  <si>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</si>
  <si>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</si>
  <si>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</si>
  <si>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</si>
  <si>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</si>
  <si>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</si>
  <si>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</si>
  <si>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</si>
  <si>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</si>
  <si>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</si>
  <si>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</si>
  <si>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</si>
  <si>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</si>
  <si>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</si>
  <si>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</t>
  </si>
  <si>
    <t>Value/RV</t>
  </si>
  <si>
    <t>Car Parking</t>
  </si>
  <si>
    <t>Total Value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</si>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</sst>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Border="1"/>
    <xf numFmtId="43" fontId="15" fillId="0" borderId="0" xfId="0" applyNumberFormat="1" applyFont="1"/>
    <xf numFmtId="0" fontId="15" fillId="0" borderId="0" xfId="0" applyFont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6" fillId="0" borderId="1" xfId="0" applyNumberFormat="1" applyFont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0" fontId="14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123825</xdr:colOff>
      <xdr:row>40</xdr:row>
      <xdr:rowOff>1064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E3CD24-A0A4-A9CF-BD0C-A0ACEC67B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58225" cy="7621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419101</xdr:colOff>
      <xdr:row>41</xdr:row>
      <xdr:rowOff>58545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7C6A54-7CCE-E71D-9AC5-F69C3C98C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8953500" cy="7869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zoomScaleNormal="10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3">
        <v>26000</v>
      </c>
      <c r="C3" s="17"/>
      <c r="D3" s="10"/>
      <c r="E3">
        <v>2006</v>
      </c>
      <c r="F3" s="3">
        <v>2025</v>
      </c>
      <c r="G3" s="4">
        <f>F3-E3</f>
        <v>19</v>
      </c>
      <c r="L3" s="3"/>
      <c r="M3" s="4"/>
    </row>
    <row r="4" spans="1:17" ht="33" x14ac:dyDescent="0.3">
      <c r="A4" s="44" t="s">
        <v>1</v>
      </c>
      <c r="B4" s="43">
        <v>3000</v>
      </c>
      <c r="C4" s="17"/>
      <c r="D4" s="10"/>
      <c r="E4" s="31"/>
      <c r="F4" s="3"/>
      <c r="G4" s="4"/>
      <c r="H4" s="38"/>
      <c r="K4" s="26"/>
      <c r="L4" s="3"/>
      <c r="M4" s="4"/>
    </row>
    <row r="5" spans="1:17" ht="16.5" x14ac:dyDescent="0.3">
      <c r="A5" s="16" t="s">
        <v>2</v>
      </c>
      <c r="B5" s="43">
        <f>B3-B4</f>
        <v>23000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3">
        <f>B4</f>
        <v>3000</v>
      </c>
      <c r="C6" s="17"/>
      <c r="D6" s="42"/>
      <c r="E6" s="6">
        <v>643</v>
      </c>
      <c r="F6" s="3"/>
      <c r="G6" s="14"/>
      <c r="H6" s="6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47"/>
      <c r="E7" s="46">
        <f>4.36*10.764</f>
        <v>46.931040000000003</v>
      </c>
      <c r="F7" s="3"/>
      <c r="G7" s="5"/>
      <c r="H7" s="6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47"/>
      <c r="E8" s="46">
        <f>SUM(E6:E7)</f>
        <v>689.93104000000005</v>
      </c>
      <c r="F8" s="3">
        <f>E8*1.1</f>
        <v>758.92414400000007</v>
      </c>
      <c r="G8" s="5">
        <f>F8/10.764</f>
        <v>70.505773318468982</v>
      </c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47"/>
      <c r="E9" s="46"/>
      <c r="F9" s="3"/>
      <c r="G9" s="13"/>
      <c r="J9" s="25"/>
      <c r="M9" s="33"/>
      <c r="N9" s="23"/>
      <c r="O9" s="23"/>
      <c r="P9" s="23"/>
      <c r="Q9" s="23"/>
    </row>
    <row r="10" spans="1:17" ht="33" x14ac:dyDescent="0.3">
      <c r="A10" s="44" t="s">
        <v>7</v>
      </c>
      <c r="B10" s="16">
        <f>90*B7/B9</f>
        <v>0</v>
      </c>
      <c r="C10" s="18"/>
      <c r="D10" s="47"/>
      <c r="E10" s="48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5">
        <f>B10%</f>
        <v>0</v>
      </c>
      <c r="C11" s="28"/>
      <c r="D11" s="49"/>
      <c r="E11" s="46" t="s">
        <v>26</v>
      </c>
      <c r="F11" t="s">
        <v>30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3">
        <f>B6*B11</f>
        <v>0</v>
      </c>
      <c r="C12" s="19"/>
      <c r="D12" s="50"/>
      <c r="E12" s="46">
        <v>603</v>
      </c>
      <c r="F12">
        <f>3.8*10.764</f>
        <v>40.903199999999998</v>
      </c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3">
        <f>B6-B12</f>
        <v>3000</v>
      </c>
      <c r="C13" s="19"/>
      <c r="D13" s="51"/>
      <c r="E13" s="6"/>
      <c r="F13">
        <f>0.529*10.764</f>
        <v>5.6941559999999996</v>
      </c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3">
        <f>B5</f>
        <v>23000</v>
      </c>
      <c r="C14" s="17"/>
      <c r="D14" s="10"/>
      <c r="F14" s="6">
        <f>SUM(F12:F13)</f>
        <v>46.597355999999998</v>
      </c>
      <c r="G14" s="13">
        <f>E12+F14</f>
        <v>649.59735599999999</v>
      </c>
      <c r="H14" s="23">
        <f>650-47</f>
        <v>603</v>
      </c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3">
        <f>B14+B13</f>
        <v>26000</v>
      </c>
      <c r="C15" s="17"/>
      <c r="D15" s="10"/>
      <c r="E15" s="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690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27</v>
      </c>
      <c r="B17" s="46">
        <f>B15*B16</f>
        <v>17940000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28</v>
      </c>
      <c r="B18" s="46">
        <v>1200000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29</v>
      </c>
      <c r="B19" s="46">
        <f>B18+B17</f>
        <v>19140000</v>
      </c>
      <c r="C19" s="20"/>
      <c r="D19" s="10"/>
      <c r="E19" s="5"/>
      <c r="F19" s="27"/>
      <c r="G19" s="5"/>
      <c r="H19" s="6"/>
      <c r="M19" s="5"/>
      <c r="N19" s="6"/>
    </row>
    <row r="20" spans="1:14" ht="16.5" x14ac:dyDescent="0.3">
      <c r="A20" s="16" t="s">
        <v>23</v>
      </c>
      <c r="B20" s="46">
        <f>B19*0.8</f>
        <v>15312000</v>
      </c>
      <c r="C20" s="20"/>
      <c r="D20" s="10"/>
      <c r="E20" s="5"/>
      <c r="F20" s="27"/>
      <c r="G20" s="5"/>
      <c r="H20" s="6"/>
      <c r="M20" s="5"/>
      <c r="N20" s="6"/>
    </row>
    <row r="21" spans="1:14" ht="18.75" x14ac:dyDescent="0.3">
      <c r="A21" s="16" t="s">
        <v>12</v>
      </c>
      <c r="B21" s="17">
        <f>759*B4</f>
        <v>2277000</v>
      </c>
      <c r="C21" s="17"/>
      <c r="D21" s="10"/>
      <c r="E21" s="40"/>
      <c r="F21" s="40"/>
      <c r="G21" s="41"/>
    </row>
    <row r="22" spans="1:14" ht="16.5" x14ac:dyDescent="0.3">
      <c r="A22" s="16" t="s">
        <v>16</v>
      </c>
      <c r="B22" s="17">
        <f>B19*0.03/12</f>
        <v>47850</v>
      </c>
      <c r="C22" s="30"/>
      <c r="D22" s="10"/>
      <c r="E22" s="6"/>
      <c r="F22" s="5"/>
    </row>
    <row r="23" spans="1:14" x14ac:dyDescent="0.25">
      <c r="B23" s="12"/>
    </row>
    <row r="24" spans="1:14" x14ac:dyDescent="0.25">
      <c r="B24" s="12"/>
    </row>
    <row r="26" spans="1:14" x14ac:dyDescent="0.25">
      <c r="C26" t="s">
        <v>14</v>
      </c>
    </row>
    <row r="27" spans="1:14" x14ac:dyDescent="0.25">
      <c r="B27" s="9" t="s">
        <v>15</v>
      </c>
      <c r="C27" s="8" t="s">
        <v>20</v>
      </c>
      <c r="D27" s="8" t="s">
        <v>24</v>
      </c>
      <c r="E27" s="8" t="s">
        <v>11</v>
      </c>
      <c r="F27" s="8" t="s">
        <v>17</v>
      </c>
      <c r="G27" s="8" t="s">
        <v>18</v>
      </c>
      <c r="H27" s="8" t="s">
        <v>19</v>
      </c>
      <c r="I27" s="8"/>
    </row>
    <row r="28" spans="1:14" ht="17.25" x14ac:dyDescent="0.3">
      <c r="B28" s="9">
        <v>643</v>
      </c>
      <c r="C28" s="8">
        <f>B28*1.1</f>
        <v>707.30000000000007</v>
      </c>
      <c r="D28" s="8"/>
      <c r="E28" s="8">
        <v>17100000</v>
      </c>
      <c r="F28" s="10">
        <f>E28/B28</f>
        <v>26594.090202177293</v>
      </c>
      <c r="G28" s="10">
        <f>E28/C28</f>
        <v>24176.445638342993</v>
      </c>
      <c r="H28" s="10" t="e">
        <f>E28/D28</f>
        <v>#DIV/0!</v>
      </c>
      <c r="I28" s="8"/>
      <c r="J28" s="15"/>
    </row>
    <row r="29" spans="1:14" x14ac:dyDescent="0.25">
      <c r="B29" s="9">
        <v>672</v>
      </c>
      <c r="C29" s="8">
        <f>B29*1.1</f>
        <v>739.2</v>
      </c>
      <c r="D29" s="8"/>
      <c r="E29" s="8">
        <v>17500000</v>
      </c>
      <c r="F29" s="10">
        <f t="shared" ref="F29:F31" si="0">E29/B29</f>
        <v>26041.666666666668</v>
      </c>
      <c r="G29" s="10">
        <f t="shared" ref="G29:G31" si="1">E29/C29</f>
        <v>23674.242424242424</v>
      </c>
      <c r="H29" s="10" t="e">
        <f>E29/#REF!</f>
        <v>#REF!</v>
      </c>
      <c r="I29" s="8"/>
    </row>
    <row r="30" spans="1:14" x14ac:dyDescent="0.25">
      <c r="B30" s="9">
        <v>768</v>
      </c>
      <c r="C30" s="8">
        <f>B30*1.1</f>
        <v>844.80000000000007</v>
      </c>
      <c r="D30" s="8"/>
      <c r="E30" s="10">
        <v>21500000</v>
      </c>
      <c r="F30" s="10">
        <f t="shared" si="0"/>
        <v>27994.791666666668</v>
      </c>
      <c r="G30" s="10">
        <f t="shared" si="1"/>
        <v>25449.810606060604</v>
      </c>
      <c r="H30" s="10"/>
      <c r="I30" s="8"/>
    </row>
    <row r="31" spans="1:14" x14ac:dyDescent="0.25">
      <c r="B31" s="9"/>
      <c r="C31" s="8"/>
      <c r="D31" s="8"/>
      <c r="E31" s="10"/>
      <c r="F31" s="10" t="e">
        <f t="shared" si="0"/>
        <v>#DIV/0!</v>
      </c>
      <c r="G31" s="10" t="e">
        <f t="shared" si="1"/>
        <v>#DIV/0!</v>
      </c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2:11" x14ac:dyDescent="0.25">
      <c r="B33" s="9" t="s">
        <v>15</v>
      </c>
      <c r="C33" s="8" t="s">
        <v>20</v>
      </c>
      <c r="D33" s="8" t="s">
        <v>24</v>
      </c>
      <c r="E33" s="8" t="s">
        <v>11</v>
      </c>
      <c r="F33" s="8" t="s">
        <v>17</v>
      </c>
      <c r="G33" s="8" t="s">
        <v>18</v>
      </c>
    </row>
    <row r="34" spans="2:11" x14ac:dyDescent="0.25">
      <c r="B34" s="9">
        <f>62*10.764</f>
        <v>667.36799999999994</v>
      </c>
      <c r="C34" s="8">
        <f>B34*1.1</f>
        <v>734.10479999999995</v>
      </c>
      <c r="D34" s="8"/>
      <c r="E34" s="8">
        <v>16009000</v>
      </c>
      <c r="F34" s="8">
        <f>E34/B34</f>
        <v>23988.264345908108</v>
      </c>
      <c r="G34" s="8">
        <f>E34/C34</f>
        <v>21807.513041734641</v>
      </c>
      <c r="H34" s="10"/>
      <c r="I34" s="52">
        <f>B15/F34</f>
        <v>1.0838633268786306</v>
      </c>
    </row>
    <row r="35" spans="2:11" x14ac:dyDescent="0.25">
      <c r="B35" s="8">
        <v>771</v>
      </c>
      <c r="C35" s="8">
        <f>B35*1.1</f>
        <v>848.1</v>
      </c>
      <c r="D35" s="8"/>
      <c r="E35" s="8">
        <v>18556763</v>
      </c>
      <c r="F35" s="8">
        <f>E35/B35</f>
        <v>24068.434500648509</v>
      </c>
      <c r="G35" s="8">
        <f>E35/C35</f>
        <v>21880.395000589553</v>
      </c>
      <c r="H35" s="10"/>
      <c r="I35" s="52">
        <f>B15/F35</f>
        <v>1.0802530592215893</v>
      </c>
      <c r="K35" s="6"/>
    </row>
    <row r="36" spans="2:11" x14ac:dyDescent="0.25">
      <c r="B36" s="8">
        <f>643+47</f>
        <v>690</v>
      </c>
      <c r="C36" s="8">
        <f>B36*1.1</f>
        <v>759.00000000000011</v>
      </c>
      <c r="D36" s="8"/>
      <c r="E36" s="8">
        <v>18308196</v>
      </c>
      <c r="F36" s="8">
        <f>E36/B36</f>
        <v>26533.617391304349</v>
      </c>
      <c r="G36" s="8">
        <f>E36/C36</f>
        <v>24121.47035573122</v>
      </c>
      <c r="H36" s="10"/>
      <c r="I36" s="52"/>
    </row>
    <row r="37" spans="2:11" ht="15.75" x14ac:dyDescent="0.25">
      <c r="B37" s="53"/>
      <c r="C37" s="8"/>
      <c r="D37" s="8"/>
      <c r="E37" s="8"/>
      <c r="F37" s="8" t="e">
        <f>E37/B37</f>
        <v>#DIV/0!</v>
      </c>
      <c r="G37" s="8" t="e">
        <f>E37/C37</f>
        <v>#DIV/0!</v>
      </c>
      <c r="H37" s="8"/>
      <c r="I37" s="52"/>
    </row>
    <row r="38" spans="2:11" ht="15.75" x14ac:dyDescent="0.25">
      <c r="B38" s="37"/>
      <c r="C38" s="9"/>
      <c r="D38" s="8"/>
      <c r="E38" s="8"/>
      <c r="F38" s="8"/>
      <c r="G38" s="8"/>
      <c r="H38" s="8"/>
    </row>
    <row r="39" spans="2:11" ht="15.75" x14ac:dyDescent="0.25">
      <c r="B39" s="37"/>
      <c r="C39" s="9"/>
      <c r="D39" s="8"/>
      <c r="E39" s="8"/>
      <c r="F39" s="8"/>
      <c r="G39" s="8"/>
      <c r="H39" s="8"/>
    </row>
    <row r="40" spans="2:11" ht="15.75" x14ac:dyDescent="0.25">
      <c r="B40" s="22"/>
      <c r="C40" s="7"/>
      <c r="D40" s="39"/>
    </row>
    <row r="41" spans="2:11" ht="15.75" x14ac:dyDescent="0.25">
      <c r="B41" s="22"/>
      <c r="C41" s="7"/>
    </row>
    <row r="61" spans="3:5" x14ac:dyDescent="0.25">
      <c r="C61" s="6"/>
      <c r="D61" s="6"/>
      <c r="E6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T33" sqref="T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S36" sqref="S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2025-03-18T12:24:07Z</dcterms:modified>
</cp:coreProperties>
</file>