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Tayyab Shaik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igr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3" l="1"/>
  <c r="P8" i="4" l="1"/>
  <c r="B8" i="4" s="1"/>
  <c r="C8" i="4" s="1"/>
  <c r="J8" i="4"/>
  <c r="I8" i="4"/>
  <c r="E8" i="4"/>
  <c r="A8" i="4"/>
  <c r="P7" i="4"/>
  <c r="B7" i="4" s="1"/>
  <c r="J7" i="4"/>
  <c r="I7" i="4"/>
  <c r="E7" i="4"/>
  <c r="A7" i="4"/>
  <c r="B6" i="4"/>
  <c r="C6" i="4" s="1"/>
  <c r="P6" i="4"/>
  <c r="J6" i="4"/>
  <c r="I6" i="4"/>
  <c r="E6" i="4"/>
  <c r="A6" i="4"/>
  <c r="Q5" i="4"/>
  <c r="B5" i="4" s="1"/>
  <c r="J5" i="4"/>
  <c r="I5" i="4"/>
  <c r="E5" i="4"/>
  <c r="A5" i="4"/>
  <c r="Q4" i="4"/>
  <c r="B4" i="4" s="1"/>
  <c r="J4" i="4"/>
  <c r="I4" i="4"/>
  <c r="E4" i="4"/>
  <c r="A4" i="4"/>
  <c r="B3" i="4"/>
  <c r="P3" i="4"/>
  <c r="J3" i="4"/>
  <c r="I3" i="4"/>
  <c r="E3" i="4"/>
  <c r="A3" i="4"/>
  <c r="B2" i="4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F6" i="4" l="1"/>
  <c r="F9" i="4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Q11" i="4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8" i="4"/>
  <c r="H18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<sst xmlns="http://schemas.openxmlformats.org/spreadsheetml/2006/main" count="129" uniqueCount="98">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</sst>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Rs.&quot;\ * #,##0.00_ ;_ &quot;Rs.&quot;\ * \-#,##0.00_ ;_ &quot;Rs.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0" fillId="0" borderId="0" xfId="0" applyFill="1" applyBorder="1"/>
    <xf numFmtId="43" fontId="2" fillId="0" borderId="0" xfId="0" applyNumberFormat="1" applyFont="1" applyBorder="1"/>
    <xf numFmtId="44" fontId="0" fillId="0" borderId="0" xfId="3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4">
    <cellStyle name="Comma" xfId="1" builtinId="3"/>
    <cellStyle name="Comma 2" xfId="2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157655</xdr:rowOff>
    </xdr:from>
    <xdr:to>
      <xdr:col>20</xdr:col>
      <xdr:colOff>135180</xdr:colOff>
      <xdr:row>34</xdr:row>
      <xdr:rowOff>171457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8655"/>
          <a:ext cx="12353456" cy="5840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160609</xdr:colOff>
      <xdr:row>30</xdr:row>
      <xdr:rowOff>161190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23809" cy="5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141257</xdr:colOff>
      <xdr:row>31</xdr:row>
      <xdr:rowOff>84976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42857" cy="59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460001</xdr:colOff>
      <xdr:row>30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5825" cy="585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40735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38700</v>
      </c>
      <c r="D5" s="56" t="s">
        <v>61</v>
      </c>
      <c r="E5" s="57">
        <f>ROUND(C5/10.764,0)</f>
        <v>3595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22506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37006</v>
      </c>
      <c r="D10" s="56" t="s">
        <v>61</v>
      </c>
      <c r="E10" s="57">
        <f>ROUND(C10/10.764,0)</f>
        <v>3438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719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2471922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19" sqref="F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4.710937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7100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</row>
    <row r="11" spans="1:9">
      <c r="A11" s="15"/>
      <c r="B11" s="25"/>
      <c r="C11" s="26">
        <f>C10%</f>
        <v>0.105</v>
      </c>
      <c r="D11" s="26"/>
    </row>
    <row r="12" spans="1:9">
      <c r="A12" s="15" t="s">
        <v>21</v>
      </c>
      <c r="B12" s="18"/>
      <c r="C12" s="19">
        <f>C6*C11</f>
        <v>210</v>
      </c>
      <c r="D12" s="22"/>
    </row>
    <row r="13" spans="1:9">
      <c r="A13" s="15" t="s">
        <v>22</v>
      </c>
      <c r="B13" s="18"/>
      <c r="C13" s="19">
        <f>C6-C12</f>
        <v>1790</v>
      </c>
      <c r="D13" s="22"/>
      <c r="G13" s="74"/>
    </row>
    <row r="14" spans="1:9">
      <c r="A14" s="15" t="s">
        <v>15</v>
      </c>
      <c r="B14" s="18"/>
      <c r="C14" s="19">
        <f>C5</f>
        <v>5100</v>
      </c>
      <c r="D14" s="22"/>
      <c r="G14" s="74"/>
    </row>
    <row r="15" spans="1:9">
      <c r="B15" s="18"/>
      <c r="C15" s="19"/>
      <c r="D15" s="22"/>
      <c r="F15" s="6"/>
      <c r="G15" s="74"/>
    </row>
    <row r="16" spans="1:9">
      <c r="A16" s="27" t="s">
        <v>23</v>
      </c>
      <c r="B16" s="28"/>
      <c r="C16" s="20">
        <f>C14+C13</f>
        <v>6890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94</v>
      </c>
      <c r="B18" s="7"/>
      <c r="C18" s="72">
        <v>654</v>
      </c>
      <c r="D18" s="72"/>
      <c r="E18" s="73"/>
      <c r="F18" s="118"/>
      <c r="G18" s="74"/>
    </row>
    <row r="19" spans="1:9">
      <c r="A19" s="15"/>
      <c r="B19" s="6"/>
      <c r="C19" s="29">
        <f>C18*C16</f>
        <v>4506060</v>
      </c>
      <c r="D19" s="74" t="s">
        <v>68</v>
      </c>
      <c r="E19" s="29"/>
      <c r="F19" s="117"/>
      <c r="G19" s="74"/>
    </row>
    <row r="20" spans="1:9">
      <c r="A20" s="15"/>
      <c r="C20" s="30">
        <f>C19*95%</f>
        <v>4280757</v>
      </c>
      <c r="D20" s="74" t="s">
        <v>24</v>
      </c>
      <c r="E20" s="30"/>
      <c r="F20" s="117"/>
      <c r="G20" s="74"/>
    </row>
    <row r="21" spans="1:9">
      <c r="A21" s="15"/>
      <c r="C21" s="30">
        <f>C19*80%</f>
        <v>3604848</v>
      </c>
      <c r="D21" s="74" t="s">
        <v>25</v>
      </c>
      <c r="E21" s="30"/>
      <c r="F21" s="117"/>
      <c r="G21" s="116"/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1308000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9387.625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31" sqref="G3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0</v>
      </c>
      <c r="C2" s="4">
        <f t="shared" ref="C2:C8" si="2">B2*1.2</f>
        <v>0</v>
      </c>
      <c r="D2" s="4">
        <f t="shared" ref="D2:D8" si="3">C2*1.2</f>
        <v>0</v>
      </c>
      <c r="E2" s="5">
        <f t="shared" ref="E2:E8" si="4">R2</f>
        <v>0</v>
      </c>
      <c r="F2" s="4" t="e">
        <f t="shared" ref="F2:F8" si="5">ROUND((E2/B2),0)</f>
        <v>#DIV/0!</v>
      </c>
      <c r="G2" s="4" t="e">
        <f t="shared" ref="G2:G8" si="6">ROUND((E2/C2),0)</f>
        <v>#DIV/0!</v>
      </c>
      <c r="H2" s="4" t="e">
        <f t="shared" ref="H2:H8" si="7">ROUND((E2/D2),0)</f>
        <v>#DIV/0!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6" si="10"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f t="shared" ref="Q4:Q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572</v>
      </c>
      <c r="C8" s="4">
        <f t="shared" si="2"/>
        <v>686.4</v>
      </c>
      <c r="D8" s="4">
        <f t="shared" si="3"/>
        <v>823.68</v>
      </c>
      <c r="E8" s="5">
        <f t="shared" si="4"/>
        <v>3012000</v>
      </c>
      <c r="F8" s="4">
        <f t="shared" si="5"/>
        <v>5266</v>
      </c>
      <c r="G8" s="4">
        <f t="shared" si="6"/>
        <v>4388</v>
      </c>
      <c r="H8" s="4">
        <f t="shared" si="7"/>
        <v>3657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v>572</v>
      </c>
      <c r="R8" s="2">
        <v>3012000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628.47222222222229</v>
      </c>
      <c r="C10" s="4">
        <f t="shared" ref="C10:C15" si="26">B10*1.2</f>
        <v>754.16666666666674</v>
      </c>
      <c r="D10" s="4">
        <f t="shared" ref="D10:D15" si="27">C10*1.2</f>
        <v>905.00000000000011</v>
      </c>
      <c r="E10" s="5">
        <f t="shared" ref="E10:E15" si="28">R10</f>
        <v>4800000</v>
      </c>
      <c r="F10" s="4">
        <f t="shared" ref="F10:F15" si="29">ROUND((E10/B10),0)</f>
        <v>7638</v>
      </c>
      <c r="G10" s="4">
        <f t="shared" ref="G10:G15" si="30">ROUND((E10/C10),0)</f>
        <v>6365</v>
      </c>
      <c r="H10" s="4">
        <f t="shared" ref="H10:H15" si="31">ROUND((E10/D10),0)</f>
        <v>5304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905</v>
      </c>
      <c r="P10" s="71">
        <f t="shared" ref="P10:P13" si="34">O10/1.2</f>
        <v>754.16666666666674</v>
      </c>
      <c r="Q10" s="71">
        <f t="shared" ref="Q10:Q15" si="35">P10/1.2</f>
        <v>628.47222222222229</v>
      </c>
      <c r="R10" s="2">
        <v>4800000</v>
      </c>
      <c r="S10" s="2"/>
    </row>
    <row r="11" spans="1:35" ht="16.5">
      <c r="A11" s="4">
        <f t="shared" si="24"/>
        <v>0</v>
      </c>
      <c r="B11" s="4">
        <f t="shared" si="25"/>
        <v>1250</v>
      </c>
      <c r="C11" s="4">
        <f t="shared" si="26"/>
        <v>1500</v>
      </c>
      <c r="D11" s="4">
        <f t="shared" si="27"/>
        <v>1800</v>
      </c>
      <c r="E11" s="5">
        <f t="shared" si="28"/>
        <v>8000000</v>
      </c>
      <c r="F11" s="4">
        <f t="shared" si="29"/>
        <v>6400</v>
      </c>
      <c r="G11" s="4">
        <f t="shared" si="30"/>
        <v>5333</v>
      </c>
      <c r="H11" s="4">
        <f t="shared" si="31"/>
        <v>4444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v>1500</v>
      </c>
      <c r="Q11" s="71">
        <f t="shared" si="35"/>
        <v>1250</v>
      </c>
      <c r="R11" s="2">
        <v>8000000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="85" zoomScaleNormal="85" workbookViewId="0">
      <selection activeCell="H8" sqref="H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12" sqref="J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zoomScale="145" zoomScaleNormal="145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2025-03-17T11:09:27Z</dcterms:modified>
</cp:coreProperties>
</file>