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Yogesh Chavan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F15" i="23"/>
  <c r="P8" i="4"/>
  <c r="Q8" i="4" s="1"/>
  <c r="B8" i="4" s="1"/>
  <c r="C8" i="4" s="1"/>
  <c r="J8" i="4"/>
  <c r="I8" i="4"/>
  <c r="E8" i="4"/>
  <c r="A8" i="4"/>
  <c r="P7" i="4"/>
  <c r="Q7" i="4" s="1"/>
  <c r="B7" i="4" s="1"/>
  <c r="J7" i="4"/>
  <c r="I7" i="4"/>
  <c r="E7" i="4"/>
  <c r="A7" i="4"/>
  <c r="B6" i="4"/>
  <c r="C6" i="4" s="1"/>
  <c r="P6" i="4"/>
  <c r="J6" i="4"/>
  <c r="I6" i="4"/>
  <c r="E6" i="4"/>
  <c r="A6" i="4"/>
  <c r="Q5" i="4"/>
  <c r="B5" i="4" s="1"/>
  <c r="J5" i="4"/>
  <c r="I5" i="4"/>
  <c r="E5" i="4"/>
  <c r="A5" i="4"/>
  <c r="Q4" i="4"/>
  <c r="B4" i="4" s="1"/>
  <c r="J4" i="4"/>
  <c r="I4" i="4"/>
  <c r="E4" i="4"/>
  <c r="A4" i="4"/>
  <c r="B3" i="4"/>
  <c r="P3" i="4"/>
  <c r="J3" i="4"/>
  <c r="I3" i="4"/>
  <c r="E3" i="4"/>
  <c r="A3" i="4"/>
  <c r="B2" i="4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F6" i="4" l="1"/>
  <c r="F9" i="4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F19" i="23" s="1"/>
  <c r="F21" i="23" l="1"/>
  <c r="F20" i="23"/>
  <c r="C20" i="23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8" i="4"/>
  <c r="H18" i="4" s="1"/>
  <c r="D17" i="4" l="1"/>
  <c r="H17" i="4" s="1"/>
</calcChain>
</file>

<file path=xl/sharedStrings.xml><?xml version="1.0" encoding="utf-8"?>
<sst xmlns="http://schemas.openxmlformats.org/spreadsheetml/2006/main" count="136" uniqueCount="100">
  <si>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</si>
  <si>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</si>
  <si>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</si>
  <si>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</si>
  <si>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</si>
  <si>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</si>
  <si>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</si>
  <si>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</si>
  <si>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</si>
  <si>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</si>
  <si>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</si>
  <si>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</si>
  <si>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</si>
  <si>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</si>
  <si>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</si>
  <si>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</si>
  <si>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</si>
  <si>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</si>
  <si>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</si>
  <si>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</si>
  <si>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</si>
  <si>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</si>
  <si>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</si>
  <si>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</si>
  <si>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</si>
  <si>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</si>
  <si>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</si>
  <si>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</si>
  <si>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</si>
  <si>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</si>
  <si>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</si>
  <si>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</si>
  <si>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</si>
  <si>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</si>
  <si>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</si>
  <si>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</si>
  <si>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</si>
  <si>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</si>
  <si>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</si>
  <si>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</si>
  <si>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</si>
  <si>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</si>
  <si>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</si>
  <si>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</si>
  <si>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</si>
  <si>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</si>
  <si>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</si>
  <si>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</si>
  <si>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</si>
  <si>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</si>
  <si>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</si>
  <si>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</si>
  <si>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</si>
  <si>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</si>
  <si>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</si>
  <si>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</si>
  <si>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</si>
  <si>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</si>
  <si>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</si>
  <si>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</si>
  <si>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</si>
  <si>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</si>
  <si>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</si>
  <si>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</si>
  <si>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</si>
  <si>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</si>
  <si>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</si>
  <si>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</si>
  <si>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</si>
  <si>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</si>
  <si>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</si>
  <si>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</si>
  <si>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</si>
  <si>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</si>
  <si>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</si>
  <si>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</si>
  <si>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</si>
  <si>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</si>
  <si>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</si>
  <si>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</si>
  <si>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</si>
  <si>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</si>
  <si>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</si>
  <si>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</si>
  <si>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</si>
  <si>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</si>
  <si>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</si>
  <si>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</si>
  <si>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</si>
  <si>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</si>
  <si>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</si>
  <si>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</si>
  <si>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</si>
  <si>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</si>
  <si>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</si>
  <si>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</si>
  <si>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</si>
  <si>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Parking</t>
  </si>
  <si>
    <t>Tot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</si>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</sst>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Rs.&quot;\ * #,##0.00_ ;_ &quot;Rs.&quot;\ * \-#,##0.00_ ;_ &quot;Rs.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  <xf numFmtId="43" fontId="2" fillId="0" borderId="0" xfId="0" applyNumberFormat="1" applyFont="1" applyBorder="1"/>
    <xf numFmtId="44" fontId="0" fillId="0" borderId="0" xfId="3" applyFont="1" applyBorder="1"/>
  </cellXfs>
  <cellStyles count="4">
    <cellStyle name="Comma" xfId="1" builtinId="3"/>
    <cellStyle name="Comma 2" xfId="2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28097</xdr:colOff>
      <xdr:row>30</xdr:row>
      <xdr:rowOff>94524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47619" cy="58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512914</xdr:colOff>
      <xdr:row>30</xdr:row>
      <xdr:rowOff>151667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85714" cy="58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177395</xdr:colOff>
      <xdr:row>28</xdr:row>
      <xdr:rowOff>66000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8571" cy="5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2" workbookViewId="0">
      <selection activeCell="B22" sqref="B21:B22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41035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39000</v>
      </c>
      <c r="D5" s="56" t="s">
        <v>61</v>
      </c>
      <c r="E5" s="57">
        <f>ROUND(C5/10.764,0)</f>
        <v>3623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16300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22700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39000</v>
      </c>
      <c r="D10" s="56" t="s">
        <v>61</v>
      </c>
      <c r="E10" s="57">
        <f>ROUND(C10/10.764,0)</f>
        <v>3623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1196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0">
        <f>C16*E10</f>
        <v>4333108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0" sqref="F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4.710937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5000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</row>
    <row r="11" spans="1:9">
      <c r="A11" s="15"/>
      <c r="B11" s="25"/>
      <c r="C11" s="26">
        <f>C10%</f>
        <v>0</v>
      </c>
      <c r="D11" s="26"/>
    </row>
    <row r="12" spans="1:9">
      <c r="A12" s="15" t="s">
        <v>21</v>
      </c>
      <c r="B12" s="18"/>
      <c r="C12" s="19">
        <f>C6*C11</f>
        <v>0</v>
      </c>
      <c r="D12" s="22"/>
    </row>
    <row r="13" spans="1:9">
      <c r="A13" s="15" t="s">
        <v>22</v>
      </c>
      <c r="B13" s="18"/>
      <c r="C13" s="19">
        <f>C6-C12</f>
        <v>2000</v>
      </c>
      <c r="D13" s="22"/>
      <c r="F13">
        <v>899</v>
      </c>
      <c r="G13" s="74" t="s">
        <v>94</v>
      </c>
    </row>
    <row r="14" spans="1:9">
      <c r="A14" s="15" t="s">
        <v>15</v>
      </c>
      <c r="B14" s="18"/>
      <c r="C14" s="19">
        <f>C5</f>
        <v>3000</v>
      </c>
      <c r="D14" s="22"/>
      <c r="F14">
        <v>188</v>
      </c>
      <c r="G14" s="74" t="s">
        <v>74</v>
      </c>
    </row>
    <row r="15" spans="1:9">
      <c r="B15" s="18"/>
      <c r="C15" s="19"/>
      <c r="D15" s="22"/>
      <c r="F15" s="6">
        <f>SUM(F13:F14)</f>
        <v>1087</v>
      </c>
      <c r="G15" s="74" t="s">
        <v>98</v>
      </c>
    </row>
    <row r="16" spans="1:9">
      <c r="A16" s="27" t="s">
        <v>23</v>
      </c>
      <c r="B16" s="28"/>
      <c r="C16" s="20">
        <f>C14+C13</f>
        <v>5000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94</v>
      </c>
      <c r="B18" s="7"/>
      <c r="C18" s="72">
        <v>1087</v>
      </c>
      <c r="D18" s="72"/>
      <c r="E18" s="73"/>
      <c r="F18" s="121">
        <v>200000</v>
      </c>
      <c r="G18" s="74" t="s">
        <v>97</v>
      </c>
    </row>
    <row r="19" spans="1:9">
      <c r="A19" s="15"/>
      <c r="B19" s="6"/>
      <c r="C19" s="29">
        <f>C18*C16</f>
        <v>5435000</v>
      </c>
      <c r="D19" s="74" t="s">
        <v>68</v>
      </c>
      <c r="E19" s="29"/>
      <c r="F19" s="120">
        <f>F18+C19</f>
        <v>5635000</v>
      </c>
      <c r="G19" s="74" t="s">
        <v>68</v>
      </c>
    </row>
    <row r="20" spans="1:9">
      <c r="A20" s="15"/>
      <c r="C20" s="30">
        <f>C19*95%</f>
        <v>5163250</v>
      </c>
      <c r="D20" s="74" t="s">
        <v>24</v>
      </c>
      <c r="E20" s="30"/>
      <c r="F20" s="120">
        <f>F19*95%</f>
        <v>5353250</v>
      </c>
      <c r="G20" s="74" t="s">
        <v>24</v>
      </c>
    </row>
    <row r="21" spans="1:9">
      <c r="A21" s="15"/>
      <c r="C21" s="30">
        <f>C19*80%</f>
        <v>4348000</v>
      </c>
      <c r="D21" s="74" t="s">
        <v>25</v>
      </c>
      <c r="E21" s="30"/>
      <c r="F21" s="120">
        <f>F19*80%</f>
        <v>4508000</v>
      </c>
      <c r="G21" s="119" t="s">
        <v>25</v>
      </c>
    </row>
    <row r="22" spans="1:9">
      <c r="A22" s="15"/>
      <c r="E22" s="60"/>
      <c r="F22" s="74"/>
      <c r="G22" s="74"/>
    </row>
    <row r="23" spans="1:9">
      <c r="A23" s="31" t="s">
        <v>26</v>
      </c>
      <c r="B23" s="32"/>
      <c r="C23" s="33">
        <f>C4*C18</f>
        <v>2174000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11322.916666666666</v>
      </c>
      <c r="D25" s="30"/>
      <c r="I25" s="115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S15" sqref="S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0</v>
      </c>
      <c r="C2" s="4">
        <f t="shared" ref="C2:C8" si="2">B2*1.2</f>
        <v>0</v>
      </c>
      <c r="D2" s="4">
        <f t="shared" ref="D2:D8" si="3">C2*1.2</f>
        <v>0</v>
      </c>
      <c r="E2" s="5">
        <f t="shared" ref="E2:E8" si="4">R2</f>
        <v>0</v>
      </c>
      <c r="F2" s="4" t="e">
        <f t="shared" ref="F2:F8" si="5">ROUND((E2/B2),0)</f>
        <v>#DIV/0!</v>
      </c>
      <c r="G2" s="4" t="e">
        <f t="shared" ref="G2:G8" si="6">ROUND((E2/C2),0)</f>
        <v>#DIV/0!</v>
      </c>
      <c r="H2" s="4" t="e">
        <f t="shared" ref="H2:H8" si="7">ROUND((E2/D2),0)</f>
        <v>#DIV/0!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2:P6" si="10"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f t="shared" ref="Q4:Q8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625</v>
      </c>
      <c r="C7" s="4">
        <f t="shared" si="2"/>
        <v>750</v>
      </c>
      <c r="D7" s="4">
        <f t="shared" si="3"/>
        <v>900</v>
      </c>
      <c r="E7" s="5">
        <f t="shared" si="4"/>
        <v>3300000</v>
      </c>
      <c r="F7" s="4">
        <f t="shared" si="5"/>
        <v>5280</v>
      </c>
      <c r="G7" s="4">
        <f t="shared" si="6"/>
        <v>4400</v>
      </c>
      <c r="H7" s="4">
        <f t="shared" si="7"/>
        <v>3667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900</v>
      </c>
      <c r="P7" s="71">
        <f>O7/1.2</f>
        <v>750</v>
      </c>
      <c r="Q7" s="71">
        <f t="shared" si="11"/>
        <v>625</v>
      </c>
      <c r="R7" s="2">
        <v>3300000</v>
      </c>
      <c r="S7" s="2"/>
      <c r="T7" s="2"/>
    </row>
    <row r="8" spans="1:35">
      <c r="A8" s="4">
        <f t="shared" si="0"/>
        <v>0</v>
      </c>
      <c r="B8" s="4">
        <f t="shared" si="1"/>
        <v>788.19444444444446</v>
      </c>
      <c r="C8" s="4">
        <f t="shared" si="2"/>
        <v>945.83333333333326</v>
      </c>
      <c r="D8" s="4">
        <f t="shared" si="3"/>
        <v>1134.9999999999998</v>
      </c>
      <c r="E8" s="5">
        <f t="shared" si="4"/>
        <v>5500000</v>
      </c>
      <c r="F8" s="4">
        <f t="shared" si="5"/>
        <v>6978</v>
      </c>
      <c r="G8" s="4">
        <f t="shared" si="6"/>
        <v>5815</v>
      </c>
      <c r="H8" s="4">
        <f t="shared" si="7"/>
        <v>4846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1135</v>
      </c>
      <c r="P8" s="71">
        <f>O8/1.2</f>
        <v>945.83333333333337</v>
      </c>
      <c r="Q8" s="71">
        <f t="shared" si="11"/>
        <v>788.19444444444446</v>
      </c>
      <c r="R8" s="2">
        <v>5500000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9" sqref="H6:K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O18" sqref="O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2025-03-17T05:51:33Z</dcterms:modified>
</cp:coreProperties>
</file>