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Santosh Ramanna Shetty\"/>
    </mc:Choice>
  </mc:AlternateContent>
  <xr:revisionPtr revIDLastSave="0" documentId="13_ncr:1_{CCD5E737-3E08-4C79-A732-B24316F0F8BB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6" i="4" l="1"/>
  <c r="T6" i="4"/>
  <c r="Q27" i="17"/>
  <c r="Q26" i="17"/>
  <c r="Q25" i="17"/>
  <c r="H22" i="4"/>
  <c r="H20" i="4"/>
  <c r="I19" i="4"/>
  <c r="I18" i="4"/>
  <c r="H3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<sst xmlns="http://schemas.openxmlformats.org/spreadsheetml/2006/main" count="26" uniqueCount="23">
  <si>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</si>
  <si>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</si>
  <si>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</si>
  <si>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</si>
  <si>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</si>
  <si>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</si>
  <si>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</si>
  <si>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</si>
  <si>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</si>
  <si>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</si>
  <si>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</si>
  <si>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</si>
  <si>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</si>
  <si>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3001 .30 th floor Bldg B wing Ashar Maple Birch Lodha Regalia Mulund</t>
  </si>
  <si>
    <t>agreemetn - 22.12.21</t>
  </si>
  <si>
    <t>av</t>
  </si>
  <si>
    <t>sd</t>
  </si>
  <si>
    <t>rd</t>
  </si>
  <si>
    <t>ca</t>
  </si>
  <si>
    <t>open bal</t>
  </si>
  <si>
    <t>1 pakring</t>
  </si>
  <si>
    <t>rate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</si>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</sst>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C744EE-F5D3-4304-BC4F-16291E480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4DF346-D63A-4A60-BF21-143398E29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487034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2523A5-D2DB-4B32-8184-D28E710B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21434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515613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C124CC-569D-49A1-B7E7-429E290DD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0013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61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376F0A-C469-4649-89AA-B501101E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10372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T23" sqref="T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525</v>
      </c>
      <c r="C2" s="4">
        <f>B2*1.2</f>
        <v>630</v>
      </c>
      <c r="D2" s="4">
        <f t="shared" ref="D2:D13" si="2">C2*1.2</f>
        <v>756</v>
      </c>
      <c r="E2" s="5">
        <f t="shared" ref="E2:E13" si="3">R2</f>
        <v>13000000</v>
      </c>
      <c r="F2" s="10">
        <f t="shared" ref="F2:F13" si="4">ROUND((E2/B2),0)</f>
        <v>24762</v>
      </c>
      <c r="G2" s="10">
        <f t="shared" ref="G2:G13" si="5">ROUND((E2/C2),0)</f>
        <v>20635</v>
      </c>
      <c r="H2" s="10">
        <f t="shared" ref="H2:H13" si="6">ROUND((E2/D2),0)</f>
        <v>17196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525</v>
      </c>
      <c r="R2" s="2">
        <v>13000000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557</v>
      </c>
      <c r="C3" s="4">
        <f t="shared" ref="C3:C15" si="9">B3*1.2</f>
        <v>668.4</v>
      </c>
      <c r="D3" s="4">
        <f t="shared" si="2"/>
        <v>802.07999999999993</v>
      </c>
      <c r="E3" s="5">
        <f t="shared" si="3"/>
        <v>10500000</v>
      </c>
      <c r="F3" s="10">
        <f t="shared" si="4"/>
        <v>18851</v>
      </c>
      <c r="G3" s="10">
        <f t="shared" si="5"/>
        <v>15709</v>
      </c>
      <c r="H3" s="10">
        <f t="shared" si="6"/>
        <v>13091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557</v>
      </c>
      <c r="R3" s="2">
        <v>10500000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524</v>
      </c>
      <c r="C4" s="4">
        <f t="shared" si="9"/>
        <v>628.79999999999995</v>
      </c>
      <c r="D4" s="4">
        <f t="shared" si="2"/>
        <v>754.56</v>
      </c>
      <c r="E4" s="5">
        <f t="shared" si="3"/>
        <v>13000000</v>
      </c>
      <c r="F4" s="10">
        <f t="shared" si="4"/>
        <v>24809</v>
      </c>
      <c r="G4" s="10">
        <f t="shared" si="5"/>
        <v>20674</v>
      </c>
      <c r="H4" s="10">
        <f t="shared" si="6"/>
        <v>17229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524</v>
      </c>
      <c r="R4" s="2">
        <v>13000000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420</v>
      </c>
      <c r="C5" s="4">
        <f t="shared" si="9"/>
        <v>504</v>
      </c>
      <c r="D5" s="4">
        <f t="shared" si="2"/>
        <v>604.79999999999995</v>
      </c>
      <c r="E5" s="5">
        <f t="shared" si="3"/>
        <v>11500000</v>
      </c>
      <c r="F5" s="15">
        <f t="shared" si="4"/>
        <v>27381</v>
      </c>
      <c r="G5" s="15">
        <f t="shared" si="5"/>
        <v>22817</v>
      </c>
      <c r="H5" s="10">
        <f t="shared" si="6"/>
        <v>19015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420</v>
      </c>
      <c r="R5" s="2">
        <v>11500000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649</v>
      </c>
      <c r="C6" s="4">
        <f t="shared" si="9"/>
        <v>778.8</v>
      </c>
      <c r="D6" s="4">
        <f t="shared" si="2"/>
        <v>934.56</v>
      </c>
      <c r="E6" s="5">
        <f t="shared" si="3"/>
        <v>16300000</v>
      </c>
      <c r="F6" s="15">
        <f t="shared" si="4"/>
        <v>25116</v>
      </c>
      <c r="G6" s="15">
        <f t="shared" si="5"/>
        <v>20930</v>
      </c>
      <c r="H6" s="10">
        <f t="shared" si="6"/>
        <v>17441</v>
      </c>
      <c r="I6" s="4" t="e">
        <f>#REF!</f>
        <v>#REF!</v>
      </c>
      <c r="J6" s="4">
        <f t="shared" si="7"/>
        <v>19</v>
      </c>
      <c r="O6">
        <v>0</v>
      </c>
      <c r="P6">
        <f t="shared" si="8"/>
        <v>0</v>
      </c>
      <c r="Q6">
        <v>649</v>
      </c>
      <c r="R6" s="2">
        <v>16300000</v>
      </c>
      <c r="S6" s="8">
        <v>19</v>
      </c>
      <c r="T6" s="16">
        <f>R6+978000+30000</f>
        <v>17308000</v>
      </c>
      <c r="U6">
        <f>T6/Q6</f>
        <v>26668.721109399077</v>
      </c>
    </row>
    <row r="7" spans="1:21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2:Q12" si="10">P7/1.2</f>
        <v>0</v>
      </c>
      <c r="R7" s="2">
        <v>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18</v>
      </c>
      <c r="H18">
        <v>686</v>
      </c>
      <c r="I18">
        <f>63.76*10.764</f>
        <v>686.31263999999999</v>
      </c>
      <c r="J18" t="s">
        <v>20</v>
      </c>
    </row>
    <row r="19" spans="7:24" x14ac:dyDescent="0.25">
      <c r="G19" t="s">
        <v>19</v>
      </c>
      <c r="H19">
        <v>20</v>
      </c>
      <c r="I19">
        <f>1.89*10.764</f>
        <v>20.343959999999999</v>
      </c>
    </row>
    <row r="20" spans="7:24" x14ac:dyDescent="0.25">
      <c r="H20">
        <f>H19+H18</f>
        <v>706</v>
      </c>
    </row>
    <row r="21" spans="7:24" x14ac:dyDescent="0.25">
      <c r="G21" t="s">
        <v>21</v>
      </c>
      <c r="H21">
        <v>26500</v>
      </c>
    </row>
    <row r="22" spans="7:24" x14ac:dyDescent="0.25">
      <c r="G22" s="6" t="s">
        <v>22</v>
      </c>
      <c r="H22" s="6">
        <f>H21*H20</f>
        <v>18709000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15</v>
      </c>
      <c r="H27">
        <v>13893570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16</v>
      </c>
      <c r="H28">
        <v>694700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17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>
        <f>SUM(H27:H29)</f>
        <v>14618270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Q23:Q27"/>
  <sheetViews>
    <sheetView topLeftCell="A13" zoomScaleNormal="100" workbookViewId="0">
      <selection activeCell="Q28" sqref="Q28"/>
    </sheetView>
  </sheetViews>
  <sheetFormatPr defaultRowHeight="15" x14ac:dyDescent="0.25"/>
  <sheetData>
    <row r="23" spans="17:17" x14ac:dyDescent="0.25">
      <c r="Q23">
        <v>59.19</v>
      </c>
    </row>
    <row r="24" spans="17:17" x14ac:dyDescent="0.25">
      <c r="Q24">
        <v>1.125</v>
      </c>
    </row>
    <row r="25" spans="17:17" x14ac:dyDescent="0.25">
      <c r="Q25">
        <f>Q24+Q23</f>
        <v>60.314999999999998</v>
      </c>
    </row>
    <row r="26" spans="17:17" x14ac:dyDescent="0.25">
      <c r="Q26">
        <f>Q25*10.764</f>
        <v>649.23065999999994</v>
      </c>
    </row>
    <row r="27" spans="17:17" x14ac:dyDescent="0.25">
      <c r="Q27">
        <f>Q26/10.764</f>
        <v>60.314999999999998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2025-03-13T13:04:24Z</dcterms:modified>
</cp:coreProperties>
</file>