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SPL PBB Fort\Yogendra Kinjale\"/>
    </mc:Choice>
  </mc:AlternateContent>
  <xr:revisionPtr revIDLastSave="0" documentId="13_ncr:1_{7078F3FE-376F-44D9-8008-A7EA236F8F2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2" i="4"/>
  <c r="Q8" i="4"/>
  <c r="Q6" i="4"/>
  <c r="Q5" i="4"/>
  <c r="P8" i="4" l="1"/>
  <c r="P6" i="4"/>
  <c r="P5" i="4"/>
  <c r="I20" i="4"/>
  <c r="J18" i="4" l="1"/>
  <c r="Q12" i="4" l="1"/>
  <c r="P12" i="4"/>
  <c r="P11" i="4"/>
  <c r="Q11" i="4" s="1"/>
  <c r="Q10" i="4"/>
  <c r="P10" i="4"/>
  <c r="P9" i="4"/>
  <c r="Q9" i="4" s="1"/>
  <c r="P7" i="4"/>
  <c r="P4" i="4"/>
  <c r="P3" i="4"/>
  <c r="P2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A12" i="4"/>
  <c r="B11" i="4"/>
  <c r="A11" i="4"/>
  <c r="B10" i="4"/>
  <c r="A10" i="4"/>
  <c r="B9" i="4"/>
  <c r="A9" i="4"/>
  <c r="B8" i="4"/>
  <c r="A8" i="4"/>
  <c r="A7" i="4"/>
  <c r="B6" i="4"/>
  <c r="A6" i="4"/>
  <c r="B5" i="4"/>
  <c r="A5" i="4"/>
  <c r="B4" i="4"/>
  <c r="A4" i="4"/>
  <c r="B3" i="4"/>
  <c r="A3" i="4"/>
  <c r="B2" i="4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<sst xmlns="http://schemas.openxmlformats.org/spreadsheetml/2006/main" count="110" uniqueCount="19">
  <si>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</si>
  <si>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</si>
  <si>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</si>
  <si>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</si>
  <si>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</si>
  <si>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</si>
  <si>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</si>
  <si>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</si>
  <si>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</si>
  <si>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</si>
  <si>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</si>
  <si>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</si>
  <si>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</si>
  <si>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ca</t>
  </si>
  <si>
    <t>Flat no D-902,9Floor,Patra Chawl, case No. 326 Goregaon west</t>
  </si>
  <si>
    <t>prov ltf - 30,16,000</t>
  </si>
  <si>
    <t>rate</t>
  </si>
  <si>
    <t>fmv</t>
  </si>
  <si>
    <t>23000 to 25000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</si>
</sst>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95250</xdr:colOff>
      <xdr:row>51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033D59-6D55-468F-A678-A837E494C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800850" cy="9324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12</xdr:col>
      <xdr:colOff>95250</xdr:colOff>
      <xdr:row>52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D0A3D9-82A3-4A30-85D6-0F2B49A68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800850" cy="882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95250</xdr:colOff>
      <xdr:row>50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DFCE9A-DCC3-4230-914A-4FFF4C7A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800850" cy="951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95250</xdr:colOff>
      <xdr:row>46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18F916-D149-45B2-AD1C-B2F704588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800850" cy="829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95250</xdr:colOff>
      <xdr:row>50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662D3A-7199-4471-8917-CC72A9441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6800850" cy="829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17</xdr:col>
      <xdr:colOff>95250</xdr:colOff>
      <xdr:row>56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3DE97C-2BCB-4454-A0B9-2F95483B6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6800850" cy="10782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95250</xdr:colOff>
      <xdr:row>45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9BCB6-9CC4-4CEB-B47A-906E67DB5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800850" cy="854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E20" sqref="E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1200</v>
      </c>
      <c r="C2" s="4">
        <f>B2*1.1</f>
        <v>1320</v>
      </c>
      <c r="D2" s="4">
        <f t="shared" ref="D2:D13" si="2">C2*1.2</f>
        <v>1584</v>
      </c>
      <c r="E2" s="5">
        <f t="shared" ref="E2:E13" si="3">R2</f>
        <v>22500000</v>
      </c>
      <c r="F2" s="10">
        <f t="shared" ref="F2:F13" si="4">ROUND((E2/B2),0)</f>
        <v>18750</v>
      </c>
      <c r="G2" s="10">
        <f t="shared" ref="G2:G13" si="5">ROUND((E2/C2),0)</f>
        <v>17045</v>
      </c>
      <c r="H2" s="10">
        <f t="shared" ref="H2:H13" si="6">ROUND((E2/D2),0)</f>
        <v>14205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1200</v>
      </c>
      <c r="R2" s="2">
        <v>22500000</v>
      </c>
      <c r="S2" s="8"/>
      <c r="T2" s="8"/>
    </row>
    <row r="3" spans="1:20" x14ac:dyDescent="0.25">
      <c r="A3" s="4">
        <f t="shared" si="0"/>
        <v>0</v>
      </c>
      <c r="B3" s="4">
        <f t="shared" si="1"/>
        <v>1200</v>
      </c>
      <c r="C3" s="4">
        <f t="shared" ref="C3:C14" si="9">B3*1.1</f>
        <v>1320</v>
      </c>
      <c r="D3" s="4">
        <f t="shared" si="2"/>
        <v>1584</v>
      </c>
      <c r="E3" s="5">
        <f t="shared" si="3"/>
        <v>24500000</v>
      </c>
      <c r="F3" s="10">
        <f t="shared" si="4"/>
        <v>20417</v>
      </c>
      <c r="G3" s="10">
        <f t="shared" si="5"/>
        <v>18561</v>
      </c>
      <c r="H3" s="10">
        <f t="shared" si="6"/>
        <v>15467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1200</v>
      </c>
      <c r="R3" s="2">
        <v>24500000</v>
      </c>
      <c r="S3" s="8"/>
      <c r="T3" s="8"/>
    </row>
    <row r="4" spans="1:20" x14ac:dyDescent="0.25">
      <c r="A4" s="4">
        <f t="shared" si="0"/>
        <v>0</v>
      </c>
      <c r="B4" s="4">
        <f t="shared" si="1"/>
        <v>555</v>
      </c>
      <c r="C4" s="4">
        <f t="shared" si="9"/>
        <v>610.5</v>
      </c>
      <c r="D4" s="4">
        <f t="shared" si="2"/>
        <v>732.6</v>
      </c>
      <c r="E4" s="5">
        <f t="shared" si="3"/>
        <v>9990000</v>
      </c>
      <c r="F4" s="15">
        <f t="shared" si="4"/>
        <v>18000</v>
      </c>
      <c r="G4" s="10">
        <f t="shared" si="5"/>
        <v>16364</v>
      </c>
      <c r="H4" s="10">
        <f t="shared" si="6"/>
        <v>13636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555</v>
      </c>
      <c r="R4" s="2">
        <v>9990000</v>
      </c>
      <c r="S4" s="8"/>
      <c r="T4" s="8"/>
    </row>
    <row r="5" spans="1:20" x14ac:dyDescent="0.25">
      <c r="A5" s="4">
        <f t="shared" si="0"/>
        <v>0</v>
      </c>
      <c r="B5" s="4">
        <f t="shared" si="1"/>
        <v>359.41974545454536</v>
      </c>
      <c r="C5" s="4">
        <f t="shared" si="9"/>
        <v>395.36171999999993</v>
      </c>
      <c r="D5" s="4">
        <f t="shared" si="2"/>
        <v>474.43406399999992</v>
      </c>
      <c r="E5" s="5">
        <f t="shared" si="3"/>
        <v>6000000</v>
      </c>
      <c r="F5" s="15">
        <f t="shared" si="4"/>
        <v>16694</v>
      </c>
      <c r="G5" s="10">
        <f t="shared" si="5"/>
        <v>15176</v>
      </c>
      <c r="H5" s="10">
        <f t="shared" si="6"/>
        <v>12647</v>
      </c>
      <c r="I5" s="4" t="e">
        <f>#REF!</f>
        <v>#REF!</v>
      </c>
      <c r="J5" s="4">
        <f t="shared" si="7"/>
        <v>0</v>
      </c>
      <c r="O5">
        <v>0</v>
      </c>
      <c r="P5">
        <f>36.73*10.764</f>
        <v>395.36171999999993</v>
      </c>
      <c r="Q5">
        <f>P5/1.1</f>
        <v>359.41974545454536</v>
      </c>
      <c r="R5" s="2">
        <v>6000000</v>
      </c>
      <c r="S5" s="8"/>
      <c r="T5" s="8"/>
    </row>
    <row r="6" spans="1:20" x14ac:dyDescent="0.25">
      <c r="A6" s="4">
        <f t="shared" si="0"/>
        <v>0</v>
      </c>
      <c r="B6" s="4">
        <f t="shared" si="1"/>
        <v>518.33552727272729</v>
      </c>
      <c r="C6" s="4">
        <f t="shared" si="9"/>
        <v>570.16908000000012</v>
      </c>
      <c r="D6" s="4">
        <f t="shared" si="2"/>
        <v>684.20289600000012</v>
      </c>
      <c r="E6" s="5">
        <f t="shared" si="3"/>
        <v>9500000</v>
      </c>
      <c r="F6" s="15">
        <f t="shared" si="4"/>
        <v>18328</v>
      </c>
      <c r="G6" s="10">
        <f t="shared" si="5"/>
        <v>16662</v>
      </c>
      <c r="H6" s="10">
        <f t="shared" si="6"/>
        <v>13885</v>
      </c>
      <c r="I6" s="4" t="e">
        <f>#REF!</f>
        <v>#REF!</v>
      </c>
      <c r="J6" s="4">
        <f t="shared" si="7"/>
        <v>0</v>
      </c>
      <c r="O6">
        <v>0</v>
      </c>
      <c r="P6">
        <f>52.97*10.764</f>
        <v>570.16908000000001</v>
      </c>
      <c r="Q6">
        <f>P6/1.1</f>
        <v>518.33552727272729</v>
      </c>
      <c r="R6" s="2">
        <v>9500000</v>
      </c>
      <c r="S6" s="8"/>
      <c r="T6" s="8"/>
    </row>
    <row r="7" spans="1:20" x14ac:dyDescent="0.25">
      <c r="A7" s="4">
        <f t="shared" si="0"/>
        <v>0</v>
      </c>
      <c r="B7" s="4">
        <f t="shared" si="1"/>
        <v>335</v>
      </c>
      <c r="C7" s="4">
        <f t="shared" si="9"/>
        <v>368.50000000000006</v>
      </c>
      <c r="D7" s="4">
        <f t="shared" si="2"/>
        <v>442.20000000000005</v>
      </c>
      <c r="E7" s="5">
        <f t="shared" si="3"/>
        <v>4900000</v>
      </c>
      <c r="F7" s="10">
        <f t="shared" si="4"/>
        <v>14627</v>
      </c>
      <c r="G7" s="10">
        <f t="shared" si="5"/>
        <v>13297</v>
      </c>
      <c r="H7" s="10">
        <f t="shared" si="6"/>
        <v>11081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v>335</v>
      </c>
      <c r="R7" s="2">
        <v>4900000</v>
      </c>
      <c r="S7" s="8"/>
      <c r="T7" s="8"/>
    </row>
    <row r="8" spans="1:20" x14ac:dyDescent="0.25">
      <c r="A8" s="4">
        <f t="shared" si="0"/>
        <v>0</v>
      </c>
      <c r="B8" s="4">
        <f t="shared" si="1"/>
        <v>313.72167272727268</v>
      </c>
      <c r="C8" s="4">
        <f t="shared" si="9"/>
        <v>345.09383999999994</v>
      </c>
      <c r="D8" s="4">
        <f t="shared" si="2"/>
        <v>414.11260799999991</v>
      </c>
      <c r="E8" s="5">
        <f t="shared" si="3"/>
        <v>5500000</v>
      </c>
      <c r="F8" s="15">
        <f t="shared" si="4"/>
        <v>17531</v>
      </c>
      <c r="G8" s="10">
        <f t="shared" si="5"/>
        <v>15938</v>
      </c>
      <c r="H8" s="10">
        <f t="shared" si="6"/>
        <v>13281</v>
      </c>
      <c r="I8" s="4" t="e">
        <f>#REF!</f>
        <v>#REF!</v>
      </c>
      <c r="J8" s="4">
        <f t="shared" si="7"/>
        <v>0</v>
      </c>
      <c r="O8">
        <v>0</v>
      </c>
      <c r="P8">
        <f>32.06*10.764</f>
        <v>345.09384</v>
      </c>
      <c r="Q8">
        <f>P8/1.1</f>
        <v>313.72167272727268</v>
      </c>
      <c r="R8" s="2">
        <v>5500000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ref="Q2:Q12" si="10">P9/1.2</f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ref="C3:C15" si="21">B15*1.2</f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H17" t="s">
        <v>14</v>
      </c>
    </row>
    <row r="18" spans="7:24" x14ac:dyDescent="0.25">
      <c r="H18" t="s">
        <v>13</v>
      </c>
      <c r="I18">
        <v>329</v>
      </c>
      <c r="J18">
        <f>30.55*10.764</f>
        <v>328.84019999999998</v>
      </c>
    </row>
    <row r="19" spans="7:24" x14ac:dyDescent="0.25">
      <c r="H19" t="s">
        <v>16</v>
      </c>
      <c r="I19">
        <v>17500</v>
      </c>
    </row>
    <row r="20" spans="7:24" x14ac:dyDescent="0.25">
      <c r="H20" t="s">
        <v>17</v>
      </c>
      <c r="I20">
        <f>I19*I18</f>
        <v>5757500</v>
      </c>
    </row>
    <row r="22" spans="7:24" x14ac:dyDescent="0.25">
      <c r="G22" s="6"/>
      <c r="H22" s="6"/>
    </row>
    <row r="24" spans="7:24" x14ac:dyDescent="0.25">
      <c r="H24" t="s">
        <v>15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H25" t="s">
        <v>18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2025-03-21T06:20:49Z</dcterms:modified>
</cp:coreProperties>
</file>