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1C8436F-EB37-4D86-A69D-7E8F634DD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B28" i="1"/>
  <c r="H12" i="1"/>
  <c r="H11" i="1"/>
  <c r="H10" i="1"/>
  <c r="H9" i="1"/>
  <c r="H8" i="1"/>
  <c r="H34" i="1"/>
  <c r="H33" i="1"/>
  <c r="D33" i="1"/>
  <c r="H28" i="1"/>
  <c r="D27" i="1"/>
  <c r="E7" i="1"/>
  <c r="C27" i="1"/>
  <c r="B20" i="1"/>
  <c r="F30" i="1" l="1"/>
  <c r="G30" i="1"/>
  <c r="G29" i="1"/>
  <c r="F29" i="1"/>
  <c r="F36" i="1"/>
  <c r="F35" i="1" l="1"/>
  <c r="G36" i="1"/>
  <c r="H27" i="1" l="1"/>
  <c r="G28" i="1" l="1"/>
  <c r="F34" i="1"/>
  <c r="F33" i="1" l="1"/>
  <c r="G35" i="1" l="1"/>
  <c r="G34" i="1"/>
  <c r="G33" i="1"/>
  <c r="B10" i="1" l="1"/>
  <c r="B11" i="1" s="1"/>
  <c r="B8" i="1"/>
  <c r="B6" i="1"/>
  <c r="B5" i="1"/>
  <c r="B14" i="1" s="1"/>
  <c r="B12" i="1" l="1"/>
  <c r="B13" i="1" s="1"/>
  <c r="B15" i="1" l="1"/>
  <c r="I33" i="1" s="1"/>
  <c r="I36" i="1" l="1"/>
  <c r="I34" i="1"/>
  <c r="I35" i="1"/>
  <c r="B17" i="1"/>
  <c r="B21" i="1" l="1"/>
  <c r="B18" i="1"/>
  <c r="B19" i="1"/>
  <c r="F27" i="1"/>
  <c r="G27" i="1"/>
  <c r="F28" i="1"/>
  <c r="G3" i="1" l="1"/>
</calcChain>
</file>

<file path=xl/sharedStrings.xml><?xml version="1.0" encoding="utf-8"?>
<sst xmlns="http://schemas.openxmlformats.org/spreadsheetml/2006/main" count="45" uniqueCount="32">
  <si>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</si>
  <si>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</si>
  <si>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</si>
  <si>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</si>
  <si>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</si>
  <si>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</si>
  <si>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</si>
  <si>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</si>
  <si>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</si>
  <si>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</si>
  <si>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</si>
  <si>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</si>
  <si>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</si>
  <si>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</si>
  <si>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</si>
  <si>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</si>
  <si>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</si>
  <si>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</si>
  <si>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</si>
  <si>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</si>
  <si>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</si>
  <si>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</si>
  <si>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DV</t>
  </si>
  <si>
    <t>SBA</t>
  </si>
  <si>
    <t>Measurement</t>
  </si>
  <si>
    <t>Super Built up area</t>
  </si>
  <si>
    <t xml:space="preserve">Agreement carpet area </t>
  </si>
  <si>
    <t>RV</t>
  </si>
  <si>
    <t>SBA Rate</t>
  </si>
  <si>
    <t>Rate</t>
  </si>
  <si>
    <t>FV</t>
  </si>
  <si>
    <t>Final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</si>
</sst>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  <xf numFmtId="0" fontId="0" fillId="0" borderId="7" xfId="0" applyFill="1" applyBorder="1"/>
    <xf numFmtId="0" fontId="0" fillId="0" borderId="10" xfId="0" applyBorder="1"/>
    <xf numFmtId="43" fontId="18" fillId="0" borderId="1" xfId="0" applyNumberFormat="1" applyFont="1" applyBorder="1"/>
    <xf numFmtId="0" fontId="17" fillId="0" borderId="1" xfId="0" applyFont="1" applyBorder="1"/>
    <xf numFmtId="43" fontId="17" fillId="0" borderId="1" xfId="1" applyFont="1" applyFill="1" applyBorder="1"/>
    <xf numFmtId="0" fontId="17" fillId="0" borderId="1" xfId="0" applyFont="1" applyBorder="1" applyAlignment="1">
      <alignment wrapText="1"/>
    </xf>
    <xf numFmtId="10" fontId="17" fillId="0" borderId="1" xfId="0" applyNumberFormat="1" applyFont="1" applyBorder="1"/>
    <xf numFmtId="0" fontId="19" fillId="0" borderId="1" xfId="0" applyFont="1" applyBorder="1"/>
    <xf numFmtId="43" fontId="19" fillId="0" borderId="1" xfId="0" applyNumberFormat="1" applyFont="1" applyBorder="1"/>
    <xf numFmtId="43" fontId="17" fillId="0" borderId="1" xfId="0" applyNumberFormat="1" applyFont="1" applyBorder="1"/>
    <xf numFmtId="43" fontId="2" fillId="2" borderId="0" xfId="1" applyFont="1" applyFill="1" applyBorder="1"/>
    <xf numFmtId="0" fontId="10" fillId="2" borderId="0" xfId="0" applyFont="1" applyFill="1" applyAlignment="1">
      <alignment horizontal="center" wrapText="1"/>
    </xf>
    <xf numFmtId="164" fontId="18" fillId="2" borderId="1" xfId="1" applyNumberFormat="1" applyFont="1" applyFill="1" applyBorder="1"/>
    <xf numFmtId="0" fontId="18" fillId="2" borderId="1" xfId="0" applyFont="1" applyFill="1" applyBorder="1"/>
    <xf numFmtId="43" fontId="18" fillId="2" borderId="1" xfId="1" applyFont="1" applyFill="1" applyBorder="1"/>
    <xf numFmtId="43" fontId="18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295275</xdr:colOff>
      <xdr:row>44</xdr:row>
      <xdr:rowOff>39275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274C7-8FDE-90B0-3E5E-0E592711A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39275" cy="8421275"/>
        </a:xfrm>
        <a:prstGeom prst="rect">
          <a:avLst/>
        </a:prstGeom>
      </xdr:spPr>
    </xdr:pic>
    <xdr:clientData/>
  </xdr:twoCellAnchor>
  <xdr:twoCellAnchor editAs="oneCell">
    <xdr:from>
      <xdr:col>15</xdr:col>
      <xdr:colOff>523875</xdr:colOff>
      <xdr:row>0</xdr:row>
      <xdr:rowOff>0</xdr:rowOff>
    </xdr:from>
    <xdr:to>
      <xdr:col>31</xdr:col>
      <xdr:colOff>38100</xdr:colOff>
      <xdr:row>41</xdr:row>
      <xdr:rowOff>105880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EBA901-E0C7-8799-E1FB-31E665360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7875" y="0"/>
          <a:ext cx="9267825" cy="79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7" zoomScaleNormal="100" workbookViewId="0">
      <selection activeCell="J22" sqref="J22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5"/>
      <c r="B2" s="20"/>
      <c r="C2" s="20"/>
      <c r="D2" s="7"/>
      <c r="E2" t="s">
        <v>13</v>
      </c>
    </row>
    <row r="3" spans="1:17" ht="16.5" x14ac:dyDescent="0.3">
      <c r="A3" s="51" t="s">
        <v>0</v>
      </c>
      <c r="B3" s="52">
        <v>10500</v>
      </c>
      <c r="C3" s="16"/>
      <c r="D3" s="10"/>
      <c r="E3">
        <v>1998</v>
      </c>
      <c r="F3" s="3">
        <v>2025</v>
      </c>
      <c r="G3" s="4">
        <f>F3-E3</f>
        <v>27</v>
      </c>
      <c r="L3" s="3"/>
      <c r="M3" s="4"/>
    </row>
    <row r="4" spans="1:17" ht="33" x14ac:dyDescent="0.3">
      <c r="A4" s="53" t="s">
        <v>1</v>
      </c>
      <c r="B4" s="52">
        <v>2300</v>
      </c>
      <c r="C4" s="16"/>
      <c r="D4" s="10"/>
      <c r="E4" s="30"/>
      <c r="F4" s="3"/>
      <c r="G4" s="58"/>
      <c r="H4" s="59" t="s">
        <v>31</v>
      </c>
      <c r="K4" s="25"/>
      <c r="L4" s="3"/>
      <c r="M4" s="4"/>
    </row>
    <row r="5" spans="1:17" ht="16.5" x14ac:dyDescent="0.3">
      <c r="A5" s="51" t="s">
        <v>2</v>
      </c>
      <c r="B5" s="52">
        <f>B3-B4</f>
        <v>8200</v>
      </c>
      <c r="C5" s="16"/>
      <c r="D5" s="10"/>
      <c r="E5" s="8" t="s">
        <v>26</v>
      </c>
      <c r="F5" s="49" t="s">
        <v>25</v>
      </c>
      <c r="G5" s="60"/>
      <c r="H5" s="61" t="s">
        <v>25</v>
      </c>
      <c r="M5" s="31"/>
      <c r="N5" s="22"/>
      <c r="O5" s="22"/>
      <c r="P5" s="22"/>
      <c r="Q5" s="22"/>
    </row>
    <row r="6" spans="1:17" ht="16.5" x14ac:dyDescent="0.3">
      <c r="A6" s="51" t="s">
        <v>3</v>
      </c>
      <c r="B6" s="52">
        <f>B4</f>
        <v>2300</v>
      </c>
      <c r="C6" s="16"/>
      <c r="D6" s="39"/>
      <c r="E6" s="6">
        <v>373</v>
      </c>
      <c r="F6" s="3">
        <v>485</v>
      </c>
      <c r="G6" s="60"/>
      <c r="H6" s="62">
        <v>485</v>
      </c>
      <c r="M6" s="31"/>
      <c r="N6" s="22"/>
      <c r="O6" s="22"/>
      <c r="P6" s="22"/>
      <c r="Q6" s="22"/>
    </row>
    <row r="7" spans="1:17" ht="16.5" x14ac:dyDescent="0.3">
      <c r="A7" s="51" t="s">
        <v>4</v>
      </c>
      <c r="B7" s="51">
        <v>27</v>
      </c>
      <c r="C7" s="17"/>
      <c r="D7" s="41"/>
      <c r="E7" s="40">
        <f>E6*1.3</f>
        <v>484.90000000000003</v>
      </c>
      <c r="F7" s="3"/>
      <c r="G7" s="63" t="s">
        <v>29</v>
      </c>
      <c r="H7" s="63">
        <v>9500</v>
      </c>
      <c r="M7" s="32"/>
      <c r="N7" s="22"/>
      <c r="O7" s="22"/>
      <c r="P7" s="22"/>
      <c r="Q7" s="22"/>
    </row>
    <row r="8" spans="1:17" ht="16.5" x14ac:dyDescent="0.3">
      <c r="A8" s="51" t="s">
        <v>5</v>
      </c>
      <c r="B8" s="51">
        <f>B9-B7</f>
        <v>33</v>
      </c>
      <c r="C8" s="17"/>
      <c r="D8" s="41"/>
      <c r="E8" s="40"/>
      <c r="F8" s="3"/>
      <c r="G8" s="63" t="s">
        <v>30</v>
      </c>
      <c r="H8" s="63">
        <f>H7*H6</f>
        <v>4607500</v>
      </c>
      <c r="I8" s="6"/>
      <c r="M8" s="32"/>
      <c r="N8" s="22"/>
      <c r="O8" s="22"/>
      <c r="P8" s="22"/>
      <c r="Q8" s="22"/>
    </row>
    <row r="9" spans="1:17" ht="16.5" x14ac:dyDescent="0.3">
      <c r="A9" s="51" t="s">
        <v>6</v>
      </c>
      <c r="B9" s="51">
        <v>60</v>
      </c>
      <c r="C9" s="17"/>
      <c r="D9" s="41"/>
      <c r="E9" s="40"/>
      <c r="F9" s="3"/>
      <c r="G9" s="63" t="s">
        <v>27</v>
      </c>
      <c r="H9" s="63">
        <f>H8*0.9</f>
        <v>4146750</v>
      </c>
      <c r="J9" s="24"/>
      <c r="M9" s="32"/>
      <c r="N9" s="22"/>
      <c r="O9" s="22"/>
      <c r="P9" s="22"/>
      <c r="Q9" s="22"/>
    </row>
    <row r="10" spans="1:17" ht="33" x14ac:dyDescent="0.3">
      <c r="A10" s="53" t="s">
        <v>7</v>
      </c>
      <c r="B10" s="51">
        <f>90*B7/B9</f>
        <v>40.5</v>
      </c>
      <c r="C10" s="17"/>
      <c r="D10" s="41"/>
      <c r="E10" s="42"/>
      <c r="F10" s="34"/>
      <c r="G10" s="63" t="s">
        <v>22</v>
      </c>
      <c r="H10" s="63">
        <f>H8*0.8</f>
        <v>3686000</v>
      </c>
      <c r="I10" s="22"/>
      <c r="J10" s="24"/>
      <c r="K10" s="24"/>
      <c r="L10" s="21"/>
      <c r="M10" s="32"/>
      <c r="N10" s="22"/>
      <c r="O10" s="22"/>
      <c r="P10" s="22"/>
      <c r="Q10" s="22"/>
    </row>
    <row r="11" spans="1:17" ht="16.5" x14ac:dyDescent="0.3">
      <c r="A11" s="51"/>
      <c r="B11" s="54">
        <f>B10%</f>
        <v>0.40500000000000003</v>
      </c>
      <c r="C11" s="27"/>
      <c r="D11" s="43"/>
      <c r="E11" s="40" t="s">
        <v>24</v>
      </c>
      <c r="G11" s="63" t="s">
        <v>12</v>
      </c>
      <c r="H11" s="63">
        <f>H6*2300</f>
        <v>1115500</v>
      </c>
      <c r="I11" s="22"/>
      <c r="J11" s="24"/>
      <c r="K11" s="24"/>
      <c r="L11" s="21"/>
      <c r="M11" s="33"/>
      <c r="N11" s="22"/>
      <c r="O11" s="22"/>
      <c r="P11" s="22"/>
      <c r="Q11" s="22"/>
    </row>
    <row r="12" spans="1:17" ht="16.5" x14ac:dyDescent="0.3">
      <c r="A12" s="51" t="s">
        <v>8</v>
      </c>
      <c r="B12" s="52">
        <f>B6*B11</f>
        <v>931.50000000000011</v>
      </c>
      <c r="C12" s="18"/>
      <c r="D12" s="44"/>
      <c r="E12" s="40">
        <v>364</v>
      </c>
      <c r="G12" s="63" t="s">
        <v>16</v>
      </c>
      <c r="H12" s="63">
        <f>H8*0.03/12</f>
        <v>11518.75</v>
      </c>
      <c r="I12" s="22"/>
      <c r="J12" s="24"/>
      <c r="K12" s="24"/>
      <c r="L12" s="21"/>
      <c r="M12" s="31"/>
      <c r="N12" s="22"/>
      <c r="O12" s="22"/>
      <c r="P12" s="22"/>
      <c r="Q12" s="22"/>
    </row>
    <row r="13" spans="1:17" ht="16.5" x14ac:dyDescent="0.3">
      <c r="A13" s="51" t="s">
        <v>9</v>
      </c>
      <c r="B13" s="52">
        <f>B6-B12</f>
        <v>1368.5</v>
      </c>
      <c r="C13" s="18"/>
      <c r="D13" s="45"/>
      <c r="E13" s="6"/>
      <c r="G13" s="50"/>
      <c r="H13" s="50"/>
      <c r="I13" s="22"/>
      <c r="J13" s="24"/>
      <c r="K13" s="24"/>
      <c r="L13" s="21"/>
      <c r="M13" s="31"/>
      <c r="N13" s="22"/>
      <c r="O13" s="22"/>
      <c r="P13" s="22"/>
      <c r="Q13" s="22"/>
    </row>
    <row r="14" spans="1:17" ht="16.5" x14ac:dyDescent="0.3">
      <c r="A14" s="51" t="s">
        <v>2</v>
      </c>
      <c r="B14" s="52">
        <f>B5</f>
        <v>8200</v>
      </c>
      <c r="C14" s="16"/>
      <c r="D14" s="10"/>
      <c r="F14" s="6"/>
      <c r="G14" s="13"/>
      <c r="H14" s="22"/>
      <c r="I14" s="22"/>
      <c r="J14" s="24"/>
      <c r="K14" s="24"/>
      <c r="L14" s="21"/>
      <c r="M14" s="31"/>
      <c r="N14" s="22"/>
      <c r="O14" s="22"/>
      <c r="P14" s="22"/>
      <c r="Q14" s="22"/>
    </row>
    <row r="15" spans="1:17" ht="16.5" x14ac:dyDescent="0.3">
      <c r="A15" s="51" t="s">
        <v>10</v>
      </c>
      <c r="B15" s="52">
        <f>B14+B13</f>
        <v>9568.5</v>
      </c>
      <c r="C15" s="16"/>
      <c r="D15" s="10"/>
      <c r="E15" s="6"/>
      <c r="F15" s="6"/>
      <c r="G15" s="13"/>
      <c r="H15" s="24"/>
      <c r="I15" s="24"/>
      <c r="J15" s="24"/>
      <c r="K15" s="24"/>
      <c r="L15" s="21"/>
      <c r="M15" s="4"/>
    </row>
    <row r="16" spans="1:17" ht="16.5" x14ac:dyDescent="0.3">
      <c r="A16" s="51" t="s">
        <v>21</v>
      </c>
      <c r="B16" s="55">
        <v>485</v>
      </c>
      <c r="C16" s="28"/>
      <c r="D16" s="8"/>
      <c r="E16" s="5"/>
      <c r="F16" s="5"/>
      <c r="G16" s="5"/>
      <c r="H16" s="6"/>
      <c r="M16" s="23"/>
    </row>
    <row r="17" spans="1:14" ht="16.5" x14ac:dyDescent="0.3">
      <c r="A17" s="51" t="s">
        <v>11</v>
      </c>
      <c r="B17" s="56">
        <f>B15*B16</f>
        <v>4640722.5</v>
      </c>
      <c r="C17" s="19"/>
      <c r="D17" s="10"/>
      <c r="E17" s="5"/>
      <c r="F17" s="26"/>
      <c r="G17" s="5"/>
      <c r="H17" s="6"/>
      <c r="M17" s="5"/>
      <c r="N17" s="6"/>
    </row>
    <row r="18" spans="1:14" ht="16.5" x14ac:dyDescent="0.3">
      <c r="A18" s="51" t="s">
        <v>27</v>
      </c>
      <c r="B18" s="56">
        <f>B17*0.9</f>
        <v>4176650.25</v>
      </c>
      <c r="C18" s="19"/>
      <c r="D18" s="10"/>
      <c r="E18" s="5"/>
      <c r="F18" s="26"/>
      <c r="G18" s="5"/>
      <c r="H18" s="6"/>
      <c r="M18" s="5"/>
      <c r="N18" s="6"/>
    </row>
    <row r="19" spans="1:14" ht="16.5" x14ac:dyDescent="0.3">
      <c r="A19" s="51" t="s">
        <v>22</v>
      </c>
      <c r="B19" s="56">
        <f>B17*0.8</f>
        <v>3712578</v>
      </c>
      <c r="C19" s="19"/>
      <c r="D19" s="10"/>
      <c r="E19" s="5"/>
      <c r="F19" s="26"/>
      <c r="G19" s="5"/>
      <c r="H19" s="6"/>
      <c r="M19" s="5"/>
      <c r="N19" s="6"/>
    </row>
    <row r="20" spans="1:14" ht="18.75" x14ac:dyDescent="0.3">
      <c r="A20" s="51" t="s">
        <v>12</v>
      </c>
      <c r="B20" s="57">
        <f>580*B4</f>
        <v>1334000</v>
      </c>
      <c r="C20" s="16"/>
      <c r="D20" s="10"/>
      <c r="E20" s="37"/>
      <c r="F20" s="37"/>
      <c r="G20" s="38"/>
    </row>
    <row r="21" spans="1:14" ht="16.5" x14ac:dyDescent="0.3">
      <c r="A21" s="51" t="s">
        <v>16</v>
      </c>
      <c r="B21" s="57">
        <f>B17*0.03/12</f>
        <v>11601.80625</v>
      </c>
      <c r="C21" s="2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23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468</v>
      </c>
      <c r="C27" s="8">
        <f>B27*1.2</f>
        <v>561.6</v>
      </c>
      <c r="D27" s="8">
        <f>B27*1.3</f>
        <v>608.4</v>
      </c>
      <c r="E27" s="8">
        <v>6000000</v>
      </c>
      <c r="F27" s="10">
        <f t="shared" ref="F27:F30" si="0">E27/B27</f>
        <v>12820.51282051282</v>
      </c>
      <c r="G27" s="10">
        <f>E27/C27</f>
        <v>10683.760683760684</v>
      </c>
      <c r="H27" s="10">
        <f>E27/D27</f>
        <v>9861.9329388560163</v>
      </c>
      <c r="I27" s="8"/>
      <c r="J27" s="14"/>
    </row>
    <row r="28" spans="1:14" x14ac:dyDescent="0.25">
      <c r="B28" s="9">
        <f>D28/1.3</f>
        <v>461.53846153846155</v>
      </c>
      <c r="C28" s="8">
        <f>B28*1.2</f>
        <v>553.84615384615381</v>
      </c>
      <c r="D28" s="8">
        <v>600</v>
      </c>
      <c r="E28" s="8">
        <v>5600000</v>
      </c>
      <c r="F28" s="10">
        <f t="shared" si="0"/>
        <v>12133.333333333334</v>
      </c>
      <c r="G28" s="10">
        <f t="shared" ref="G28:G30" si="1">E28/C28</f>
        <v>10111.111111111111</v>
      </c>
      <c r="H28" s="10">
        <f>E28/D28</f>
        <v>9333.3333333333339</v>
      </c>
      <c r="I28" s="8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si="1"/>
        <v>#DIV/0!</v>
      </c>
      <c r="H29" s="10"/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 t="s">
        <v>15</v>
      </c>
      <c r="C32" s="8" t="s">
        <v>20</v>
      </c>
      <c r="D32" s="8" t="s">
        <v>23</v>
      </c>
      <c r="E32" s="8" t="s">
        <v>11</v>
      </c>
      <c r="F32" s="8" t="s">
        <v>17</v>
      </c>
      <c r="G32" s="8" t="s">
        <v>18</v>
      </c>
      <c r="H32" s="48" t="s">
        <v>28</v>
      </c>
    </row>
    <row r="33" spans="2:11" x14ac:dyDescent="0.25">
      <c r="B33" s="9"/>
      <c r="C33" s="8"/>
      <c r="D33" s="8">
        <f>42.75*10.764</f>
        <v>460.16099999999994</v>
      </c>
      <c r="E33" s="8">
        <v>4500000</v>
      </c>
      <c r="F33" s="8" t="e">
        <f>E33/B33</f>
        <v>#DIV/0!</v>
      </c>
      <c r="G33" s="8" t="e">
        <f>E33/C33</f>
        <v>#DIV/0!</v>
      </c>
      <c r="H33" s="10">
        <f>E33/D33</f>
        <v>9779.1859805589793</v>
      </c>
      <c r="I33" s="46" t="e">
        <f>B15/F33</f>
        <v>#DIV/0!</v>
      </c>
    </row>
    <row r="34" spans="2:11" x14ac:dyDescent="0.25">
      <c r="B34" s="8"/>
      <c r="C34" s="8"/>
      <c r="D34" s="8">
        <v>500</v>
      </c>
      <c r="E34" s="8">
        <v>4990000</v>
      </c>
      <c r="F34" s="8" t="e">
        <f>E34/B34</f>
        <v>#DIV/0!</v>
      </c>
      <c r="G34" s="8" t="e">
        <f>E34/C34</f>
        <v>#DIV/0!</v>
      </c>
      <c r="H34" s="10">
        <f>E34/D34</f>
        <v>9980</v>
      </c>
      <c r="I34" s="46" t="e">
        <f>B15/F34</f>
        <v>#DIV/0!</v>
      </c>
      <c r="K34" s="6"/>
    </row>
    <row r="35" spans="2:11" x14ac:dyDescent="0.25">
      <c r="B35" s="8"/>
      <c r="C35" s="8"/>
      <c r="D35" s="8"/>
      <c r="E35" s="8"/>
      <c r="F35" s="8" t="e">
        <f>E35/B35</f>
        <v>#DIV/0!</v>
      </c>
      <c r="G35" s="8" t="e">
        <f>E35/C35</f>
        <v>#DIV/0!</v>
      </c>
      <c r="H35" s="10"/>
      <c r="I35" s="46" t="e">
        <f>B15/F35</f>
        <v>#DIV/0!</v>
      </c>
    </row>
    <row r="36" spans="2:11" ht="15.75" x14ac:dyDescent="0.25">
      <c r="B36" s="47"/>
      <c r="C36" s="8"/>
      <c r="D36" s="8"/>
      <c r="E36" s="8"/>
      <c r="F36" s="8" t="e">
        <f>E36/B36</f>
        <v>#DIV/0!</v>
      </c>
      <c r="G36" s="8" t="e">
        <f>E36/C36</f>
        <v>#DIV/0!</v>
      </c>
      <c r="H36" s="8"/>
      <c r="I36" s="46" t="e">
        <f>B15/F36</f>
        <v>#DIV/0!</v>
      </c>
    </row>
    <row r="37" spans="2:11" ht="15.75" x14ac:dyDescent="0.25">
      <c r="B37" s="35"/>
      <c r="C37" s="9"/>
      <c r="D37" s="8"/>
      <c r="E37" s="8"/>
      <c r="F37" s="8"/>
      <c r="G37" s="8"/>
      <c r="H37" s="8"/>
    </row>
    <row r="38" spans="2:11" ht="15.75" x14ac:dyDescent="0.25">
      <c r="B38" s="35"/>
      <c r="C38" s="9"/>
      <c r="D38" s="8"/>
      <c r="E38" s="8"/>
      <c r="F38" s="8"/>
      <c r="G38" s="8"/>
      <c r="H38" s="8"/>
    </row>
    <row r="39" spans="2:11" ht="15.75" x14ac:dyDescent="0.25">
      <c r="B39" s="21"/>
      <c r="C39" s="7"/>
      <c r="D39" s="36"/>
    </row>
    <row r="40" spans="2:11" ht="15.75" x14ac:dyDescent="0.25">
      <c r="B40" s="21"/>
      <c r="C40" s="7"/>
    </row>
    <row r="60" spans="3:5" x14ac:dyDescent="0.25">
      <c r="C60" s="6"/>
      <c r="D60" s="6"/>
      <c r="E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Q10" sqref="Q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O1" sqref="O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2025-03-15T05:22:04Z</dcterms:modified>
</cp:coreProperties>
</file>