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5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3"/>
  <c r="Q17" i="4"/>
  <c r="B17" s="1"/>
  <c r="P17"/>
  <c r="J17"/>
  <c r="I17"/>
  <c r="E17"/>
  <c r="A17"/>
  <c r="Q16"/>
  <c r="B16" s="1"/>
  <c r="P16"/>
  <c r="J16"/>
  <c r="I16"/>
  <c r="E16"/>
  <c r="A16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Q3"/>
  <c r="B3" s="1"/>
  <c r="J3"/>
  <c r="I3"/>
  <c r="E3"/>
  <c r="A3"/>
  <c r="B2"/>
  <c r="P2"/>
  <c r="J2"/>
  <c r="I2"/>
  <c r="E2"/>
  <c r="A2"/>
  <c r="K26" i="38"/>
  <c r="D17" i="25"/>
  <c r="K21" i="38"/>
  <c r="K27"/>
  <c r="F2" i="4" l="1"/>
  <c r="C2"/>
  <c r="F4"/>
  <c r="C4"/>
  <c r="F6"/>
  <c r="C6"/>
  <c r="F8"/>
  <c r="C8"/>
  <c r="F10"/>
  <c r="C10"/>
  <c r="F12"/>
  <c r="C12"/>
  <c r="F14"/>
  <c r="C14"/>
  <c r="F16"/>
  <c r="C16"/>
  <c r="F3"/>
  <c r="C3"/>
  <c r="F5"/>
  <c r="C5"/>
  <c r="F7"/>
  <c r="C7"/>
  <c r="F9"/>
  <c r="C9"/>
  <c r="F11"/>
  <c r="C11"/>
  <c r="F13"/>
  <c r="C13"/>
  <c r="F15"/>
  <c r="C15"/>
  <c r="F17"/>
  <c r="C17"/>
  <c r="K28" i="38"/>
  <c r="G15" i="4" l="1"/>
  <c r="D15"/>
  <c r="H15" s="1"/>
  <c r="G11"/>
  <c r="D11"/>
  <c r="H11" s="1"/>
  <c r="G7"/>
  <c r="D7"/>
  <c r="H7" s="1"/>
  <c r="G3"/>
  <c r="D3"/>
  <c r="H3" s="1"/>
  <c r="G14"/>
  <c r="D14"/>
  <c r="H14" s="1"/>
  <c r="G10"/>
  <c r="D10"/>
  <c r="H10" s="1"/>
  <c r="G6"/>
  <c r="D6"/>
  <c r="H6" s="1"/>
  <c r="G2"/>
  <c r="D2"/>
  <c r="H2" s="1"/>
  <c r="G17"/>
  <c r="D17"/>
  <c r="H17" s="1"/>
  <c r="G13"/>
  <c r="D13"/>
  <c r="H13" s="1"/>
  <c r="G9"/>
  <c r="D9"/>
  <c r="H9" s="1"/>
  <c r="G5"/>
  <c r="D5"/>
  <c r="H5" s="1"/>
  <c r="G16"/>
  <c r="D16"/>
  <c r="H16" s="1"/>
  <c r="G12"/>
  <c r="D12"/>
  <c r="H12" s="1"/>
  <c r="G8"/>
  <c r="D8"/>
  <c r="H8" s="1"/>
  <c r="G4"/>
  <c r="D4"/>
  <c r="H4" s="1"/>
  <c r="K20" i="38"/>
  <c r="K22"/>
  <c r="K23" s="1"/>
  <c r="K24" s="1"/>
  <c r="K19"/>
  <c r="K13"/>
  <c r="K11"/>
  <c r="K12"/>
  <c r="K6"/>
  <c r="K7"/>
  <c r="K8"/>
  <c r="K9"/>
  <c r="K10"/>
  <c r="K5"/>
  <c r="P18" i="4"/>
  <c r="Q18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<sst xmlns="http://schemas.openxmlformats.org/spreadsheetml/2006/main" count="144" uniqueCount="107">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</sst>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15</xdr:col>
      <xdr:colOff>533400</xdr:colOff>
      <xdr:row>25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3850"/>
          <a:ext cx="9677400" cy="4543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11</xdr:col>
      <xdr:colOff>352425</xdr:colOff>
      <xdr:row>27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0"/>
          <a:ext cx="6715125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3</xdr:row>
      <xdr:rowOff>0</xdr:rowOff>
    </xdr:from>
    <xdr:to>
      <xdr:col>11</xdr:col>
      <xdr:colOff>561975</xdr:colOff>
      <xdr:row>31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71500"/>
          <a:ext cx="6229350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40360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38325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38325</v>
      </c>
      <c r="D5" s="56" t="s">
        <v>61</v>
      </c>
      <c r="E5" s="57">
        <f>ROUND(C5/10.764,0)</f>
        <v>3560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26025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0.08</v>
      </c>
      <c r="D8" s="98">
        <f>1-C8</f>
        <v>0.92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23943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36243</v>
      </c>
      <c r="D10" s="56" t="s">
        <v>61</v>
      </c>
      <c r="E10" s="57">
        <f>ROUND(C10/10.764,0)</f>
        <v>3367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1213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4084171</v>
      </c>
      <c r="D17" s="71">
        <f>C16*2000</f>
        <v>2426000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5" workbookViewId="0">
      <selection activeCell="H22" sqref="H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7800</v>
      </c>
      <c r="D3" s="20" t="s">
        <v>106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8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12</v>
      </c>
      <c r="D10" s="24"/>
      <c r="F10" s="74"/>
      <c r="G10" s="74"/>
    </row>
    <row r="11" spans="1:9">
      <c r="A11" s="15"/>
      <c r="B11" s="25"/>
      <c r="C11" s="26">
        <f>C10%</f>
        <v>0.12</v>
      </c>
      <c r="D11" s="26"/>
      <c r="F11" s="74"/>
      <c r="G11" s="74"/>
    </row>
    <row r="12" spans="1:9">
      <c r="A12" s="15" t="s">
        <v>21</v>
      </c>
      <c r="B12" s="18"/>
      <c r="C12" s="19">
        <f>C6*C11</f>
        <v>240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1760</v>
      </c>
      <c r="D13" s="22"/>
      <c r="F13" s="74"/>
      <c r="G13" s="74"/>
    </row>
    <row r="14" spans="1:9">
      <c r="A14" s="15" t="s">
        <v>15</v>
      </c>
      <c r="B14" s="18"/>
      <c r="C14" s="19">
        <f>C5</f>
        <v>5800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7560</v>
      </c>
      <c r="D16" s="20"/>
      <c r="E16" s="60"/>
      <c r="F16" s="74"/>
      <c r="G16" s="74"/>
      <c r="H16">
        <v>7643160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1011</v>
      </c>
      <c r="D18" s="72"/>
      <c r="E18" s="73"/>
      <c r="F18" s="74"/>
      <c r="G18" s="74"/>
    </row>
    <row r="19" spans="1:8">
      <c r="A19" s="15"/>
      <c r="B19" s="6"/>
      <c r="C19" s="29">
        <f>C18*C16</f>
        <v>7643160</v>
      </c>
      <c r="D19" s="74" t="s">
        <v>68</v>
      </c>
      <c r="E19" s="29"/>
      <c r="F19" s="74" t="s">
        <v>68</v>
      </c>
      <c r="G19" s="74"/>
    </row>
    <row r="20" spans="1:8">
      <c r="A20" s="15"/>
      <c r="B20" s="53">
        <f>C20*80%</f>
        <v>5808801.6000000006</v>
      </c>
      <c r="C20" s="30">
        <f>C19*95%</f>
        <v>7261002</v>
      </c>
      <c r="D20" s="74" t="s">
        <v>24</v>
      </c>
      <c r="E20" s="30"/>
      <c r="F20" s="74" t="s">
        <v>24</v>
      </c>
      <c r="G20" s="74">
        <v>1011</v>
      </c>
      <c r="H20">
        <v>1400000</v>
      </c>
    </row>
    <row r="21" spans="1:8">
      <c r="A21" s="15"/>
      <c r="C21" s="30">
        <f>C19*80%</f>
        <v>6114528</v>
      </c>
      <c r="D21" s="74" t="s">
        <v>25</v>
      </c>
      <c r="E21" s="30"/>
      <c r="F21" s="74" t="s">
        <v>25</v>
      </c>
      <c r="G21" s="74"/>
      <c r="H21">
        <f>H16+H20</f>
        <v>9043160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2022000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15923.25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20" sqref="J20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9.4</v>
      </c>
      <c r="J19" s="71">
        <v>12.2</v>
      </c>
      <c r="K19" s="71">
        <f>I19*J19</f>
        <v>114.67999999999999</v>
      </c>
    </row>
    <row r="20" spans="5:11">
      <c r="H20" s="71" t="s">
        <v>103</v>
      </c>
      <c r="I20" s="71">
        <v>9.8000000000000007</v>
      </c>
      <c r="J20" s="71">
        <v>9.6</v>
      </c>
      <c r="K20" s="71">
        <f t="shared" ref="K20" si="1">I20*J20</f>
        <v>94.08</v>
      </c>
    </row>
    <row r="21" spans="5:11">
      <c r="E21" s="71" t="s">
        <v>101</v>
      </c>
      <c r="F21" s="71"/>
      <c r="H21" s="71" t="s">
        <v>104</v>
      </c>
      <c r="I21" s="71">
        <v>6.8</v>
      </c>
      <c r="J21" s="71">
        <v>10.1</v>
      </c>
      <c r="K21" s="71">
        <f>I21*J21</f>
        <v>68.679999999999993</v>
      </c>
    </row>
    <row r="22" spans="5:11">
      <c r="H22" s="71" t="s">
        <v>104</v>
      </c>
      <c r="I22" s="71">
        <v>4.8</v>
      </c>
      <c r="J22" s="71">
        <v>11.1</v>
      </c>
      <c r="K22" s="71">
        <f>I22*J22</f>
        <v>53.279999999999994</v>
      </c>
    </row>
    <row r="23" spans="5:11">
      <c r="K23">
        <f>SUM(K19:K22)</f>
        <v>330.71999999999997</v>
      </c>
    </row>
    <row r="24" spans="5:11">
      <c r="H24" s="71"/>
      <c r="I24" s="71"/>
      <c r="J24" s="71"/>
      <c r="K24" s="71">
        <f>K23+K28</f>
        <v>406.23999999999995</v>
      </c>
    </row>
    <row r="25" spans="5:11">
      <c r="H25" s="71"/>
      <c r="I25" s="71"/>
      <c r="J25" s="71"/>
      <c r="K25" s="71"/>
    </row>
    <row r="26" spans="5:11">
      <c r="H26" s="71" t="s">
        <v>105</v>
      </c>
      <c r="I26" s="71">
        <v>3.2</v>
      </c>
      <c r="J26" s="71">
        <v>9.8000000000000007</v>
      </c>
      <c r="K26" s="71">
        <f>I26*J26</f>
        <v>31.360000000000003</v>
      </c>
    </row>
    <row r="27" spans="5:11">
      <c r="H27" s="71" t="s">
        <v>74</v>
      </c>
      <c r="I27" s="71">
        <v>9.6</v>
      </c>
      <c r="J27" s="71">
        <v>4.5999999999999996</v>
      </c>
      <c r="K27" s="71">
        <f>I27*J27</f>
        <v>44.16</v>
      </c>
    </row>
    <row r="28" spans="5:11">
      <c r="H28" s="71"/>
      <c r="I28" s="71"/>
      <c r="J28" s="71"/>
      <c r="K28" s="71">
        <f>SUM(K26:K27)</f>
        <v>75.52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920</v>
      </c>
      <c r="C2" s="4">
        <f t="shared" ref="C2:C17" si="2">B2*1.2</f>
        <v>1104</v>
      </c>
      <c r="D2" s="4">
        <f t="shared" ref="D2:D17" si="3">C2*1.2</f>
        <v>1324.8</v>
      </c>
      <c r="E2" s="5">
        <f t="shared" ref="E2:E17" si="4">R2</f>
        <v>5000000</v>
      </c>
      <c r="F2" s="4">
        <f t="shared" ref="F2:F17" si="5">ROUND((E2/B2),0)</f>
        <v>5435</v>
      </c>
      <c r="G2" s="4">
        <f t="shared" ref="G2:G17" si="6">ROUND((E2/C2),0)</f>
        <v>4529</v>
      </c>
      <c r="H2" s="4">
        <f t="shared" ref="H2:H17" si="7">ROUND((E2/D2),0)</f>
        <v>3774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920</v>
      </c>
      <c r="R2" s="2">
        <v>5000000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887.5</v>
      </c>
      <c r="C3" s="4">
        <f t="shared" si="2"/>
        <v>1065</v>
      </c>
      <c r="D3" s="4">
        <f t="shared" si="3"/>
        <v>1278</v>
      </c>
      <c r="E3" s="5">
        <f t="shared" si="4"/>
        <v>4700000</v>
      </c>
      <c r="F3" s="4">
        <f t="shared" si="5"/>
        <v>5296</v>
      </c>
      <c r="G3" s="4">
        <f t="shared" si="6"/>
        <v>4413</v>
      </c>
      <c r="H3" s="4">
        <f t="shared" si="7"/>
        <v>3678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1065</v>
      </c>
      <c r="Q3" s="71">
        <f t="shared" ref="Q3:Q17" si="11">P3/1.2</f>
        <v>887.5</v>
      </c>
      <c r="R3" s="2">
        <v>4700000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abSelected="1" workbookViewId="0">
      <selection activeCell="I8" sqref="I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topLeftCell="A13" workbookViewId="0">
      <selection activeCell="J10" sqref="J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K7"/>
  <sheetViews>
    <sheetView topLeftCell="A7" workbookViewId="0">
      <selection activeCell="K8" sqref="K8"/>
    </sheetView>
  </sheetViews>
  <sheetFormatPr defaultRowHeight="15"/>
  <sheetData>
    <row r="7" spans="11:11">
      <c r="K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2025-03-12T07:00:12Z</dcterms:modified>
</cp:coreProperties>
</file>