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aseva Sahakari Bank\Vasai (West)\MAYARAM RAMUDIT YADAV\"/>
    </mc:Choice>
  </mc:AlternateContent>
  <xr:revisionPtr revIDLastSave="0" documentId="13_ncr:1_{4FEFC2F3-87C3-4321-974F-53EE5A8B22A3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3" i="4" l="1"/>
  <c r="U4" i="4" l="1"/>
  <c r="U5" i="4"/>
  <c r="U6" i="4"/>
  <c r="U7" i="4"/>
  <c r="U8" i="4"/>
  <c r="U9" i="4"/>
  <c r="U10" i="4"/>
  <c r="U11" i="4"/>
  <c r="U12" i="4"/>
  <c r="U13" i="4"/>
  <c r="U14" i="4"/>
  <c r="U15" i="4"/>
  <c r="U16" i="4"/>
  <c r="T8" i="4"/>
  <c r="U3" i="4"/>
  <c r="U2" i="4"/>
  <c r="T3" i="4"/>
  <c r="T2" i="4"/>
  <c r="O24" i="4"/>
  <c r="O25" i="4"/>
  <c r="O26" i="4"/>
  <c r="O27" i="4"/>
  <c r="O28" i="4"/>
  <c r="O29" i="4"/>
  <c r="O23" i="4"/>
  <c r="G19" i="4"/>
  <c r="G30" i="4"/>
  <c r="O30" i="4" l="1"/>
  <c r="P12" i="4"/>
  <c r="P11" i="4"/>
  <c r="Q10" i="4"/>
  <c r="Q9" i="4"/>
  <c r="Q8" i="4"/>
  <c r="P7" i="4"/>
  <c r="P6" i="4"/>
  <c r="P5" i="4"/>
  <c r="Q4" i="4"/>
  <c r="Q3" i="4"/>
  <c r="Q2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<sst xmlns="http://schemas.openxmlformats.org/spreadsheetml/2006/main" count="31" uniqueCount="27">
  <si>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</si>
  <si>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</si>
  <si>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</si>
  <si>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</si>
  <si>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</si>
  <si>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</si>
  <si>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</si>
  <si>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</si>
  <si>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</si>
  <si>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</si>
  <si>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</si>
  <si>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</si>
  <si>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</si>
  <si>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previous report  - 2022</t>
  </si>
  <si>
    <t>mca</t>
  </si>
  <si>
    <t>BUA</t>
  </si>
  <si>
    <t>RATE</t>
  </si>
  <si>
    <t>fmv</t>
  </si>
  <si>
    <t>agreemetn - 31.01.22</t>
  </si>
  <si>
    <t>av</t>
  </si>
  <si>
    <t>sd</t>
  </si>
  <si>
    <t>rd</t>
  </si>
  <si>
    <t xml:space="preserve"> Flat No. 3, Ground Floor, Wing - F, Labh Complex CHSL, Vishwakarma Estate, Village - Diwanman, Vasai West, </t>
  </si>
  <si>
    <t>13.11.24</t>
  </si>
  <si>
    <t>04.02.25</t>
  </si>
  <si>
    <t>13.09.24</t>
  </si>
  <si>
    <t>1992 - yoc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</si>
</sst>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85725</xdr:colOff>
      <xdr:row>22</xdr:row>
      <xdr:rowOff>123825</xdr:rowOff>
    </xdr:from>
    <xdr:to>
      <xdr:col>25</xdr:col>
      <xdr:colOff>439071</xdr:colOff>
      <xdr:row>34</xdr:row>
      <xdr:rowOff>143197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21D337-8F82-4885-B1B0-EE09EA933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3475" y="4886325"/>
          <a:ext cx="6601746" cy="23053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527B82-BFA8-449A-A3B7-8E7177452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72611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713A6-BE3C-4915-8383-28977E119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86689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2</xdr:row>
      <xdr:rowOff>152400</xdr:rowOff>
    </xdr:from>
    <xdr:to>
      <xdr:col>16</xdr:col>
      <xdr:colOff>429848</xdr:colOff>
      <xdr:row>48</xdr:row>
      <xdr:rowOff>48833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D93B20-AD5F-4DEE-A99A-89E23EB60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9225" y="533400"/>
          <a:ext cx="8764223" cy="86594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46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962DBA-9752-4B21-982F-0C1B5CFA8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315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95250</xdr:colOff>
      <xdr:row>49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E9D06C-2207-40AA-93DB-28BC24428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800850" cy="83153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420350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14CD0-2922-4EFC-83BC-F29DA4B17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54750" cy="86689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6AC6FE-3D9F-4F71-BF12-F618B898C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458455</xdr:colOff>
      <xdr:row>52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BF0A60-914D-49F0-9D06-2DA309524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92855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382244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B9C787-4764-4975-AF80-0CFA3D37C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16644" cy="8649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95250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A11218-3256-42BF-BF08-0805ECD7B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800850" cy="84772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70C70B-277C-4C30-B028-841E7C34D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59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B1" zoomScaleNormal="100" workbookViewId="0">
      <selection activeCell="P21" sqref="P2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5703125" customWidth="1"/>
    <col min="20" max="20" width="11.710937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361.11111111111114</v>
      </c>
      <c r="C2" s="4">
        <f>B2*1.2</f>
        <v>433.33333333333337</v>
      </c>
      <c r="D2" s="4">
        <f t="shared" ref="D2:D13" si="2">C2*1.2</f>
        <v>520</v>
      </c>
      <c r="E2" s="16">
        <f t="shared" ref="E2:E13" si="3">R2</f>
        <v>4250000</v>
      </c>
      <c r="F2" s="9">
        <f t="shared" ref="F2:F13" si="4">ROUND((E2/B2),0)</f>
        <v>11769</v>
      </c>
      <c r="G2" s="9">
        <f t="shared" ref="G2:G13" si="5">ROUND((E2/C2),0)</f>
        <v>9808</v>
      </c>
      <c r="H2" s="9">
        <f t="shared" ref="H2:H13" si="6">ROUND((E2/D2),0)</f>
        <v>8173</v>
      </c>
      <c r="I2" s="4" t="e">
        <f>#REF!</f>
        <v>#REF!</v>
      </c>
      <c r="J2" s="4" t="str">
        <f t="shared" ref="J2:J13" si="7">S2</f>
        <v>04.02.25</v>
      </c>
      <c r="O2">
        <v>520</v>
      </c>
      <c r="P2">
        <f t="shared" ref="P2:P12" si="8">O2/1.2</f>
        <v>433.33333333333337</v>
      </c>
      <c r="Q2">
        <f t="shared" ref="Q2:Q12" si="9">P2/1.2</f>
        <v>361.11111111111114</v>
      </c>
      <c r="R2" s="2">
        <v>4250000</v>
      </c>
      <c r="S2" s="7" t="s">
        <v>24</v>
      </c>
      <c r="T2" s="15">
        <f>R2+297500+30000</f>
        <v>4577500</v>
      </c>
      <c r="U2">
        <f>T2/P2</f>
        <v>10563.461538461537</v>
      </c>
    </row>
    <row r="3" spans="1:21" x14ac:dyDescent="0.25">
      <c r="A3" s="4">
        <f t="shared" si="0"/>
        <v>0</v>
      </c>
      <c r="B3" s="4">
        <f t="shared" si="1"/>
        <v>366.66666666666669</v>
      </c>
      <c r="C3" s="4">
        <f t="shared" ref="C3:C15" si="10">B3*1.2</f>
        <v>440</v>
      </c>
      <c r="D3" s="4">
        <f t="shared" si="2"/>
        <v>528</v>
      </c>
      <c r="E3" s="16">
        <f t="shared" si="3"/>
        <v>3990000</v>
      </c>
      <c r="F3" s="9">
        <f t="shared" si="4"/>
        <v>10882</v>
      </c>
      <c r="G3" s="14">
        <f t="shared" si="5"/>
        <v>9068</v>
      </c>
      <c r="H3" s="9">
        <f t="shared" si="6"/>
        <v>7557</v>
      </c>
      <c r="I3" s="4" t="e">
        <f>#REF!</f>
        <v>#REF!</v>
      </c>
      <c r="J3" s="4" t="str">
        <f t="shared" si="7"/>
        <v>13.09.24</v>
      </c>
      <c r="O3">
        <v>0</v>
      </c>
      <c r="P3">
        <v>440</v>
      </c>
      <c r="Q3">
        <f t="shared" si="9"/>
        <v>366.66666666666669</v>
      </c>
      <c r="R3" s="2">
        <v>3990000</v>
      </c>
      <c r="S3" s="7" t="s">
        <v>25</v>
      </c>
      <c r="T3" s="15">
        <f>R3+279300+30000</f>
        <v>4299300</v>
      </c>
      <c r="U3">
        <f t="shared" ref="U3:U16" si="11">T3/P3</f>
        <v>9771.136363636364</v>
      </c>
    </row>
    <row r="4" spans="1:21" x14ac:dyDescent="0.25">
      <c r="A4" s="4">
        <f t="shared" si="0"/>
        <v>0</v>
      </c>
      <c r="B4" s="4">
        <f t="shared" si="1"/>
        <v>416.66666666666669</v>
      </c>
      <c r="C4" s="4">
        <f t="shared" si="10"/>
        <v>500</v>
      </c>
      <c r="D4" s="4">
        <f t="shared" si="2"/>
        <v>600</v>
      </c>
      <c r="E4" s="16">
        <f t="shared" si="3"/>
        <v>4000000</v>
      </c>
      <c r="F4" s="9">
        <f t="shared" si="4"/>
        <v>9600</v>
      </c>
      <c r="G4" s="9">
        <f t="shared" si="5"/>
        <v>8000</v>
      </c>
      <c r="H4" s="9">
        <f t="shared" si="6"/>
        <v>6667</v>
      </c>
      <c r="I4" s="4" t="e">
        <f>#REF!</f>
        <v>#REF!</v>
      </c>
      <c r="J4" s="4">
        <f t="shared" si="7"/>
        <v>0</v>
      </c>
      <c r="O4">
        <v>0</v>
      </c>
      <c r="P4">
        <v>500</v>
      </c>
      <c r="Q4">
        <f t="shared" si="9"/>
        <v>416.66666666666669</v>
      </c>
      <c r="R4" s="2">
        <v>4000000</v>
      </c>
      <c r="S4" s="7"/>
      <c r="T4" s="7"/>
      <c r="U4">
        <f t="shared" si="11"/>
        <v>0</v>
      </c>
    </row>
    <row r="5" spans="1:21" x14ac:dyDescent="0.25">
      <c r="A5" s="4">
        <f t="shared" si="0"/>
        <v>0</v>
      </c>
      <c r="B5" s="4">
        <f t="shared" si="1"/>
        <v>350</v>
      </c>
      <c r="C5" s="4">
        <f t="shared" si="10"/>
        <v>420</v>
      </c>
      <c r="D5" s="4">
        <f t="shared" si="2"/>
        <v>504</v>
      </c>
      <c r="E5" s="16">
        <f t="shared" si="3"/>
        <v>3500000</v>
      </c>
      <c r="F5" s="9">
        <f t="shared" si="4"/>
        <v>10000</v>
      </c>
      <c r="G5" s="9">
        <f t="shared" si="5"/>
        <v>8333</v>
      </c>
      <c r="H5" s="9">
        <f t="shared" si="6"/>
        <v>6944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350</v>
      </c>
      <c r="R5" s="2">
        <v>3500000</v>
      </c>
      <c r="S5" s="7"/>
      <c r="T5" s="7"/>
      <c r="U5" t="e">
        <f t="shared" si="11"/>
        <v>#DIV/0!</v>
      </c>
    </row>
    <row r="6" spans="1:21" x14ac:dyDescent="0.25">
      <c r="A6" s="4">
        <f t="shared" si="0"/>
        <v>0</v>
      </c>
      <c r="B6" s="4">
        <f t="shared" si="1"/>
        <v>449</v>
      </c>
      <c r="C6" s="4">
        <f t="shared" si="10"/>
        <v>538.79999999999995</v>
      </c>
      <c r="D6" s="4">
        <f t="shared" si="2"/>
        <v>646.55999999999995</v>
      </c>
      <c r="E6" s="16">
        <f t="shared" si="3"/>
        <v>4200000</v>
      </c>
      <c r="F6" s="9">
        <f t="shared" si="4"/>
        <v>9354</v>
      </c>
      <c r="G6" s="9">
        <f t="shared" si="5"/>
        <v>7795</v>
      </c>
      <c r="H6" s="9">
        <f t="shared" si="6"/>
        <v>6496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449</v>
      </c>
      <c r="R6" s="2">
        <v>4200000</v>
      </c>
      <c r="S6" s="7"/>
      <c r="T6" s="7"/>
      <c r="U6" t="e">
        <f t="shared" si="11"/>
        <v>#DIV/0!</v>
      </c>
    </row>
    <row r="7" spans="1:21" x14ac:dyDescent="0.25">
      <c r="A7" s="4">
        <f t="shared" si="0"/>
        <v>0</v>
      </c>
      <c r="B7" s="4">
        <f t="shared" si="1"/>
        <v>483</v>
      </c>
      <c r="C7" s="4">
        <f t="shared" si="10"/>
        <v>579.6</v>
      </c>
      <c r="D7" s="4">
        <f t="shared" si="2"/>
        <v>695.52</v>
      </c>
      <c r="E7" s="16">
        <f t="shared" si="3"/>
        <v>3800000</v>
      </c>
      <c r="F7" s="9">
        <f t="shared" si="4"/>
        <v>7867</v>
      </c>
      <c r="G7" s="9">
        <f t="shared" si="5"/>
        <v>6556</v>
      </c>
      <c r="H7" s="9">
        <f t="shared" si="6"/>
        <v>5464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483</v>
      </c>
      <c r="R7" s="2">
        <v>3800000</v>
      </c>
      <c r="S7" s="7"/>
      <c r="T7" s="7"/>
      <c r="U7" t="e">
        <f t="shared" si="11"/>
        <v>#DIV/0!</v>
      </c>
    </row>
    <row r="8" spans="1:21" x14ac:dyDescent="0.25">
      <c r="A8" s="4">
        <f t="shared" si="0"/>
        <v>0</v>
      </c>
      <c r="B8" s="4">
        <f t="shared" si="1"/>
        <v>400</v>
      </c>
      <c r="C8" s="4">
        <f t="shared" si="10"/>
        <v>480</v>
      </c>
      <c r="D8" s="4">
        <f t="shared" si="2"/>
        <v>576</v>
      </c>
      <c r="E8" s="16">
        <f t="shared" si="3"/>
        <v>3300000</v>
      </c>
      <c r="F8" s="9">
        <f t="shared" si="4"/>
        <v>8250</v>
      </c>
      <c r="G8" s="9">
        <f t="shared" si="5"/>
        <v>6875</v>
      </c>
      <c r="H8" s="9">
        <f t="shared" si="6"/>
        <v>5729</v>
      </c>
      <c r="I8" s="4" t="e">
        <f>#REF!</f>
        <v>#REF!</v>
      </c>
      <c r="J8" s="4" t="str">
        <f t="shared" si="7"/>
        <v>13.11.24</v>
      </c>
      <c r="O8">
        <v>0</v>
      </c>
      <c r="P8">
        <v>480</v>
      </c>
      <c r="Q8">
        <f t="shared" si="9"/>
        <v>400</v>
      </c>
      <c r="R8" s="2">
        <v>3300000</v>
      </c>
      <c r="S8" s="7" t="s">
        <v>23</v>
      </c>
      <c r="T8" s="15">
        <f>R8+231000+30000</f>
        <v>3561000</v>
      </c>
      <c r="U8">
        <f t="shared" si="11"/>
        <v>7418.75</v>
      </c>
    </row>
    <row r="9" spans="1:21" x14ac:dyDescent="0.25">
      <c r="A9" s="4">
        <f t="shared" si="0"/>
        <v>0</v>
      </c>
      <c r="B9" s="4">
        <f t="shared" si="1"/>
        <v>470.83333333333337</v>
      </c>
      <c r="C9" s="4">
        <f t="shared" si="10"/>
        <v>565</v>
      </c>
      <c r="D9" s="4">
        <f t="shared" si="2"/>
        <v>678</v>
      </c>
      <c r="E9" s="16">
        <f t="shared" si="3"/>
        <v>6000000</v>
      </c>
      <c r="F9" s="9">
        <f t="shared" si="4"/>
        <v>12743</v>
      </c>
      <c r="G9" s="14">
        <f t="shared" si="5"/>
        <v>10619</v>
      </c>
      <c r="H9" s="9">
        <f t="shared" si="6"/>
        <v>8850</v>
      </c>
      <c r="I9" s="4" t="e">
        <f>#REF!</f>
        <v>#REF!</v>
      </c>
      <c r="J9" s="4">
        <f t="shared" si="7"/>
        <v>0</v>
      </c>
      <c r="O9">
        <v>0</v>
      </c>
      <c r="P9">
        <v>565</v>
      </c>
      <c r="Q9">
        <f t="shared" si="9"/>
        <v>470.83333333333337</v>
      </c>
      <c r="R9" s="2">
        <v>6000000</v>
      </c>
      <c r="S9" s="7"/>
      <c r="T9" s="7"/>
      <c r="U9">
        <f t="shared" si="11"/>
        <v>0</v>
      </c>
    </row>
    <row r="10" spans="1:21" x14ac:dyDescent="0.25">
      <c r="A10" s="4">
        <f t="shared" si="0"/>
        <v>0</v>
      </c>
      <c r="B10" s="4">
        <f t="shared" si="1"/>
        <v>291.66666666666669</v>
      </c>
      <c r="C10" s="4">
        <f t="shared" si="10"/>
        <v>350</v>
      </c>
      <c r="D10" s="4">
        <f t="shared" si="2"/>
        <v>420</v>
      </c>
      <c r="E10" s="16">
        <f t="shared" si="3"/>
        <v>3000000</v>
      </c>
      <c r="F10" s="9">
        <f t="shared" si="4"/>
        <v>10286</v>
      </c>
      <c r="G10" s="9">
        <f t="shared" si="5"/>
        <v>8571</v>
      </c>
      <c r="H10" s="9">
        <f t="shared" si="6"/>
        <v>7143</v>
      </c>
      <c r="I10" s="4" t="e">
        <f>#REF!</f>
        <v>#REF!</v>
      </c>
      <c r="J10" s="4">
        <f t="shared" si="7"/>
        <v>0</v>
      </c>
      <c r="O10">
        <v>0</v>
      </c>
      <c r="P10">
        <v>350</v>
      </c>
      <c r="Q10">
        <f t="shared" si="9"/>
        <v>291.66666666666669</v>
      </c>
      <c r="R10" s="2">
        <v>3000000</v>
      </c>
      <c r="S10" s="7"/>
      <c r="T10" s="7"/>
      <c r="U10">
        <f t="shared" si="11"/>
        <v>0</v>
      </c>
    </row>
    <row r="11" spans="1:21" x14ac:dyDescent="0.25">
      <c r="A11" s="4">
        <f t="shared" si="0"/>
        <v>0</v>
      </c>
      <c r="B11" s="4">
        <f t="shared" si="1"/>
        <v>396</v>
      </c>
      <c r="C11" s="4">
        <f t="shared" si="10"/>
        <v>475.2</v>
      </c>
      <c r="D11" s="4">
        <f t="shared" si="2"/>
        <v>570.24</v>
      </c>
      <c r="E11" s="16">
        <f t="shared" si="3"/>
        <v>5000000</v>
      </c>
      <c r="F11" s="9">
        <f t="shared" si="4"/>
        <v>12626</v>
      </c>
      <c r="G11" s="14">
        <f t="shared" si="5"/>
        <v>10522</v>
      </c>
      <c r="H11" s="9">
        <f t="shared" si="6"/>
        <v>8768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396</v>
      </c>
      <c r="R11" s="2">
        <v>5000000</v>
      </c>
      <c r="S11" s="7"/>
      <c r="T11" s="7"/>
      <c r="U11" t="e">
        <f t="shared" si="11"/>
        <v>#DIV/0!</v>
      </c>
    </row>
    <row r="12" spans="1:21" x14ac:dyDescent="0.25">
      <c r="A12" s="4">
        <f t="shared" si="0"/>
        <v>0</v>
      </c>
      <c r="B12" s="4">
        <f t="shared" si="1"/>
        <v>450</v>
      </c>
      <c r="C12" s="4">
        <f t="shared" si="10"/>
        <v>540</v>
      </c>
      <c r="D12" s="4">
        <f t="shared" si="2"/>
        <v>648</v>
      </c>
      <c r="E12" s="16">
        <f t="shared" si="3"/>
        <v>6500000</v>
      </c>
      <c r="F12" s="9">
        <f t="shared" si="4"/>
        <v>14444</v>
      </c>
      <c r="G12" s="9">
        <f t="shared" si="5"/>
        <v>12037</v>
      </c>
      <c r="H12" s="9">
        <f t="shared" si="6"/>
        <v>10031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450</v>
      </c>
      <c r="R12" s="2">
        <v>6500000</v>
      </c>
      <c r="S12" s="7"/>
      <c r="T12" s="7"/>
      <c r="U12" t="e">
        <f t="shared" si="11"/>
        <v>#DIV/0!</v>
      </c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10"/>
        <v>0</v>
      </c>
      <c r="D13" s="4">
        <f t="shared" si="2"/>
        <v>0</v>
      </c>
      <c r="E13" s="16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2">O13/1.2</f>
        <v>0</v>
      </c>
      <c r="Q13">
        <f t="shared" ref="Q13" si="13">P13/1.2</f>
        <v>0</v>
      </c>
      <c r="R13" s="2">
        <v>0</v>
      </c>
      <c r="S13" s="7"/>
      <c r="T13" s="7"/>
      <c r="U13" t="e">
        <f t="shared" si="11"/>
        <v>#DIV/0!</v>
      </c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10"/>
        <v>0</v>
      </c>
      <c r="D14" s="4">
        <f t="shared" ref="D14:D15" si="14">C14*1.2</f>
        <v>0</v>
      </c>
      <c r="E14" s="16">
        <f t="shared" ref="E14:E15" si="15">R14</f>
        <v>0</v>
      </c>
      <c r="F14" s="9" t="e">
        <f t="shared" ref="F14:F15" si="16">ROUND((E14/B14),0)</f>
        <v>#DIV/0!</v>
      </c>
      <c r="G14" s="9" t="e">
        <f t="shared" ref="G14:G15" si="17">ROUND((E14/C14),0)</f>
        <v>#DIV/0!</v>
      </c>
      <c r="H14" s="9" t="e">
        <f t="shared" ref="H14:H15" si="18">ROUND((E14/D14),0)</f>
        <v>#DIV/0!</v>
      </c>
      <c r="I14" s="4" t="e">
        <f>#REF!</f>
        <v>#REF!</v>
      </c>
      <c r="J14" s="4">
        <f t="shared" ref="J14:J15" si="19">S14</f>
        <v>0</v>
      </c>
      <c r="O14">
        <v>0</v>
      </c>
      <c r="P14">
        <f t="shared" ref="P14:P15" si="20">O14/1.2</f>
        <v>0</v>
      </c>
      <c r="Q14">
        <f t="shared" ref="Q14:Q15" si="21">P14/1.2</f>
        <v>0</v>
      </c>
      <c r="R14" s="2">
        <v>0</v>
      </c>
      <c r="S14" s="7"/>
      <c r="T14" s="7"/>
      <c r="U14" t="e">
        <f t="shared" si="11"/>
        <v>#DIV/0!</v>
      </c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10"/>
        <v>0</v>
      </c>
      <c r="D15" s="4">
        <f t="shared" si="14"/>
        <v>0</v>
      </c>
      <c r="E15" s="16">
        <f t="shared" si="15"/>
        <v>0</v>
      </c>
      <c r="F15" s="9" t="e">
        <f t="shared" si="16"/>
        <v>#DIV/0!</v>
      </c>
      <c r="G15" s="9" t="e">
        <f t="shared" si="17"/>
        <v>#DIV/0!</v>
      </c>
      <c r="H15" s="9" t="e">
        <f t="shared" si="18"/>
        <v>#DIV/0!</v>
      </c>
      <c r="I15" s="4" t="e">
        <f>#REF!</f>
        <v>#REF!</v>
      </c>
      <c r="J15" s="4">
        <f t="shared" si="19"/>
        <v>0</v>
      </c>
      <c r="O15">
        <v>0</v>
      </c>
      <c r="P15">
        <f t="shared" si="20"/>
        <v>0</v>
      </c>
      <c r="Q15">
        <f t="shared" si="21"/>
        <v>0</v>
      </c>
      <c r="R15" s="2">
        <v>0</v>
      </c>
      <c r="S15" s="7"/>
      <c r="T15" s="7"/>
      <c r="U15" t="e">
        <f t="shared" si="11"/>
        <v>#DIV/0!</v>
      </c>
    </row>
    <row r="16" spans="1:21" x14ac:dyDescent="0.25">
      <c r="H16" t="s">
        <v>22</v>
      </c>
      <c r="U16" t="e">
        <f t="shared" si="11"/>
        <v>#DIV/0!</v>
      </c>
    </row>
    <row r="17" spans="6:24" x14ac:dyDescent="0.25">
      <c r="F17" s="6" t="s">
        <v>15</v>
      </c>
      <c r="G17">
        <v>440</v>
      </c>
    </row>
    <row r="18" spans="6:24" x14ac:dyDescent="0.25">
      <c r="F18" s="6" t="s">
        <v>16</v>
      </c>
      <c r="G18">
        <v>9200</v>
      </c>
    </row>
    <row r="19" spans="6:24" x14ac:dyDescent="0.25">
      <c r="F19" s="6" t="s">
        <v>17</v>
      </c>
      <c r="G19">
        <f>G18*G17</f>
        <v>4048000</v>
      </c>
    </row>
    <row r="21" spans="6:24" x14ac:dyDescent="0.25">
      <c r="J21" t="s">
        <v>14</v>
      </c>
      <c r="N21">
        <v>461</v>
      </c>
      <c r="T21" t="s">
        <v>13</v>
      </c>
    </row>
    <row r="22" spans="6:24" x14ac:dyDescent="0.25">
      <c r="G22" s="5"/>
      <c r="H22" s="5"/>
      <c r="J22" t="s">
        <v>14</v>
      </c>
    </row>
    <row r="23" spans="6:24" x14ac:dyDescent="0.25">
      <c r="J23">
        <v>16.37</v>
      </c>
      <c r="N23">
        <v>9</v>
      </c>
      <c r="O23">
        <f>N23*J23</f>
        <v>147.33000000000001</v>
      </c>
    </row>
    <row r="24" spans="6:24" x14ac:dyDescent="0.25">
      <c r="H24" t="s">
        <v>26</v>
      </c>
      <c r="J24">
        <v>3</v>
      </c>
      <c r="N24">
        <v>7.66</v>
      </c>
      <c r="O24">
        <f t="shared" ref="O24:O29" si="22">N24*J24</f>
        <v>22.98</v>
      </c>
      <c r="P24" s="10"/>
      <c r="Q24" s="10"/>
      <c r="R24" s="12"/>
      <c r="T24" s="10"/>
      <c r="U24" s="10"/>
      <c r="V24" s="10"/>
      <c r="W24" s="10"/>
      <c r="X24" s="10"/>
    </row>
    <row r="25" spans="6:24" x14ac:dyDescent="0.25">
      <c r="J25">
        <v>1.5</v>
      </c>
      <c r="N25">
        <v>3</v>
      </c>
      <c r="O25">
        <f t="shared" si="22"/>
        <v>4.5</v>
      </c>
      <c r="P25" s="10"/>
      <c r="Q25" s="13"/>
      <c r="R25" s="13"/>
      <c r="T25" s="13"/>
      <c r="U25" s="13"/>
      <c r="V25" s="10"/>
      <c r="W25" s="10"/>
      <c r="X25" s="10"/>
    </row>
    <row r="26" spans="6:24" x14ac:dyDescent="0.25">
      <c r="F26" s="6" t="s">
        <v>18</v>
      </c>
      <c r="J26">
        <v>3</v>
      </c>
      <c r="N26">
        <v>3.92</v>
      </c>
      <c r="O26">
        <f t="shared" si="22"/>
        <v>11.76</v>
      </c>
      <c r="P26" s="10"/>
      <c r="Q26" s="10"/>
      <c r="R26" s="10"/>
      <c r="T26" s="10"/>
      <c r="U26" s="10"/>
      <c r="V26" s="10"/>
      <c r="W26" s="10"/>
      <c r="X26" s="10"/>
    </row>
    <row r="27" spans="6:24" x14ac:dyDescent="0.25">
      <c r="F27" s="6" t="s">
        <v>19</v>
      </c>
      <c r="G27">
        <v>3000000</v>
      </c>
      <c r="J27">
        <v>5.5</v>
      </c>
      <c r="N27">
        <v>3.82</v>
      </c>
      <c r="O27">
        <f t="shared" si="22"/>
        <v>21.009999999999998</v>
      </c>
      <c r="P27" s="10"/>
      <c r="Q27" s="10"/>
      <c r="R27" s="10"/>
      <c r="T27" s="10"/>
      <c r="U27" s="10"/>
      <c r="V27" s="10"/>
      <c r="W27" s="10"/>
      <c r="X27" s="10"/>
    </row>
    <row r="28" spans="6:24" x14ac:dyDescent="0.25">
      <c r="F28" s="6" t="s">
        <v>20</v>
      </c>
      <c r="G28">
        <v>1800000</v>
      </c>
      <c r="J28">
        <v>13.75</v>
      </c>
      <c r="N28">
        <v>11.7</v>
      </c>
      <c r="O28">
        <f t="shared" si="22"/>
        <v>160.875</v>
      </c>
      <c r="P28" s="10"/>
      <c r="Q28" s="10"/>
      <c r="R28" s="11"/>
      <c r="T28" s="11"/>
      <c r="U28" s="11"/>
      <c r="V28" s="10"/>
      <c r="W28" s="10"/>
      <c r="X28" s="10"/>
    </row>
    <row r="29" spans="6:24" x14ac:dyDescent="0.25">
      <c r="F29" s="6" t="s">
        <v>21</v>
      </c>
      <c r="G29">
        <v>30000</v>
      </c>
      <c r="J29">
        <v>6.81</v>
      </c>
      <c r="N29">
        <v>9.15</v>
      </c>
      <c r="O29">
        <f t="shared" si="22"/>
        <v>62.311500000000002</v>
      </c>
      <c r="P29" s="10"/>
      <c r="Q29" s="10"/>
      <c r="R29" s="10"/>
      <c r="T29" s="10"/>
      <c r="U29" s="10"/>
      <c r="V29" s="10"/>
      <c r="W29" s="10"/>
      <c r="X29" s="10"/>
    </row>
    <row r="30" spans="6:24" x14ac:dyDescent="0.25">
      <c r="G30">
        <f>SUM(G27:G29)</f>
        <v>4830000</v>
      </c>
      <c r="O30">
        <f>SUM(O23:O29)</f>
        <v>430.76650000000001</v>
      </c>
      <c r="P30" s="10"/>
      <c r="Q30" s="10"/>
      <c r="R30" s="10"/>
      <c r="T30" s="10"/>
      <c r="U30" s="10"/>
      <c r="V30" s="10"/>
      <c r="W30" s="10"/>
      <c r="X30" s="10"/>
    </row>
    <row r="31" spans="6:24" x14ac:dyDescent="0.25">
      <c r="P31" s="10"/>
      <c r="Q31" s="10"/>
      <c r="R31" s="10"/>
      <c r="T31" s="10"/>
      <c r="U31" s="10"/>
      <c r="V31" s="10"/>
      <c r="W31" s="10"/>
      <c r="X31" s="10"/>
    </row>
    <row r="32" spans="6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2025-03-13T08:04:29Z</dcterms:modified>
</cp:coreProperties>
</file>