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C7CF4931-8E67-462E-A1CE-90FCFA569B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C29" i="1"/>
  <c r="C28" i="1"/>
  <c r="B20" i="1"/>
  <c r="B33" i="1"/>
  <c r="C33" i="1" s="1"/>
  <c r="C27" i="1" l="1"/>
  <c r="E6" i="1"/>
  <c r="F6" i="1" l="1"/>
  <c r="G29" i="1" l="1"/>
  <c r="F29" i="1"/>
  <c r="K27" i="1" l="1"/>
  <c r="H28" i="1" l="1"/>
  <c r="F33" i="1" l="1"/>
  <c r="G33" i="1" l="1"/>
  <c r="I28" i="1" l="1"/>
  <c r="G27" i="1"/>
  <c r="H27" i="1"/>
  <c r="B10" i="1"/>
  <c r="B11" i="1" s="1"/>
  <c r="B8" i="1"/>
  <c r="B6" i="1"/>
  <c r="B5" i="1"/>
  <c r="B14" i="1" s="1"/>
  <c r="B12" i="1" l="1"/>
  <c r="B13" i="1" s="1"/>
  <c r="B15" i="1" l="1"/>
  <c r="H33" i="1" s="1"/>
  <c r="B17" i="1" l="1"/>
  <c r="I27" i="1"/>
  <c r="F27" i="1"/>
  <c r="B21" i="1" l="1"/>
  <c r="B18" i="1"/>
  <c r="B19" i="1"/>
  <c r="F28" i="1"/>
  <c r="G28" i="1"/>
  <c r="G3" i="1" l="1"/>
</calcChain>
</file>

<file path=xl/sharedStrings.xml><?xml version="1.0" encoding="utf-8"?>
<sst xmlns="http://schemas.openxmlformats.org/spreadsheetml/2006/main" count="37" uniqueCount="29">
  <si>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</si>
  <si>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</si>
  <si>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</si>
  <si>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</si>
  <si>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</si>
  <si>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</si>
  <si>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</si>
  <si>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</si>
  <si>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</si>
  <si>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</si>
  <si>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</si>
  <si>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</si>
  <si>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</si>
  <si>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</si>
  <si>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</si>
  <si>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</si>
  <si>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</si>
  <si>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</si>
  <si>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</si>
  <si>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</si>
  <si>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</si>
  <si>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</si>
  <si>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</si>
  <si>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</si>
  <si>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</si>
  <si>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Measurement carpet</t>
  </si>
  <si>
    <t>IGR</t>
  </si>
  <si>
    <t>Agreement carpet area - 82</t>
  </si>
  <si>
    <t>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</si>
</sst>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0" fillId="0" borderId="0" xfId="0" applyFont="1" applyAlignment="1">
      <alignment horizontal="center" wrapText="1"/>
    </xf>
    <xf numFmtId="0" fontId="0" fillId="0" borderId="7" xfId="0" applyBorder="1"/>
    <xf numFmtId="43" fontId="15" fillId="0" borderId="0" xfId="0" applyNumberFormat="1" applyFont="1"/>
    <xf numFmtId="0" fontId="15" fillId="0" borderId="0" xfId="0" applyFont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6" fillId="0" borderId="1" xfId="0" applyNumberFormat="1" applyFont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2" fillId="0" borderId="8" xfId="0" applyNumberFormat="1" applyFont="1" applyBorder="1"/>
    <xf numFmtId="43" fontId="0" fillId="0" borderId="6" xfId="0" applyNumberFormat="1" applyBorder="1"/>
    <xf numFmtId="0" fontId="14" fillId="0" borderId="1" xfId="0" applyFont="1" applyBorder="1"/>
    <xf numFmtId="0" fontId="4" fillId="0" borderId="1" xfId="0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21</xdr:col>
      <xdr:colOff>285750</xdr:colOff>
      <xdr:row>38</xdr:row>
      <xdr:rowOff>86523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DBAA5E-6F7A-4736-BAEA-70FCC9042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0"/>
          <a:ext cx="10648950" cy="7325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39296</xdr:colOff>
      <xdr:row>45</xdr:row>
      <xdr:rowOff>172670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ECABA8-649D-43BA-85AD-8DB208521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73696" cy="8745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zoomScaleNormal="100" workbookViewId="0">
      <selection activeCell="G16" sqref="G16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41">
        <v>12700</v>
      </c>
      <c r="C3" s="17"/>
      <c r="D3" s="10"/>
      <c r="E3">
        <v>2023</v>
      </c>
      <c r="F3" s="3">
        <v>2025</v>
      </c>
      <c r="G3" s="4">
        <f>F3-E3</f>
        <v>2</v>
      </c>
      <c r="L3" s="3"/>
      <c r="M3" s="4"/>
    </row>
    <row r="4" spans="1:17" ht="33" x14ac:dyDescent="0.3">
      <c r="A4" s="42" t="s">
        <v>1</v>
      </c>
      <c r="B4" s="41">
        <v>2600</v>
      </c>
      <c r="C4" s="17"/>
      <c r="D4" s="10"/>
      <c r="E4" s="31"/>
      <c r="F4" s="3"/>
      <c r="G4" s="4"/>
      <c r="H4" s="37"/>
      <c r="K4" s="26"/>
      <c r="L4" s="3"/>
      <c r="M4" s="4"/>
    </row>
    <row r="5" spans="1:17" ht="16.5" x14ac:dyDescent="0.3">
      <c r="A5" s="16" t="s">
        <v>2</v>
      </c>
      <c r="B5" s="41">
        <f>B3-B4</f>
        <v>10100</v>
      </c>
      <c r="C5" s="17"/>
      <c r="D5" s="10"/>
      <c r="E5" s="8" t="s">
        <v>27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41">
        <f>B4</f>
        <v>2600</v>
      </c>
      <c r="C6" s="17"/>
      <c r="D6" s="50"/>
      <c r="E6" s="44">
        <f>29.89*10.764</f>
        <v>321.73595999999998</v>
      </c>
      <c r="F6" s="3">
        <f>E6*1.1</f>
        <v>353.90955600000001</v>
      </c>
      <c r="G6" s="14"/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0</v>
      </c>
      <c r="C7" s="18"/>
      <c r="D7" s="45"/>
      <c r="E7" s="44"/>
      <c r="F7" s="3"/>
      <c r="G7" s="5"/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60</v>
      </c>
      <c r="C8" s="18"/>
      <c r="D8" s="45"/>
      <c r="E8" s="44"/>
      <c r="F8" s="36"/>
      <c r="G8" s="5"/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45"/>
      <c r="E9" s="44"/>
      <c r="F9" s="36"/>
      <c r="G9" s="13"/>
      <c r="J9" s="25"/>
      <c r="M9" s="33"/>
      <c r="N9" s="23"/>
      <c r="O9" s="23"/>
      <c r="P9" s="23"/>
      <c r="Q9" s="23"/>
    </row>
    <row r="10" spans="1:17" ht="33" x14ac:dyDescent="0.3">
      <c r="A10" s="42" t="s">
        <v>7</v>
      </c>
      <c r="B10" s="16">
        <f>90*B7/B9</f>
        <v>0</v>
      </c>
      <c r="C10" s="18"/>
      <c r="D10" s="45"/>
      <c r="E10" s="46"/>
      <c r="F10" s="35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43">
        <f>B10%</f>
        <v>0</v>
      </c>
      <c r="C11" s="28"/>
      <c r="D11" s="47"/>
      <c r="E11" s="44" t="s">
        <v>25</v>
      </c>
      <c r="G11" s="12"/>
      <c r="H11" s="7"/>
      <c r="I11" s="7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41">
        <f>B6*B11</f>
        <v>0</v>
      </c>
      <c r="C12" s="19"/>
      <c r="D12" s="48"/>
      <c r="E12" s="44"/>
      <c r="G12" s="12"/>
      <c r="H12" s="12"/>
      <c r="I12" s="12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41">
        <f>B6-B12</f>
        <v>2600</v>
      </c>
      <c r="C13" s="19"/>
      <c r="D13" s="49"/>
      <c r="E13" s="6"/>
      <c r="G13" s="12"/>
      <c r="H13" s="12"/>
      <c r="I13" s="7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41">
        <f>B5</f>
        <v>10100</v>
      </c>
      <c r="C14" s="17"/>
      <c r="D14" s="10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41">
        <f>B14+B13</f>
        <v>12700</v>
      </c>
      <c r="C15" s="17"/>
      <c r="D15" s="10"/>
      <c r="E15" s="6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322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11</v>
      </c>
      <c r="B17" s="44">
        <f>B15*B16</f>
        <v>4089400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28</v>
      </c>
      <c r="B18" s="44">
        <f>B17*0.98</f>
        <v>4007612</v>
      </c>
      <c r="C18" s="20"/>
      <c r="D18" s="10"/>
      <c r="E18" s="5"/>
      <c r="F18" s="27"/>
      <c r="G18" s="5"/>
      <c r="H18" s="6"/>
      <c r="M18" s="5"/>
      <c r="N18" s="6"/>
    </row>
    <row r="19" spans="1:14" ht="16.5" x14ac:dyDescent="0.3">
      <c r="A19" s="16" t="s">
        <v>23</v>
      </c>
      <c r="B19" s="44">
        <f>B17*0.8</f>
        <v>3271520</v>
      </c>
      <c r="C19" s="20"/>
      <c r="D19" s="10"/>
      <c r="E19" s="5"/>
      <c r="F19" s="27"/>
      <c r="G19" s="5"/>
      <c r="H19" s="6"/>
      <c r="M19" s="5"/>
      <c r="N19" s="6"/>
    </row>
    <row r="20" spans="1:14" ht="18.75" x14ac:dyDescent="0.3">
      <c r="A20" s="16" t="s">
        <v>12</v>
      </c>
      <c r="B20" s="17">
        <f>354*B4</f>
        <v>920400</v>
      </c>
      <c r="C20" s="17"/>
      <c r="D20" s="10"/>
      <c r="E20" s="39"/>
      <c r="F20" s="39"/>
      <c r="G20" s="40"/>
    </row>
    <row r="21" spans="1:14" ht="16.5" x14ac:dyDescent="0.3">
      <c r="A21" s="16" t="s">
        <v>16</v>
      </c>
      <c r="B21" s="17">
        <f>B17*0.03/12</f>
        <v>10223.5</v>
      </c>
      <c r="C21" s="30"/>
      <c r="D21" s="10"/>
      <c r="E21" s="6"/>
      <c r="F21" s="5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24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326</v>
      </c>
      <c r="C27" s="8">
        <f>B27*1.1</f>
        <v>358.6</v>
      </c>
      <c r="D27" s="8"/>
      <c r="E27" s="8">
        <v>4500000</v>
      </c>
      <c r="F27" s="10">
        <f t="shared" ref="F27:F29" si="0">E27/B27</f>
        <v>13803.680981595093</v>
      </c>
      <c r="G27" s="10">
        <f>E27/C27</f>
        <v>12548.800892359173</v>
      </c>
      <c r="H27" s="10" t="e">
        <f>E27/D27</f>
        <v>#DIV/0!</v>
      </c>
      <c r="I27" s="8">
        <f>C27/B27</f>
        <v>1.1000000000000001</v>
      </c>
      <c r="J27" s="15"/>
      <c r="K27">
        <f>D27/B27</f>
        <v>0</v>
      </c>
    </row>
    <row r="28" spans="1:14" x14ac:dyDescent="0.25">
      <c r="B28" s="9">
        <v>325</v>
      </c>
      <c r="C28" s="8">
        <f>B28*1.1</f>
        <v>357.50000000000006</v>
      </c>
      <c r="D28" s="8"/>
      <c r="E28" s="8">
        <v>4185000</v>
      </c>
      <c r="F28" s="10">
        <f t="shared" si="0"/>
        <v>12876.923076923076</v>
      </c>
      <c r="G28" s="10">
        <f t="shared" ref="G28:G29" si="1">E28/C28</f>
        <v>11706.293706293705</v>
      </c>
      <c r="H28" s="10" t="e">
        <f>E28/D28</f>
        <v>#DIV/0!</v>
      </c>
      <c r="I28" s="8">
        <f>C28/B28</f>
        <v>1.1000000000000001</v>
      </c>
    </row>
    <row r="29" spans="1:14" x14ac:dyDescent="0.25">
      <c r="B29" s="9">
        <v>338</v>
      </c>
      <c r="C29" s="8">
        <f>B29*1.1</f>
        <v>371.8</v>
      </c>
      <c r="D29" s="8"/>
      <c r="E29" s="8">
        <v>4400000</v>
      </c>
      <c r="F29" s="10">
        <f t="shared" si="0"/>
        <v>13017.75147928994</v>
      </c>
      <c r="G29" s="10">
        <f t="shared" si="1"/>
        <v>11834.319526627218</v>
      </c>
      <c r="H29" s="10"/>
      <c r="I29" s="8"/>
    </row>
    <row r="30" spans="1:14" x14ac:dyDescent="0.25">
      <c r="B30" s="9"/>
      <c r="C30" s="8"/>
      <c r="D30" s="8"/>
      <c r="E30" s="8"/>
      <c r="F30" s="10"/>
      <c r="G30" s="10"/>
      <c r="H30" s="10"/>
      <c r="I30" s="8"/>
    </row>
    <row r="31" spans="1:14" x14ac:dyDescent="0.25">
      <c r="B31" s="9"/>
      <c r="C31" s="8"/>
      <c r="D31" s="8"/>
      <c r="E31" s="10"/>
      <c r="F31" s="10"/>
      <c r="G31" s="10"/>
      <c r="H31" s="10"/>
      <c r="I31" s="8"/>
    </row>
    <row r="32" spans="1:14" x14ac:dyDescent="0.25">
      <c r="A32" t="s">
        <v>26</v>
      </c>
      <c r="B32" s="9" t="s">
        <v>15</v>
      </c>
      <c r="C32" s="8" t="s">
        <v>20</v>
      </c>
      <c r="D32" s="8" t="s">
        <v>24</v>
      </c>
      <c r="E32" s="8" t="s">
        <v>11</v>
      </c>
      <c r="F32" s="8" t="s">
        <v>17</v>
      </c>
      <c r="G32" s="8" t="s">
        <v>18</v>
      </c>
    </row>
    <row r="33" spans="2:11" x14ac:dyDescent="0.25">
      <c r="B33" s="9">
        <f>31.41*10.764</f>
        <v>338.09724</v>
      </c>
      <c r="C33" s="8">
        <f>B33*1.1</f>
        <v>371.90696400000002</v>
      </c>
      <c r="D33" s="8"/>
      <c r="E33" s="8">
        <f>3900000+500+100</f>
        <v>3900600</v>
      </c>
      <c r="F33" s="8">
        <f>E33/B33</f>
        <v>11536.917603941398</v>
      </c>
      <c r="G33" s="8">
        <f>E33/C33</f>
        <v>10488.106912673999</v>
      </c>
      <c r="H33" s="10">
        <f>B15/F33</f>
        <v>1.1008139640055377</v>
      </c>
      <c r="I33" s="51"/>
      <c r="J33" s="6"/>
    </row>
    <row r="34" spans="2:11" x14ac:dyDescent="0.25">
      <c r="B34" s="9"/>
      <c r="C34" s="8"/>
      <c r="D34" s="8"/>
      <c r="E34" s="8"/>
      <c r="F34" s="8"/>
      <c r="G34" s="8"/>
      <c r="H34" s="10"/>
      <c r="I34" s="51"/>
    </row>
    <row r="35" spans="2:11" x14ac:dyDescent="0.25">
      <c r="B35" s="9"/>
      <c r="C35" s="8"/>
      <c r="D35" s="8"/>
      <c r="E35" s="8"/>
      <c r="F35" s="8"/>
      <c r="G35" s="8"/>
      <c r="H35" s="10"/>
      <c r="I35" s="51"/>
    </row>
    <row r="36" spans="2:11" x14ac:dyDescent="0.25">
      <c r="B36" s="8"/>
      <c r="C36" s="8"/>
      <c r="D36" s="8"/>
      <c r="E36" s="8"/>
      <c r="F36" s="8"/>
      <c r="G36" s="8"/>
      <c r="H36" s="10"/>
      <c r="K36" s="6"/>
    </row>
    <row r="37" spans="2:11" x14ac:dyDescent="0.25">
      <c r="B37" s="8"/>
      <c r="C37" s="8"/>
      <c r="D37" s="8"/>
      <c r="E37" s="8"/>
      <c r="F37" s="8"/>
      <c r="G37" s="8"/>
      <c r="H37" s="10"/>
    </row>
    <row r="38" spans="2:11" ht="15.75" x14ac:dyDescent="0.25">
      <c r="B38" s="52"/>
      <c r="C38" s="8"/>
      <c r="D38" s="8"/>
      <c r="E38" s="8"/>
      <c r="F38" s="8"/>
      <c r="G38" s="8"/>
      <c r="H38" s="8"/>
    </row>
    <row r="39" spans="2:11" ht="15.75" x14ac:dyDescent="0.25">
      <c r="B39" s="53"/>
      <c r="C39" s="9"/>
      <c r="D39" s="8"/>
      <c r="E39" s="8"/>
      <c r="F39" s="8"/>
      <c r="G39" s="8"/>
      <c r="H39" s="8"/>
    </row>
    <row r="40" spans="2:11" ht="15.75" x14ac:dyDescent="0.25">
      <c r="B40" s="53"/>
      <c r="C40" s="9"/>
      <c r="D40" s="8"/>
      <c r="E40" s="8"/>
      <c r="F40" s="8"/>
      <c r="G40" s="8"/>
      <c r="H40" s="8"/>
    </row>
    <row r="41" spans="2:11" ht="15.75" x14ac:dyDescent="0.25">
      <c r="B41" s="22"/>
      <c r="C41" s="7"/>
      <c r="D41" s="38"/>
    </row>
    <row r="42" spans="2:11" ht="15.75" x14ac:dyDescent="0.25">
      <c r="B42" s="22"/>
      <c r="C42" s="7"/>
    </row>
    <row r="62" spans="3:5" x14ac:dyDescent="0.25">
      <c r="C62" s="6"/>
      <c r="D62" s="6"/>
      <c r="E6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E7" workbookViewId="0">
      <selection activeCell="Y24" sqref="Y2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8" workbookViewId="0">
      <selection activeCell="S35" sqref="S35"/>
    </sheetView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O31" sqref="O31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2025-03-18T09:21:17Z</dcterms:modified>
</cp:coreProperties>
</file>