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3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Q4"/>
  <c r="B4" s="1"/>
  <c r="J4"/>
  <c r="I4"/>
  <c r="E4"/>
  <c r="A4"/>
  <c r="Q3"/>
  <c r="B3" s="1"/>
  <c r="J3"/>
  <c r="I3"/>
  <c r="E3"/>
  <c r="A3"/>
  <c r="Q2"/>
  <c r="B2" s="1"/>
  <c r="J2"/>
  <c r="I2"/>
  <c r="E2"/>
  <c r="A2"/>
  <c r="E15" i="25"/>
  <c r="F5" i="4" l="1"/>
  <c r="C5"/>
  <c r="F9"/>
  <c r="C9"/>
  <c r="F13"/>
  <c r="C13"/>
  <c r="F4"/>
  <c r="C4"/>
  <c r="F8"/>
  <c r="C8"/>
  <c r="F12"/>
  <c r="C12"/>
  <c r="F3"/>
  <c r="C3"/>
  <c r="F7"/>
  <c r="C7"/>
  <c r="F11"/>
  <c r="C11"/>
  <c r="F2"/>
  <c r="C2"/>
  <c r="F6"/>
  <c r="C6"/>
  <c r="F10"/>
  <c r="C10"/>
  <c r="F14"/>
  <c r="C14"/>
  <c r="N8" i="24"/>
  <c r="N7"/>
  <c r="N6"/>
  <c r="N5"/>
  <c r="G14" i="4" l="1"/>
  <c r="D14"/>
  <c r="H14" s="1"/>
  <c r="D6"/>
  <c r="H6" s="1"/>
  <c r="G6"/>
  <c r="G11"/>
  <c r="D11"/>
  <c r="H11" s="1"/>
  <c r="G3"/>
  <c r="D3"/>
  <c r="H3" s="1"/>
  <c r="D8"/>
  <c r="H8" s="1"/>
  <c r="G8"/>
  <c r="G13"/>
  <c r="D13"/>
  <c r="H13" s="1"/>
  <c r="G5"/>
  <c r="D5"/>
  <c r="H5" s="1"/>
  <c r="G10"/>
  <c r="D10"/>
  <c r="H10" s="1"/>
  <c r="D2"/>
  <c r="H2" s="1"/>
  <c r="G2"/>
  <c r="G7"/>
  <c r="D7"/>
  <c r="H7" s="1"/>
  <c r="G12"/>
  <c r="D12"/>
  <c r="H12" s="1"/>
  <c r="D4"/>
  <c r="H4" s="1"/>
  <c r="G4"/>
  <c r="G9"/>
  <c r="D9"/>
  <c r="H9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H32" l="1"/>
  <c r="I31"/>
  <c r="I2" i="24"/>
  <c r="G34" i="4"/>
  <c r="H15"/>
  <c r="F15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s="1"/>
  <c r="C10" l="1"/>
  <c r="C11" s="1"/>
  <c r="C12" s="1"/>
  <c r="C13" s="1"/>
  <c r="C19" s="1"/>
  <c r="C20" s="1"/>
  <c r="B20" s="1"/>
  <c r="C25" l="1"/>
  <c r="C21"/>
  <c r="P17" i="4" l="1"/>
  <c r="Q17" s="1"/>
  <c r="J17"/>
  <c r="I17"/>
  <c r="E17"/>
  <c r="A17"/>
  <c r="P16"/>
  <c r="Q16" s="1"/>
  <c r="J16"/>
  <c r="I16"/>
  <c r="E16"/>
  <c r="A16"/>
  <c r="B16" l="1"/>
  <c r="B17"/>
  <c r="C17" l="1"/>
  <c r="G17" s="1"/>
  <c r="F17"/>
  <c r="C16"/>
  <c r="G16" s="1"/>
  <c r="F16"/>
  <c r="D17"/>
  <c r="H17" s="1"/>
  <c r="D16"/>
  <c r="H16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<sst xmlns="http://schemas.openxmlformats.org/spreadsheetml/2006/main" count="129" uniqueCount="99">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</sst>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2" fillId="0" borderId="0" xfId="0" applyNumberFormat="1" applyFont="1"/>
    <xf numFmtId="164" fontId="2" fillId="0" borderId="0" xfId="0" applyNumberFormat="1" applyFont="1"/>
    <xf numFmtId="0" fontId="0" fillId="0" borderId="0" xfId="0" applyFill="1" applyBorder="1"/>
    <xf numFmtId="0" fontId="7" fillId="0" borderId="0" xfId="0" applyFont="1" applyFill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30</xdr:row>
      <xdr:rowOff>66675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78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14</xdr:col>
      <xdr:colOff>428625</xdr:colOff>
      <xdr:row>30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0"/>
          <a:ext cx="886777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600075</xdr:colOff>
      <xdr:row>28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44075" cy="5476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466725</xdr:colOff>
      <xdr:row>30</xdr:row>
      <xdr:rowOff>171450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10725" cy="588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65235</v>
      </c>
      <c r="F2" s="48"/>
      <c r="G2" s="122" t="s">
        <v>76</v>
      </c>
      <c r="H2" s="123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63200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63200</v>
      </c>
      <c r="D5" s="33" t="s">
        <v>61</v>
      </c>
      <c r="E5" s="34">
        <f>ROUND(C5/10.764,0)</f>
        <v>5871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51500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11700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>
        <v>0.24</v>
      </c>
      <c r="D8" s="74">
        <f>1-C8</f>
        <v>0.76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8892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60392</v>
      </c>
      <c r="D10" s="33" t="s">
        <v>61</v>
      </c>
      <c r="E10" s="34">
        <f>ROUND(C10/10.764,0)</f>
        <v>5611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2025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2003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22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38</v>
      </c>
      <c r="D15" s="48"/>
      <c r="E15" s="48">
        <f>C17*2000</f>
        <v>2450000</v>
      </c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1225</v>
      </c>
      <c r="D17" s="48"/>
      <c r="E17" s="48">
        <f>E10*C17</f>
        <v>6873475</v>
      </c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abSelected="1" topLeftCell="A4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  <col min="10" max="10" width="15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7300</v>
      </c>
      <c r="D3" s="101" t="s">
        <v>98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5300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22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38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33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0.33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660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1340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5300</v>
      </c>
      <c r="D14" s="103"/>
      <c r="E14" s="15"/>
      <c r="F14" s="96"/>
      <c r="G14" s="50"/>
      <c r="H14" s="37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6640</v>
      </c>
      <c r="D16" s="101"/>
      <c r="E16" s="110"/>
      <c r="F16" s="96"/>
      <c r="G16" s="50"/>
      <c r="H16" s="30"/>
    </row>
    <row r="17" spans="1:10" ht="16.5">
      <c r="A17" s="15"/>
      <c r="B17" s="104"/>
      <c r="C17" s="105"/>
      <c r="D17" s="105"/>
      <c r="E17" s="15"/>
      <c r="F17" s="96"/>
      <c r="G17" s="50"/>
    </row>
    <row r="18" spans="1:10" ht="16.5">
      <c r="A18" s="108" t="s">
        <v>97</v>
      </c>
      <c r="B18" s="111"/>
      <c r="C18" s="112">
        <v>1225</v>
      </c>
      <c r="D18" s="112"/>
      <c r="E18" s="49"/>
      <c r="F18" s="96"/>
      <c r="G18" s="120"/>
      <c r="H18" s="118"/>
    </row>
    <row r="19" spans="1:10" ht="16.5">
      <c r="A19" s="97"/>
      <c r="B19" s="113"/>
      <c r="C19" s="90">
        <f>C18*C16</f>
        <v>8134000</v>
      </c>
      <c r="D19" s="96" t="s">
        <v>68</v>
      </c>
      <c r="E19" s="90"/>
      <c r="F19" s="96"/>
      <c r="G19" s="121"/>
      <c r="H19" s="119"/>
      <c r="J19" s="30"/>
    </row>
    <row r="20" spans="1:10" ht="16.5">
      <c r="A20" s="97"/>
      <c r="B20" s="125">
        <f>C20*80%</f>
        <v>5856480</v>
      </c>
      <c r="C20" s="90">
        <f>C19*90%</f>
        <v>7320600</v>
      </c>
      <c r="D20" s="96" t="s">
        <v>24</v>
      </c>
      <c r="E20" s="91"/>
      <c r="F20" s="96"/>
      <c r="G20" s="121"/>
      <c r="H20" s="118"/>
    </row>
    <row r="21" spans="1:10" ht="16.5">
      <c r="A21" s="97"/>
      <c r="B21" s="15"/>
      <c r="C21" s="90">
        <f>C19*80%</f>
        <v>6507200</v>
      </c>
      <c r="D21" s="96" t="s">
        <v>25</v>
      </c>
      <c r="E21" s="91"/>
      <c r="F21" s="96"/>
      <c r="G21" s="120"/>
    </row>
    <row r="22" spans="1:10" ht="16.5">
      <c r="A22" s="97"/>
      <c r="B22" s="15"/>
      <c r="C22" s="24"/>
      <c r="D22" s="24"/>
      <c r="E22" s="15"/>
      <c r="F22" s="96"/>
      <c r="G22" s="120"/>
    </row>
    <row r="23" spans="1:10" ht="16.5">
      <c r="A23" s="114" t="s">
        <v>26</v>
      </c>
      <c r="B23" s="115"/>
      <c r="C23" s="116">
        <f>C4*C18</f>
        <v>2450000</v>
      </c>
      <c r="D23" s="116">
        <f>D4*D18</f>
        <v>0</v>
      </c>
      <c r="E23" s="15"/>
      <c r="F23" s="110"/>
    </row>
    <row r="24" spans="1:10" ht="16.5">
      <c r="A24" s="97" t="s">
        <v>27</v>
      </c>
      <c r="B24" s="15"/>
      <c r="C24" s="24"/>
      <c r="D24" s="24"/>
      <c r="E24" s="15"/>
      <c r="F24" s="15"/>
    </row>
    <row r="25" spans="1:10" ht="16.5">
      <c r="A25" s="117" t="s">
        <v>28</v>
      </c>
      <c r="B25" s="24"/>
      <c r="C25" s="91">
        <f>C19*0.025/12</f>
        <v>16945.833333333332</v>
      </c>
      <c r="D25" s="91"/>
      <c r="E25" s="15"/>
      <c r="F25" s="15"/>
    </row>
    <row r="26" spans="1:10" ht="16.5">
      <c r="A26" s="15"/>
      <c r="B26" s="15"/>
      <c r="C26" s="91"/>
      <c r="D26" s="91"/>
      <c r="E26" s="15"/>
      <c r="F26" s="15"/>
    </row>
    <row r="27" spans="1:10">
      <c r="C27" s="11"/>
      <c r="D27" s="11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845.83333333333337</v>
      </c>
      <c r="C2" s="4">
        <f t="shared" ref="C2:C14" si="2">B2*1.2</f>
        <v>1015</v>
      </c>
      <c r="D2" s="4">
        <f t="shared" ref="D2:D14" si="3">C2*1.2</f>
        <v>1218</v>
      </c>
      <c r="E2" s="5">
        <f t="shared" ref="E2:E14" si="4">R2</f>
        <v>4621000</v>
      </c>
      <c r="F2" s="4">
        <f t="shared" ref="F2:F14" si="5">ROUND((E2/B2),0)</f>
        <v>5463</v>
      </c>
      <c r="G2" s="4">
        <f t="shared" ref="G2:G14" si="6">ROUND((E2/C2),0)</f>
        <v>4553</v>
      </c>
      <c r="H2" s="4">
        <f t="shared" ref="H2:H14" si="7">ROUND((E2/D2),0)</f>
        <v>3794</v>
      </c>
      <c r="I2" s="4">
        <f t="shared" ref="I2:I14" si="8">T2</f>
        <v>0</v>
      </c>
      <c r="J2" s="4">
        <f t="shared" ref="J2:J14" si="9">U2</f>
        <v>0</v>
      </c>
      <c r="K2" s="48"/>
      <c r="L2" s="48"/>
      <c r="M2" s="48"/>
      <c r="N2" s="48"/>
      <c r="O2" s="48">
        <v>0</v>
      </c>
      <c r="P2" s="48">
        <v>1015</v>
      </c>
      <c r="Q2" s="48">
        <f t="shared" ref="Q2:Q14" si="10">P2/1.2</f>
        <v>845.83333333333337</v>
      </c>
      <c r="R2" s="2">
        <v>4621000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1079.1666666666667</v>
      </c>
      <c r="C3" s="4">
        <f t="shared" si="2"/>
        <v>1295</v>
      </c>
      <c r="D3" s="4">
        <f t="shared" si="3"/>
        <v>1554</v>
      </c>
      <c r="E3" s="5">
        <f t="shared" si="4"/>
        <v>5851000</v>
      </c>
      <c r="F3" s="4">
        <f t="shared" si="5"/>
        <v>5422</v>
      </c>
      <c r="G3" s="4">
        <f t="shared" si="6"/>
        <v>4518</v>
      </c>
      <c r="H3" s="4">
        <f t="shared" si="7"/>
        <v>3765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v>1295</v>
      </c>
      <c r="Q3" s="48">
        <f t="shared" si="10"/>
        <v>1079.1666666666667</v>
      </c>
      <c r="R3" s="2">
        <v>5851000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1035</v>
      </c>
      <c r="C4" s="4">
        <f t="shared" si="2"/>
        <v>1242</v>
      </c>
      <c r="D4" s="4">
        <f t="shared" si="3"/>
        <v>1490.3999999999999</v>
      </c>
      <c r="E4" s="5">
        <f t="shared" si="4"/>
        <v>6264000</v>
      </c>
      <c r="F4" s="4">
        <f t="shared" si="5"/>
        <v>6052</v>
      </c>
      <c r="G4" s="4">
        <f t="shared" si="6"/>
        <v>5043</v>
      </c>
      <c r="H4" s="4">
        <f t="shared" si="7"/>
        <v>4203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v>1242</v>
      </c>
      <c r="Q4" s="48">
        <f t="shared" si="10"/>
        <v>1035</v>
      </c>
      <c r="R4" s="2">
        <v>6264000</v>
      </c>
      <c r="S4" s="2"/>
      <c r="T4" s="2"/>
    </row>
    <row r="5" spans="1:35">
      <c r="A5" s="4">
        <f t="shared" si="0"/>
        <v>0</v>
      </c>
      <c r="B5" s="4">
        <f t="shared" si="1"/>
        <v>930</v>
      </c>
      <c r="C5" s="4">
        <f t="shared" si="2"/>
        <v>1116</v>
      </c>
      <c r="D5" s="4">
        <f t="shared" si="3"/>
        <v>1339.2</v>
      </c>
      <c r="E5" s="5">
        <f t="shared" si="4"/>
        <v>4400000</v>
      </c>
      <c r="F5" s="4">
        <f t="shared" si="5"/>
        <v>4731</v>
      </c>
      <c r="G5" s="4">
        <f t="shared" si="6"/>
        <v>3943</v>
      </c>
      <c r="H5" s="4">
        <f t="shared" si="7"/>
        <v>3286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v>1116</v>
      </c>
      <c r="Q5" s="48">
        <f t="shared" si="10"/>
        <v>930</v>
      </c>
      <c r="R5" s="2">
        <v>4400000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 t="shared" ref="P7:P9" si="11">O7/1.2</f>
        <v>0</v>
      </c>
      <c r="Q7" s="48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8"/>
      <c r="L8" s="48"/>
      <c r="M8" s="48"/>
      <c r="N8" s="48"/>
      <c r="O8" s="48">
        <v>0</v>
      </c>
      <c r="P8" s="48">
        <f t="shared" si="11"/>
        <v>0</v>
      </c>
      <c r="Q8" s="48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8"/>
      <c r="L9" s="48"/>
      <c r="M9" s="48"/>
      <c r="N9" s="48"/>
      <c r="O9" s="48">
        <v>0</v>
      </c>
      <c r="P9" s="48">
        <f t="shared" si="11"/>
        <v>0</v>
      </c>
      <c r="Q9" s="48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8"/>
      <c r="L11" s="48"/>
      <c r="M11" s="48"/>
      <c r="N11" s="48"/>
      <c r="O11" s="48">
        <v>0</v>
      </c>
      <c r="P11" s="48">
        <f>O11/1.2</f>
        <v>0</v>
      </c>
      <c r="Q11" s="48">
        <f t="shared" si="10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8"/>
      <c r="L12" s="48"/>
      <c r="M12" s="48"/>
      <c r="N12" s="48"/>
      <c r="O12" s="48">
        <v>0</v>
      </c>
      <c r="P12" s="48">
        <f t="shared" ref="P12:P14" si="12">O12/1.2</f>
        <v>0</v>
      </c>
      <c r="Q12" s="48">
        <f t="shared" si="10"/>
        <v>0</v>
      </c>
      <c r="R12" s="2">
        <v>0</v>
      </c>
      <c r="S12" s="2"/>
      <c r="V12" s="45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8"/>
      <c r="L13" s="48"/>
      <c r="M13" s="48"/>
      <c r="N13" s="48"/>
      <c r="O13" s="48">
        <v>0</v>
      </c>
      <c r="P13" s="48">
        <f t="shared" si="12"/>
        <v>0</v>
      </c>
      <c r="Q13" s="48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8"/>
      <c r="L14" s="48"/>
      <c r="M14" s="48"/>
      <c r="N14" s="48"/>
      <c r="O14" s="48">
        <v>0</v>
      </c>
      <c r="P14" s="48">
        <f t="shared" si="12"/>
        <v>0</v>
      </c>
      <c r="Q14" s="48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O15">
        <v>0</v>
      </c>
      <c r="P15">
        <f t="shared" ref="P15" si="23">O15/1.2</f>
        <v>0</v>
      </c>
      <c r="Q15">
        <f t="shared" ref="Q15" si="24">P15/1.2</f>
        <v>0</v>
      </c>
      <c r="R15" s="2">
        <v>0</v>
      </c>
      <c r="S15" s="2"/>
    </row>
    <row r="16" spans="1:3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48"/>
      <c r="P19" s="48"/>
      <c r="Q19" s="48"/>
      <c r="R19" s="2"/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I5" sqref="I5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2025-03-07T11:40:56Z</dcterms:modified>
</cp:coreProperties>
</file>