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hanera Diamonds\Seena Shelteres Pvt Ltd - Land\"/>
    </mc:Choice>
  </mc:AlternateContent>
  <xr:revisionPtr revIDLastSave="0" documentId="13_ncr:1_{C68AC0CD-150B-433E-9013-7894A6F25B88}" xr6:coauthVersionLast="36" xr6:coauthVersionMax="36" xr10:uidLastSave="{00000000-0000-0000-0000-000000000000}"/>
  <bookViews>
    <workbookView xWindow="0" yWindow="0" windowWidth="28800" windowHeight="12105" activeTab="9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" l="1"/>
  <c r="E25" i="1"/>
  <c r="T8" i="1"/>
  <c r="T14" i="1"/>
  <c r="T15" i="1"/>
  <c r="T16" i="1"/>
  <c r="T17" i="1"/>
  <c r="T18" i="1"/>
  <c r="N10" i="1"/>
  <c r="O10" i="1" s="1"/>
  <c r="P10" i="1" s="1"/>
  <c r="R10" i="1" s="1"/>
  <c r="T10" i="1" s="1"/>
  <c r="N9" i="1"/>
  <c r="O9" i="1" s="1"/>
  <c r="Q9" i="1" s="1"/>
  <c r="R9" i="1" s="1"/>
  <c r="T9" i="1" s="1"/>
  <c r="N8" i="1"/>
  <c r="O8" i="1" s="1"/>
  <c r="P8" i="1" s="1"/>
  <c r="Q8" i="1" s="1"/>
  <c r="N7" i="1"/>
  <c r="O7" i="1" s="1"/>
  <c r="P7" i="1" s="1"/>
  <c r="R7" i="1" s="1"/>
  <c r="T7" i="1" s="1"/>
  <c r="N6" i="1"/>
  <c r="O6" i="1" s="1"/>
  <c r="P6" i="1" s="1"/>
  <c r="R6" i="1" s="1"/>
  <c r="T6" i="1" s="1"/>
  <c r="N5" i="1"/>
  <c r="O5" i="1" s="1"/>
  <c r="Q5" i="1" s="1"/>
  <c r="R5" i="1" s="1"/>
  <c r="T5" i="1" s="1"/>
  <c r="N4" i="1"/>
  <c r="O4" i="1" s="1"/>
  <c r="P4" i="1" s="1"/>
  <c r="R4" i="1" s="1"/>
  <c r="T4" i="1" s="1"/>
  <c r="N3" i="1"/>
  <c r="O3" i="1" s="1"/>
  <c r="Q3" i="1" s="1"/>
  <c r="R3" i="1" s="1"/>
  <c r="T3" i="1" s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11" i="1"/>
  <c r="O11" i="1" s="1"/>
  <c r="P11" i="1" s="1"/>
  <c r="R11" i="1" s="1"/>
  <c r="T11" i="1" s="1"/>
  <c r="N12" i="1"/>
  <c r="O12" i="1" s="1"/>
  <c r="N13" i="1"/>
  <c r="O13" i="1"/>
  <c r="Q13" i="1" s="1"/>
  <c r="R13" i="1" s="1"/>
  <c r="T13" i="1" s="1"/>
  <c r="N14" i="1"/>
  <c r="O14" i="1"/>
  <c r="P14" i="1" s="1"/>
  <c r="Q14" i="1" s="1"/>
  <c r="R14" i="1" s="1"/>
  <c r="N15" i="1"/>
  <c r="O15" i="1" s="1"/>
  <c r="P15" i="1" s="1"/>
  <c r="Q15" i="1" s="1"/>
  <c r="R15" i="1" s="1"/>
  <c r="N16" i="1"/>
  <c r="O16" i="1" s="1"/>
  <c r="P16" i="1" s="1"/>
  <c r="Q16" i="1" s="1"/>
  <c r="R16" i="1" s="1"/>
  <c r="N17" i="1"/>
  <c r="O17" i="1"/>
  <c r="P17" i="1" s="1"/>
  <c r="Q17" i="1" s="1"/>
  <c r="R17" i="1" s="1"/>
  <c r="N18" i="1"/>
  <c r="O18" i="1" s="1"/>
  <c r="P18" i="1" s="1"/>
  <c r="Q18" i="1" s="1"/>
  <c r="R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<sst xmlns="http://schemas.openxmlformats.org/spreadsheetml/2006/main" count="25" uniqueCount="21">
  <si>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</si>
  <si>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</si>
  <si>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</si>
  <si>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</si>
  <si>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</si>
  <si>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</si>
  <si>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</si>
  <si>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</si>
  <si>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</si>
  <si>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</si>
  <si>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</si>
  <si>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</si>
  <si>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</si>
  <si>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</si>
  <si>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</si>
  <si>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</si>
  <si>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</si>
  <si>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nr. Parsi gen. hosp.</t>
  </si>
  <si>
    <t>plot area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</si>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</sst>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43" fontId="0" fillId="0" borderId="0" xfId="1" applyFon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18</xdr:row>
      <xdr:rowOff>161925</xdr:rowOff>
    </xdr:from>
    <xdr:to>
      <xdr:col>8</xdr:col>
      <xdr:colOff>372122</xdr:colOff>
      <xdr:row>21</xdr:row>
      <xdr:rowOff>66741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1C8D-5234-44B8-A1F9-B1EFF84C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" y="3781425"/>
          <a:ext cx="4639322" cy="476316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361949</xdr:colOff>
      <xdr:row>22</xdr:row>
      <xdr:rowOff>133350</xdr:rowOff>
    </xdr:from>
    <xdr:to>
      <xdr:col>24</xdr:col>
      <xdr:colOff>362844</xdr:colOff>
      <xdr:row>60</xdr:row>
      <xdr:rowOff>172466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CF032-1B27-47E9-AD2A-CBB42699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9974" y="4514850"/>
          <a:ext cx="5430145" cy="7278116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22</xdr:row>
      <xdr:rowOff>166882</xdr:rowOff>
    </xdr:from>
    <xdr:to>
      <xdr:col>16</xdr:col>
      <xdr:colOff>295274</xdr:colOff>
      <xdr:row>41</xdr:row>
      <xdr:rowOff>59091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5C856D-5FEF-4491-90B2-08A834F6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8475" y="4548382"/>
          <a:ext cx="4314824" cy="351170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42</xdr:row>
      <xdr:rowOff>30504</xdr:rowOff>
    </xdr:from>
    <xdr:to>
      <xdr:col>15</xdr:col>
      <xdr:colOff>571500</xdr:colOff>
      <xdr:row>63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4FE704-1443-4C0F-9D35-ED5D4350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7275" y="8222004"/>
          <a:ext cx="9772650" cy="39699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01441-5777-4E12-8EFF-8235DD6F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1545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6BDAE-6EE2-4E6C-83B0-5D3693174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1735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66434-7612-47B0-90A7-4E66DCAB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125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AE83C-04F8-4F5C-ADCD-F1BB55D8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92AD1-FBBA-423C-9E69-9DFBEA67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AE3D0-1D74-477D-B0A9-F0FBABF8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FDE9F-586C-4C39-B8CC-0C872D20E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28E84-DF1E-4B34-810F-B9171088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A4E40-661A-41FA-8910-760A5BD5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C7A9B-84B5-4851-B8EE-11E1F84F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1545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47625</xdr:rowOff>
    </xdr:from>
    <xdr:to>
      <xdr:col>14</xdr:col>
      <xdr:colOff>372709</xdr:colOff>
      <xdr:row>45</xdr:row>
      <xdr:rowOff>39242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0C383-CD98-4282-8176-54DD3343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28625"/>
          <a:ext cx="8840434" cy="81831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1010C-3095-4164-8012-8F7D06A19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6"/>
  <sheetViews>
    <sheetView workbookViewId="0">
      <selection activeCell="S6" sqref="S6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1" bestFit="1" customWidth="1"/>
    <col min="20" max="20" width="12.5703125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1061.8729096989966</v>
      </c>
      <c r="D2">
        <f t="shared" ref="D2:D18" si="3">S2</f>
        <v>2500000000</v>
      </c>
      <c r="E2">
        <f t="shared" ref="E2:E18" si="4">T2</f>
        <v>2354331</v>
      </c>
      <c r="F2">
        <f t="shared" ref="F2:F18" si="5">ROUND((E2/10.764),0)</f>
        <v>218723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10" si="9">M2*2.47107605477881</f>
        <v>0</v>
      </c>
      <c r="O2" s="6">
        <f t="shared" ref="O2:O10" si="10">N2*40.0001976870614</f>
        <v>0</v>
      </c>
      <c r="P2" s="6">
        <f t="shared" ref="P2:P10" si="11">O2*121.0167464</f>
        <v>0</v>
      </c>
      <c r="Q2" s="6">
        <v>11430</v>
      </c>
      <c r="R2" s="2">
        <f t="shared" ref="R2:R10" si="12">Q2/10.764</f>
        <v>1061.8729096989966</v>
      </c>
      <c r="S2">
        <v>2500000000</v>
      </c>
      <c r="T2" s="7">
        <f t="shared" ref="T2:T18" si="13">ROUND((S2/R2),0)</f>
        <v>2354331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125.39995521903542</v>
      </c>
      <c r="D3">
        <f t="shared" si="3"/>
        <v>8200000</v>
      </c>
      <c r="E3">
        <f t="shared" si="4"/>
        <v>65391</v>
      </c>
      <c r="F3">
        <f t="shared" si="5"/>
        <v>6075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v>150</v>
      </c>
      <c r="Q3" s="6">
        <f t="shared" ref="Q3:Q9" si="14">P3*8.99870078651798</f>
        <v>1349.8051179776971</v>
      </c>
      <c r="R3" s="2">
        <f t="shared" si="12"/>
        <v>125.39995521903542</v>
      </c>
      <c r="S3">
        <v>8200000</v>
      </c>
      <c r="T3" s="7">
        <f t="shared" si="13"/>
        <v>65391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204.38498699368265</v>
      </c>
      <c r="D4">
        <f t="shared" si="3"/>
        <v>19900000</v>
      </c>
      <c r="E4">
        <f t="shared" si="4"/>
        <v>97365</v>
      </c>
      <c r="F4">
        <f t="shared" si="5"/>
        <v>9045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2200</v>
      </c>
      <c r="R4" s="2">
        <f t="shared" si="12"/>
        <v>204.38498699368265</v>
      </c>
      <c r="S4">
        <v>19900000</v>
      </c>
      <c r="T4" s="7">
        <f t="shared" si="13"/>
        <v>97365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1589.235432475909</v>
      </c>
      <c r="D5">
        <f t="shared" si="3"/>
        <v>52500000</v>
      </c>
      <c r="E5">
        <f t="shared" si="4"/>
        <v>33035</v>
      </c>
      <c r="F5">
        <f t="shared" si="5"/>
        <v>3069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9"/>
        <v>0</v>
      </c>
      <c r="O5" s="6">
        <f t="shared" si="10"/>
        <v>0</v>
      </c>
      <c r="P5" s="6">
        <v>1901</v>
      </c>
      <c r="Q5" s="6">
        <f t="shared" si="14"/>
        <v>17106.530195170682</v>
      </c>
      <c r="R5" s="2">
        <f t="shared" si="12"/>
        <v>1589.235432475909</v>
      </c>
      <c r="S5">
        <v>52500000</v>
      </c>
      <c r="T5" s="7">
        <f t="shared" si="13"/>
        <v>33035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1718.6919360832405</v>
      </c>
      <c r="D6">
        <f t="shared" si="3"/>
        <v>990000000</v>
      </c>
      <c r="E6">
        <f t="shared" si="4"/>
        <v>576019</v>
      </c>
      <c r="F6">
        <f t="shared" si="5"/>
        <v>53513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9"/>
        <v>0</v>
      </c>
      <c r="O6" s="6">
        <f t="shared" si="10"/>
        <v>0</v>
      </c>
      <c r="P6" s="6">
        <f t="shared" si="11"/>
        <v>0</v>
      </c>
      <c r="Q6" s="6">
        <v>18500</v>
      </c>
      <c r="R6" s="2">
        <f t="shared" si="12"/>
        <v>1718.6919360832405</v>
      </c>
      <c r="S6">
        <v>990000000</v>
      </c>
      <c r="T6" s="8">
        <f t="shared" si="13"/>
        <v>576019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167.22408026755855</v>
      </c>
      <c r="D7">
        <f t="shared" si="3"/>
        <v>210000000</v>
      </c>
      <c r="E7">
        <f t="shared" si="4"/>
        <v>1255800</v>
      </c>
      <c r="F7">
        <f t="shared" si="5"/>
        <v>116667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9"/>
        <v>0</v>
      </c>
      <c r="O7" s="6">
        <f t="shared" si="10"/>
        <v>0</v>
      </c>
      <c r="P7" s="6">
        <f t="shared" si="11"/>
        <v>0</v>
      </c>
      <c r="Q7" s="6">
        <v>1800</v>
      </c>
      <c r="R7" s="2">
        <f t="shared" si="12"/>
        <v>167.22408026755855</v>
      </c>
      <c r="S7">
        <v>210000000</v>
      </c>
      <c r="T7" s="8">
        <f t="shared" si="13"/>
        <v>1255800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964</v>
      </c>
      <c r="D8">
        <f t="shared" si="3"/>
        <v>2400000000</v>
      </c>
      <c r="E8">
        <f t="shared" si="4"/>
        <v>2489627</v>
      </c>
      <c r="F8">
        <f t="shared" si="5"/>
        <v>231292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f t="shared" si="10"/>
        <v>0</v>
      </c>
      <c r="P8" s="6">
        <f t="shared" si="11"/>
        <v>0</v>
      </c>
      <c r="Q8" s="6">
        <f t="shared" si="14"/>
        <v>0</v>
      </c>
      <c r="R8" s="2">
        <v>964</v>
      </c>
      <c r="S8">
        <v>2400000000</v>
      </c>
      <c r="T8" s="7">
        <f t="shared" si="13"/>
        <v>2489627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183.91993432125196</v>
      </c>
      <c r="D9">
        <f t="shared" si="3"/>
        <v>11000000</v>
      </c>
      <c r="E9">
        <f t="shared" si="4"/>
        <v>59809</v>
      </c>
      <c r="F9">
        <f t="shared" si="5"/>
        <v>5556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9"/>
        <v>0</v>
      </c>
      <c r="O9" s="6">
        <f t="shared" si="10"/>
        <v>0</v>
      </c>
      <c r="P9" s="6">
        <v>220</v>
      </c>
      <c r="Q9" s="6">
        <f t="shared" si="14"/>
        <v>1979.7141730339558</v>
      </c>
      <c r="R9" s="2">
        <f t="shared" si="12"/>
        <v>183.91993432125196</v>
      </c>
      <c r="S9">
        <v>11000000</v>
      </c>
      <c r="T9" s="7">
        <f t="shared" si="13"/>
        <v>59809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92.902266815310298</v>
      </c>
      <c r="D10">
        <f t="shared" si="3"/>
        <v>55000000</v>
      </c>
      <c r="E10">
        <f t="shared" si="4"/>
        <v>592020</v>
      </c>
      <c r="F10">
        <f t="shared" si="5"/>
        <v>55000</v>
      </c>
      <c r="G10" t="str">
        <f t="shared" si="6"/>
        <v>nr. Parsi gen. hosp.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f t="shared" si="10"/>
        <v>0</v>
      </c>
      <c r="P10" s="6">
        <f t="shared" si="11"/>
        <v>0</v>
      </c>
      <c r="Q10" s="6">
        <v>1000</v>
      </c>
      <c r="R10" s="2">
        <f t="shared" si="12"/>
        <v>92.902266815310298</v>
      </c>
      <c r="S10">
        <v>55000000</v>
      </c>
      <c r="T10" s="8">
        <f t="shared" si="13"/>
        <v>592020</v>
      </c>
      <c r="U10" t="s">
        <v>17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492.47491638795992</v>
      </c>
      <c r="D11">
        <f t="shared" si="3"/>
        <v>3500000000</v>
      </c>
      <c r="E11">
        <f t="shared" si="4"/>
        <v>7106961</v>
      </c>
      <c r="F11">
        <f t="shared" si="5"/>
        <v>660253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ref="N11:N18" si="15">M11*2.47107605477881</f>
        <v>0</v>
      </c>
      <c r="O11" s="6">
        <f t="shared" ref="O11:O18" si="16">N11*40.0001976870614</f>
        <v>0</v>
      </c>
      <c r="P11" s="6">
        <f t="shared" ref="P11:P18" si="17">O11*121.0167464</f>
        <v>0</v>
      </c>
      <c r="Q11" s="6">
        <v>5301</v>
      </c>
      <c r="R11" s="2">
        <f t="shared" ref="R11:R18" si="18">Q11/10.764</f>
        <v>492.47491638795992</v>
      </c>
      <c r="S11">
        <v>3500000000</v>
      </c>
      <c r="T11" s="7">
        <f t="shared" si="13"/>
        <v>7106961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1858.0453363062061</v>
      </c>
      <c r="D12">
        <f t="shared" si="3"/>
        <v>600000000</v>
      </c>
      <c r="E12">
        <f t="shared" si="4"/>
        <v>322920</v>
      </c>
      <c r="F12">
        <f t="shared" si="5"/>
        <v>30000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5"/>
        <v>0</v>
      </c>
      <c r="O12" s="6">
        <f t="shared" si="16"/>
        <v>0</v>
      </c>
      <c r="P12" s="6">
        <f t="shared" si="17"/>
        <v>0</v>
      </c>
      <c r="Q12" s="6">
        <v>20000</v>
      </c>
      <c r="R12" s="2">
        <f t="shared" si="18"/>
        <v>1858.0453363062061</v>
      </c>
      <c r="S12">
        <v>600000000</v>
      </c>
      <c r="T12" s="7">
        <f t="shared" si="13"/>
        <v>322920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1462.9994775554133</v>
      </c>
      <c r="D13">
        <f t="shared" si="3"/>
        <v>3000000000</v>
      </c>
      <c r="E13">
        <f t="shared" si="4"/>
        <v>2050582</v>
      </c>
      <c r="F13">
        <f t="shared" si="5"/>
        <v>190504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5"/>
        <v>0</v>
      </c>
      <c r="O13" s="6">
        <f t="shared" si="16"/>
        <v>0</v>
      </c>
      <c r="P13" s="6">
        <v>1750</v>
      </c>
      <c r="Q13" s="6">
        <f t="shared" ref="Q13:Q18" si="19">P13*8.99870078651798</f>
        <v>15747.726376406466</v>
      </c>
      <c r="R13" s="2">
        <f t="shared" si="18"/>
        <v>1462.9994775554133</v>
      </c>
      <c r="S13">
        <v>3000000000</v>
      </c>
      <c r="T13" s="7">
        <f t="shared" si="13"/>
        <v>2050582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5"/>
        <v>0</v>
      </c>
      <c r="O14" s="6">
        <f t="shared" si="16"/>
        <v>0</v>
      </c>
      <c r="P14" s="6">
        <f t="shared" si="17"/>
        <v>0</v>
      </c>
      <c r="Q14" s="6">
        <f t="shared" si="19"/>
        <v>0</v>
      </c>
      <c r="R14" s="2">
        <f t="shared" si="18"/>
        <v>0</v>
      </c>
      <c r="S14">
        <v>0</v>
      </c>
      <c r="T14" s="7" t="e">
        <f t="shared" si="13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5"/>
        <v>0</v>
      </c>
      <c r="O15" s="6">
        <f t="shared" si="16"/>
        <v>0</v>
      </c>
      <c r="P15" s="6">
        <f t="shared" si="17"/>
        <v>0</v>
      </c>
      <c r="Q15" s="6">
        <f t="shared" si="19"/>
        <v>0</v>
      </c>
      <c r="R15" s="2">
        <f t="shared" si="18"/>
        <v>0</v>
      </c>
      <c r="S15">
        <v>0</v>
      </c>
      <c r="T15" s="7" t="e">
        <f t="shared" si="13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5"/>
        <v>0</v>
      </c>
      <c r="O16" s="6">
        <f t="shared" si="16"/>
        <v>0</v>
      </c>
      <c r="P16" s="6">
        <f t="shared" si="17"/>
        <v>0</v>
      </c>
      <c r="Q16" s="6">
        <f t="shared" si="19"/>
        <v>0</v>
      </c>
      <c r="R16" s="2">
        <f t="shared" si="18"/>
        <v>0</v>
      </c>
      <c r="S16">
        <v>0</v>
      </c>
      <c r="T16" s="7" t="e">
        <f t="shared" si="13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5"/>
        <v>0</v>
      </c>
      <c r="O17" s="6">
        <f t="shared" si="16"/>
        <v>0</v>
      </c>
      <c r="P17" s="6">
        <f t="shared" si="17"/>
        <v>0</v>
      </c>
      <c r="Q17" s="6">
        <f t="shared" si="19"/>
        <v>0</v>
      </c>
      <c r="R17" s="2">
        <f t="shared" si="18"/>
        <v>0</v>
      </c>
      <c r="S17">
        <v>0</v>
      </c>
      <c r="T17" s="7" t="e">
        <f t="shared" si="13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5"/>
        <v>0</v>
      </c>
      <c r="O18" s="6">
        <f t="shared" si="16"/>
        <v>0</v>
      </c>
      <c r="P18" s="6">
        <f t="shared" si="17"/>
        <v>0</v>
      </c>
      <c r="Q18" s="6">
        <f t="shared" si="19"/>
        <v>0</v>
      </c>
      <c r="R18" s="2">
        <f t="shared" si="18"/>
        <v>0</v>
      </c>
      <c r="S18">
        <v>0</v>
      </c>
      <c r="T18" s="7" t="e">
        <f t="shared" si="13"/>
        <v>#DIV/0!</v>
      </c>
    </row>
    <row r="19" spans="1:30" x14ac:dyDescent="0.25">
      <c r="AA19" s="3"/>
    </row>
    <row r="20" spans="1:30" x14ac:dyDescent="0.25">
      <c r="AD20" s="5"/>
    </row>
    <row r="24" spans="1:30" x14ac:dyDescent="0.25">
      <c r="C24" t="s">
        <v>18</v>
      </c>
      <c r="D24">
        <v>183.11</v>
      </c>
    </row>
    <row r="25" spans="1:30" x14ac:dyDescent="0.25">
      <c r="C25" t="s">
        <v>19</v>
      </c>
      <c r="D25">
        <v>630000</v>
      </c>
      <c r="E25">
        <f>600000*1.05</f>
        <v>630000</v>
      </c>
    </row>
    <row r="26" spans="1:30" x14ac:dyDescent="0.25">
      <c r="C26" t="s">
        <v>20</v>
      </c>
      <c r="D26">
        <f>D25*D24</f>
        <v>115359300.00000001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79FF-BA1E-46CE-828F-0D708E1E8230}">
  <dimension ref="A1"/>
  <sheetViews>
    <sheetView tabSelected="1" workbookViewId="0">
      <selection activeCell="Q31" sqref="Q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3F865-4DEA-42EB-A32D-27A19E9C1D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0CEA0-E9C0-4325-8569-0A9B1815D12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DC2D8-814E-4DC6-8F9D-C18E53DF762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4B770-F43E-43B8-AEF9-49AAFF1CA0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2025-03-26T13:50:08Z</dcterms:modified>
</cp:coreProperties>
</file>