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chaina Sujit Mondal\"/>
    </mc:Choice>
  </mc:AlternateContent>
  <xr:revisionPtr revIDLastSave="0" documentId="13_ncr:1_{1D3BB57A-6943-48A2-AA24-EBB2FD32F622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X14" i="4" l="1"/>
  <c r="X13" i="4"/>
  <c r="R14" i="4"/>
  <c r="R13" i="4"/>
  <c r="W14" i="4"/>
  <c r="W13" i="4"/>
  <c r="Q14" i="4"/>
  <c r="U13" i="4"/>
  <c r="Q13" i="4"/>
  <c r="S24" i="4"/>
  <c r="R12" i="4"/>
  <c r="Q12" i="4"/>
  <c r="R11" i="4"/>
  <c r="Q11" i="4"/>
  <c r="R10" i="4"/>
  <c r="Q10" i="4"/>
  <c r="I24" i="4"/>
  <c r="I22" i="4"/>
  <c r="J21" i="4"/>
  <c r="J20" i="4"/>
  <c r="I32" i="4"/>
  <c r="P12" i="4" l="1"/>
  <c r="P11" i="4"/>
  <c r="P10" i="4"/>
  <c r="P9" i="4"/>
  <c r="P8" i="4"/>
  <c r="P7" i="4"/>
  <c r="P6" i="4"/>
  <c r="P5" i="4"/>
  <c r="P4" i="4"/>
  <c r="P3" i="4"/>
  <c r="Q3" i="4" s="1"/>
  <c r="Q2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<sst xmlns="http://schemas.openxmlformats.org/spreadsheetml/2006/main" count="31" uniqueCount="28">
  <si>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</si>
  <si>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</si>
  <si>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</si>
  <si>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</si>
  <si>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</si>
  <si>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</si>
  <si>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</si>
  <si>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</si>
  <si>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</si>
  <si>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</si>
  <si>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</si>
  <si>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</si>
  <si>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</si>
  <si>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904 .9 th floor Bldg A Wing Sm vision plot no 166 sector no 9 Ulwe</t>
  </si>
  <si>
    <t>agreement - 2016</t>
  </si>
  <si>
    <t>av</t>
  </si>
  <si>
    <t>sd</t>
  </si>
  <si>
    <t>rd</t>
  </si>
  <si>
    <t>ca</t>
  </si>
  <si>
    <t>terrace</t>
  </si>
  <si>
    <t>1car parking</t>
  </si>
  <si>
    <t>rate</t>
  </si>
  <si>
    <t>fmv</t>
  </si>
  <si>
    <t>22.04.23</t>
  </si>
  <si>
    <t>01.09.23</t>
  </si>
  <si>
    <t>20.02.23</t>
  </si>
  <si>
    <t>04.05.24</t>
  </si>
  <si>
    <t>03.03.24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</si>
</sst>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31232-C054-4158-BFA6-9B0EF2E5C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315135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96D18E-7C03-4799-BC7F-C0BD6D537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801535" cy="817359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277029</xdr:colOff>
      <xdr:row>45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1BE326-EFCB-44E4-85AD-20E0FF5E5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5763429" cy="81259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1553B-8D32-4027-A62F-ABD12744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972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95250</xdr:colOff>
      <xdr:row>47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65188-DD81-41E2-8D75-A7B80741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00850" cy="8972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31DFFA-9C96-4E57-9F11-3284A1D0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DC0C3E-7937-4134-A07C-B6DFD9CFE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47</xdr:row>
      <xdr:rowOff>163124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2CCFF-A508-4A6E-9E67-66811883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F0143-D47D-47FA-ABC2-4960C1720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467981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C00B38-DE9C-4473-8739-F0603A168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02381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A40E1-8EB3-4212-AD92-D6E7F153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FF922-9005-4A19-BB33-1449D9EA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315135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C286F-6138-4D0E-8821-1A2146A8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801535" cy="8183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3" sqref="I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4.28515625" customWidth="1"/>
    <col min="23" max="23" width="14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1180.5555555555557</v>
      </c>
      <c r="C2" s="4">
        <f>B2*1.2</f>
        <v>1416.6666666666667</v>
      </c>
      <c r="D2" s="4">
        <f t="shared" ref="D2:D13" si="2">C2*1.2</f>
        <v>1700</v>
      </c>
      <c r="E2" s="15">
        <f t="shared" ref="E2:E13" si="3">R2</f>
        <v>32000000</v>
      </c>
      <c r="F2" s="9">
        <f t="shared" ref="F2:F13" si="4">ROUND((E2/B2),0)</f>
        <v>27106</v>
      </c>
      <c r="G2" s="9">
        <f t="shared" ref="G2:G13" si="5">ROUND((E2/C2),0)</f>
        <v>22588</v>
      </c>
      <c r="H2" s="9">
        <f t="shared" ref="H2:H13" si="6">ROUND((E2/D2),0)</f>
        <v>18824</v>
      </c>
      <c r="I2" s="9" t="e">
        <f>#REF!</f>
        <v>#REF!</v>
      </c>
      <c r="J2" s="4">
        <f t="shared" ref="J2:J13" si="7">S2</f>
        <v>12</v>
      </c>
      <c r="O2">
        <v>1700</v>
      </c>
      <c r="P2">
        <f t="shared" ref="P2:P12" si="8">O2/1.2</f>
        <v>1416.6666666666667</v>
      </c>
      <c r="Q2">
        <f t="shared" ref="Q2:Q12" si="9">P2/1.2</f>
        <v>1180.5555555555557</v>
      </c>
      <c r="R2" s="2">
        <v>32000000</v>
      </c>
      <c r="S2" s="7">
        <v>12</v>
      </c>
      <c r="T2" s="7"/>
    </row>
    <row r="3" spans="1:24" x14ac:dyDescent="0.25">
      <c r="A3" s="4">
        <f t="shared" si="0"/>
        <v>0</v>
      </c>
      <c r="B3" s="4">
        <f t="shared" si="1"/>
        <v>861.11111111111131</v>
      </c>
      <c r="C3" s="4">
        <f t="shared" ref="C3:C15" si="10">B3*1.2</f>
        <v>1033.3333333333335</v>
      </c>
      <c r="D3" s="4">
        <f t="shared" si="2"/>
        <v>1240.0000000000002</v>
      </c>
      <c r="E3" s="15">
        <f t="shared" si="3"/>
        <v>18500000</v>
      </c>
      <c r="F3" s="9">
        <f t="shared" si="4"/>
        <v>21484</v>
      </c>
      <c r="G3" s="9">
        <f t="shared" si="5"/>
        <v>17903</v>
      </c>
      <c r="H3" s="9">
        <f t="shared" si="6"/>
        <v>14919</v>
      </c>
      <c r="I3" s="9" t="e">
        <f>#REF!</f>
        <v>#REF!</v>
      </c>
      <c r="J3" s="4">
        <f t="shared" si="7"/>
        <v>12</v>
      </c>
      <c r="O3">
        <v>1240</v>
      </c>
      <c r="P3">
        <f t="shared" si="8"/>
        <v>1033.3333333333335</v>
      </c>
      <c r="Q3">
        <f t="shared" si="9"/>
        <v>861.11111111111131</v>
      </c>
      <c r="R3" s="2">
        <v>18500000</v>
      </c>
      <c r="S3" s="7">
        <v>12</v>
      </c>
      <c r="T3" s="7"/>
    </row>
    <row r="4" spans="1:24" x14ac:dyDescent="0.25">
      <c r="A4" s="4">
        <f t="shared" si="0"/>
        <v>0</v>
      </c>
      <c r="B4" s="4">
        <f t="shared" si="1"/>
        <v>1200</v>
      </c>
      <c r="C4" s="4">
        <f t="shared" si="10"/>
        <v>1440</v>
      </c>
      <c r="D4" s="4">
        <f t="shared" si="2"/>
        <v>1728</v>
      </c>
      <c r="E4" s="15">
        <f t="shared" si="3"/>
        <v>40000000</v>
      </c>
      <c r="F4" s="9">
        <f t="shared" si="4"/>
        <v>33333</v>
      </c>
      <c r="G4" s="9">
        <f t="shared" si="5"/>
        <v>27778</v>
      </c>
      <c r="H4" s="9">
        <f t="shared" si="6"/>
        <v>23148</v>
      </c>
      <c r="I4" s="9" t="e">
        <f>#REF!</f>
        <v>#REF!</v>
      </c>
      <c r="J4" s="4">
        <f t="shared" si="7"/>
        <v>14</v>
      </c>
      <c r="O4">
        <v>0</v>
      </c>
      <c r="P4">
        <f t="shared" si="8"/>
        <v>0</v>
      </c>
      <c r="Q4">
        <v>1200</v>
      </c>
      <c r="R4" s="2">
        <v>40000000</v>
      </c>
      <c r="S4" s="7">
        <v>14</v>
      </c>
      <c r="T4" s="7"/>
    </row>
    <row r="5" spans="1:24" x14ac:dyDescent="0.25">
      <c r="A5" s="4">
        <f t="shared" si="0"/>
        <v>0</v>
      </c>
      <c r="B5" s="4">
        <f t="shared" si="1"/>
        <v>720</v>
      </c>
      <c r="C5" s="4">
        <f t="shared" si="10"/>
        <v>864</v>
      </c>
      <c r="D5" s="4">
        <f t="shared" si="2"/>
        <v>1036.8</v>
      </c>
      <c r="E5" s="15">
        <f t="shared" si="3"/>
        <v>15000000</v>
      </c>
      <c r="F5" s="14">
        <f t="shared" si="4"/>
        <v>20833</v>
      </c>
      <c r="G5" s="9">
        <f t="shared" si="5"/>
        <v>17361</v>
      </c>
      <c r="H5" s="9">
        <f t="shared" si="6"/>
        <v>14468</v>
      </c>
      <c r="I5" s="9" t="e">
        <f>#REF!</f>
        <v>#REF!</v>
      </c>
      <c r="J5" s="4">
        <f t="shared" si="7"/>
        <v>3</v>
      </c>
      <c r="O5">
        <v>0</v>
      </c>
      <c r="P5">
        <f t="shared" si="8"/>
        <v>0</v>
      </c>
      <c r="Q5">
        <v>720</v>
      </c>
      <c r="R5" s="2">
        <v>15000000</v>
      </c>
      <c r="S5" s="7">
        <v>3</v>
      </c>
      <c r="T5" s="7"/>
    </row>
    <row r="6" spans="1:24" x14ac:dyDescent="0.25">
      <c r="A6" s="4">
        <f t="shared" si="0"/>
        <v>0</v>
      </c>
      <c r="B6" s="4">
        <f t="shared" si="1"/>
        <v>1050</v>
      </c>
      <c r="C6" s="4">
        <f t="shared" si="10"/>
        <v>1260</v>
      </c>
      <c r="D6" s="4">
        <f t="shared" si="2"/>
        <v>1512</v>
      </c>
      <c r="E6" s="15">
        <f t="shared" si="3"/>
        <v>21000000</v>
      </c>
      <c r="F6" s="9">
        <f t="shared" si="4"/>
        <v>20000</v>
      </c>
      <c r="G6" s="9">
        <f t="shared" si="5"/>
        <v>16667</v>
      </c>
      <c r="H6" s="9">
        <f t="shared" si="6"/>
        <v>13889</v>
      </c>
      <c r="I6" s="9" t="e">
        <f>#REF!</f>
        <v>#REF!</v>
      </c>
      <c r="J6" s="4">
        <f t="shared" si="7"/>
        <v>3</v>
      </c>
      <c r="O6">
        <v>0</v>
      </c>
      <c r="P6">
        <f t="shared" si="8"/>
        <v>0</v>
      </c>
      <c r="Q6">
        <v>1050</v>
      </c>
      <c r="R6" s="2">
        <v>21000000</v>
      </c>
      <c r="S6" s="7">
        <v>3</v>
      </c>
      <c r="T6" s="7"/>
    </row>
    <row r="7" spans="1:24" x14ac:dyDescent="0.25">
      <c r="A7" s="4">
        <f t="shared" si="0"/>
        <v>0</v>
      </c>
      <c r="B7" s="4">
        <f t="shared" si="1"/>
        <v>840</v>
      </c>
      <c r="C7" s="4">
        <f t="shared" si="10"/>
        <v>1008</v>
      </c>
      <c r="D7" s="4">
        <f t="shared" si="2"/>
        <v>1209.5999999999999</v>
      </c>
      <c r="E7" s="15">
        <f t="shared" si="3"/>
        <v>19000000</v>
      </c>
      <c r="F7" s="9">
        <f t="shared" si="4"/>
        <v>22619</v>
      </c>
      <c r="G7" s="9">
        <f t="shared" si="5"/>
        <v>18849</v>
      </c>
      <c r="H7" s="9">
        <f t="shared" si="6"/>
        <v>15708</v>
      </c>
      <c r="I7" s="9" t="e">
        <f>#REF!</f>
        <v>#REF!</v>
      </c>
      <c r="J7" s="4">
        <f t="shared" si="7"/>
        <v>9</v>
      </c>
      <c r="O7">
        <v>0</v>
      </c>
      <c r="P7">
        <f t="shared" si="8"/>
        <v>0</v>
      </c>
      <c r="Q7">
        <v>840</v>
      </c>
      <c r="R7" s="2">
        <v>19000000</v>
      </c>
      <c r="S7" s="7">
        <v>9</v>
      </c>
      <c r="T7" s="7"/>
    </row>
    <row r="8" spans="1:24" x14ac:dyDescent="0.25">
      <c r="A8" s="4">
        <f t="shared" si="0"/>
        <v>0</v>
      </c>
      <c r="B8" s="4">
        <f t="shared" si="1"/>
        <v>750</v>
      </c>
      <c r="C8" s="4">
        <f t="shared" si="10"/>
        <v>900</v>
      </c>
      <c r="D8" s="4">
        <f t="shared" si="2"/>
        <v>1080</v>
      </c>
      <c r="E8" s="15">
        <f t="shared" si="3"/>
        <v>19000000</v>
      </c>
      <c r="F8" s="9">
        <f t="shared" si="4"/>
        <v>25333</v>
      </c>
      <c r="G8" s="9">
        <f t="shared" si="5"/>
        <v>21111</v>
      </c>
      <c r="H8" s="9">
        <f t="shared" si="6"/>
        <v>17593</v>
      </c>
      <c r="I8" s="9" t="e">
        <f>#REF!</f>
        <v>#REF!</v>
      </c>
      <c r="J8" s="4">
        <f t="shared" si="7"/>
        <v>2</v>
      </c>
      <c r="O8">
        <v>0</v>
      </c>
      <c r="P8">
        <f t="shared" si="8"/>
        <v>0</v>
      </c>
      <c r="Q8">
        <v>750</v>
      </c>
      <c r="R8" s="2">
        <v>19000000</v>
      </c>
      <c r="S8" s="7">
        <v>2</v>
      </c>
      <c r="T8" s="7"/>
    </row>
    <row r="9" spans="1:24" x14ac:dyDescent="0.25">
      <c r="A9" s="4">
        <f t="shared" si="0"/>
        <v>0</v>
      </c>
      <c r="B9" s="4">
        <f t="shared" si="1"/>
        <v>1400</v>
      </c>
      <c r="C9" s="4">
        <f t="shared" si="10"/>
        <v>1680</v>
      </c>
      <c r="D9" s="4">
        <f t="shared" si="2"/>
        <v>2016</v>
      </c>
      <c r="E9" s="15">
        <f t="shared" si="3"/>
        <v>30000000</v>
      </c>
      <c r="F9" s="14">
        <f t="shared" si="4"/>
        <v>21429</v>
      </c>
      <c r="G9" s="9">
        <f t="shared" si="5"/>
        <v>17857</v>
      </c>
      <c r="H9" s="9">
        <f t="shared" si="6"/>
        <v>14881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1400</v>
      </c>
      <c r="R9" s="2">
        <v>30000000</v>
      </c>
      <c r="S9" s="7"/>
      <c r="T9" s="7"/>
    </row>
    <row r="10" spans="1:24" x14ac:dyDescent="0.25">
      <c r="A10" s="4">
        <f t="shared" si="0"/>
        <v>0</v>
      </c>
      <c r="B10" s="4">
        <f t="shared" si="1"/>
        <v>729.6269759999999</v>
      </c>
      <c r="C10" s="4">
        <f t="shared" si="10"/>
        <v>875.55237119999981</v>
      </c>
      <c r="D10" s="4">
        <f t="shared" si="2"/>
        <v>1050.6628454399997</v>
      </c>
      <c r="E10" s="15">
        <f t="shared" si="3"/>
        <v>7980000</v>
      </c>
      <c r="F10" s="9">
        <f t="shared" si="4"/>
        <v>10937</v>
      </c>
      <c r="G10" s="9">
        <f t="shared" si="5"/>
        <v>9114</v>
      </c>
      <c r="H10" s="9">
        <f t="shared" si="6"/>
        <v>7595</v>
      </c>
      <c r="I10" s="9" t="e">
        <f>#REF!</f>
        <v>#REF!</v>
      </c>
      <c r="J10" s="4">
        <f t="shared" si="7"/>
        <v>2</v>
      </c>
      <c r="O10">
        <v>0</v>
      </c>
      <c r="P10">
        <f t="shared" si="8"/>
        <v>0</v>
      </c>
      <c r="Q10">
        <f>(38.717+21.267+7.8)*10.764</f>
        <v>729.6269759999999</v>
      </c>
      <c r="R10" s="2">
        <f>7500000+450000+30000</f>
        <v>7980000</v>
      </c>
      <c r="S10" s="7">
        <v>2</v>
      </c>
      <c r="T10" s="7" t="s">
        <v>23</v>
      </c>
    </row>
    <row r="11" spans="1:24" x14ac:dyDescent="0.25">
      <c r="A11" s="4">
        <f t="shared" si="0"/>
        <v>0</v>
      </c>
      <c r="B11" s="4">
        <f t="shared" si="1"/>
        <v>731.63984400000004</v>
      </c>
      <c r="C11" s="4">
        <f t="shared" si="10"/>
        <v>877.96781280000005</v>
      </c>
      <c r="D11" s="4">
        <f t="shared" si="2"/>
        <v>1053.5613753600001</v>
      </c>
      <c r="E11" s="15">
        <f t="shared" si="3"/>
        <v>8000000</v>
      </c>
      <c r="F11" s="9">
        <f t="shared" si="4"/>
        <v>10934</v>
      </c>
      <c r="G11" s="9">
        <f t="shared" si="5"/>
        <v>9112</v>
      </c>
      <c r="H11" s="9">
        <f t="shared" si="6"/>
        <v>7593</v>
      </c>
      <c r="I11" s="9" t="e">
        <f>#REF!</f>
        <v>#REF!</v>
      </c>
      <c r="J11" s="4">
        <f t="shared" si="7"/>
        <v>5</v>
      </c>
      <c r="O11">
        <v>0</v>
      </c>
      <c r="P11">
        <f t="shared" si="8"/>
        <v>0</v>
      </c>
      <c r="Q11">
        <f>(36.638+22.633+8.7)*10.764</f>
        <v>731.63984400000004</v>
      </c>
      <c r="R11" s="2">
        <f>8000000</f>
        <v>8000000</v>
      </c>
      <c r="S11" s="7">
        <v>5</v>
      </c>
      <c r="T11" s="7" t="s">
        <v>24</v>
      </c>
    </row>
    <row r="12" spans="1:24" x14ac:dyDescent="0.25">
      <c r="A12" s="4">
        <f t="shared" si="0"/>
        <v>0</v>
      </c>
      <c r="B12" s="4">
        <f t="shared" si="1"/>
        <v>746.09589600000004</v>
      </c>
      <c r="C12" s="4">
        <f t="shared" si="10"/>
        <v>895.31507520000002</v>
      </c>
      <c r="D12" s="4">
        <f t="shared" si="2"/>
        <v>1074.3780902399999</v>
      </c>
      <c r="E12" s="15">
        <f t="shared" si="3"/>
        <v>6390000</v>
      </c>
      <c r="F12" s="9">
        <f t="shared" si="4"/>
        <v>8565</v>
      </c>
      <c r="G12" s="9">
        <f t="shared" si="5"/>
        <v>7137</v>
      </c>
      <c r="H12" s="9">
        <f t="shared" si="6"/>
        <v>5948</v>
      </c>
      <c r="I12" s="9" t="e">
        <f>#REF!</f>
        <v>#REF!</v>
      </c>
      <c r="J12" s="4">
        <f t="shared" si="7"/>
        <v>6</v>
      </c>
      <c r="O12">
        <v>0</v>
      </c>
      <c r="P12">
        <f t="shared" si="8"/>
        <v>0</v>
      </c>
      <c r="Q12">
        <f>(48.338+11.625+9.351)*10.764</f>
        <v>746.09589600000004</v>
      </c>
      <c r="R12" s="2">
        <f>6000000+360000+30000</f>
        <v>6390000</v>
      </c>
      <c r="S12" s="7">
        <v>6</v>
      </c>
      <c r="T12" s="7" t="s">
        <v>25</v>
      </c>
    </row>
    <row r="13" spans="1:24" x14ac:dyDescent="0.25">
      <c r="A13" s="4">
        <f t="shared" si="0"/>
        <v>0</v>
      </c>
      <c r="B13" s="4">
        <f t="shared" si="1"/>
        <v>703.9333079999999</v>
      </c>
      <c r="C13" s="4">
        <f t="shared" si="10"/>
        <v>844.7199695999999</v>
      </c>
      <c r="D13" s="4">
        <f t="shared" si="2"/>
        <v>1013.6639635199998</v>
      </c>
      <c r="E13" s="15">
        <f t="shared" si="3"/>
        <v>10600000</v>
      </c>
      <c r="F13" s="14">
        <f t="shared" si="4"/>
        <v>15058</v>
      </c>
      <c r="G13" s="9">
        <f t="shared" si="5"/>
        <v>12549</v>
      </c>
      <c r="H13" s="9">
        <f t="shared" si="6"/>
        <v>10457</v>
      </c>
      <c r="I13" s="9" t="e">
        <f>#REF!</f>
        <v>#REF!</v>
      </c>
      <c r="J13" s="4">
        <f t="shared" si="7"/>
        <v>2</v>
      </c>
      <c r="O13">
        <v>0</v>
      </c>
      <c r="P13">
        <f t="shared" ref="P13" si="11">O13/1.2</f>
        <v>0</v>
      </c>
      <c r="Q13">
        <f>(54.293+4.35+2.355+4.399)*10.764</f>
        <v>703.9333079999999</v>
      </c>
      <c r="R13" s="2">
        <f>10600000</f>
        <v>10600000</v>
      </c>
      <c r="S13" s="7">
        <v>2</v>
      </c>
      <c r="T13" s="7" t="s">
        <v>26</v>
      </c>
      <c r="U13" s="7">
        <f>10.998*40%</f>
        <v>4.3991999999999996</v>
      </c>
      <c r="W13" s="2">
        <f>10600000+636000+30000</f>
        <v>11266000</v>
      </c>
      <c r="X13">
        <f>W13/Q13</f>
        <v>16004.357049119775</v>
      </c>
    </row>
    <row r="14" spans="1:24" x14ac:dyDescent="0.25">
      <c r="A14" s="4">
        <f t="shared" si="0"/>
        <v>0</v>
      </c>
      <c r="B14" s="4">
        <f t="shared" si="1"/>
        <v>703.9333079999999</v>
      </c>
      <c r="C14" s="4">
        <f t="shared" si="10"/>
        <v>844.7199695999999</v>
      </c>
      <c r="D14" s="4">
        <f t="shared" ref="D14:D15" si="12">C14*1.2</f>
        <v>1013.6639635199998</v>
      </c>
      <c r="E14" s="15">
        <f t="shared" ref="E14:E15" si="13">R14</f>
        <v>10000000</v>
      </c>
      <c r="F14" s="14">
        <f t="shared" ref="F14:F15" si="14">ROUND((E14/B14),0)</f>
        <v>14206</v>
      </c>
      <c r="G14" s="9">
        <f t="shared" ref="G14:G15" si="15">ROUND((E14/C14),0)</f>
        <v>11838</v>
      </c>
      <c r="H14" s="9">
        <f t="shared" ref="H14:H15" si="16">ROUND((E14/D14),0)</f>
        <v>9865</v>
      </c>
      <c r="I14" s="9" t="e">
        <f>#REF!</f>
        <v>#REF!</v>
      </c>
      <c r="J14" s="4">
        <f t="shared" ref="J14:J15" si="17">S14</f>
        <v>2</v>
      </c>
      <c r="O14">
        <v>0</v>
      </c>
      <c r="P14">
        <f t="shared" ref="P14:P15" si="18">O14/1.2</f>
        <v>0</v>
      </c>
      <c r="Q14">
        <f>(54.293+4.35+2.355+4.399)*10.764</f>
        <v>703.9333079999999</v>
      </c>
      <c r="R14" s="2">
        <f>10000000</f>
        <v>10000000</v>
      </c>
      <c r="S14" s="7">
        <v>2</v>
      </c>
      <c r="T14" s="7" t="s">
        <v>27</v>
      </c>
      <c r="W14" s="2">
        <f>10000000+600000+30000</f>
        <v>10630000</v>
      </c>
      <c r="X14">
        <f>W14/Q14</f>
        <v>15100.862367490077</v>
      </c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2"/>
        <v>0</v>
      </c>
      <c r="E15" s="15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4:Q15" si="19">P15/1.2</f>
        <v>0</v>
      </c>
      <c r="R15" s="2">
        <v>0</v>
      </c>
      <c r="S15" s="7"/>
      <c r="T15" s="7"/>
    </row>
    <row r="16" spans="1:24" x14ac:dyDescent="0.25">
      <c r="E16" s="7"/>
      <c r="F16" s="7"/>
      <c r="G16" s="7"/>
      <c r="H16" s="7"/>
      <c r="I16" s="7"/>
    </row>
    <row r="18" spans="7:24" x14ac:dyDescent="0.25">
      <c r="H18" t="s">
        <v>13</v>
      </c>
    </row>
    <row r="20" spans="7:24" x14ac:dyDescent="0.25">
      <c r="H20" t="s">
        <v>18</v>
      </c>
      <c r="I20">
        <v>513</v>
      </c>
      <c r="J20">
        <f>47.63*10.764</f>
        <v>512.68931999999995</v>
      </c>
      <c r="N20" t="s">
        <v>20</v>
      </c>
    </row>
    <row r="21" spans="7:24" x14ac:dyDescent="0.25">
      <c r="H21" t="s">
        <v>19</v>
      </c>
      <c r="I21">
        <v>94</v>
      </c>
      <c r="J21">
        <f>8.734*10.764</f>
        <v>94.012775999999988</v>
      </c>
    </row>
    <row r="22" spans="7:24" x14ac:dyDescent="0.25">
      <c r="G22" s="5"/>
      <c r="H22" s="5"/>
      <c r="I22">
        <f>I21+I20</f>
        <v>607</v>
      </c>
    </row>
    <row r="23" spans="7:24" x14ac:dyDescent="0.25">
      <c r="H23" t="s">
        <v>21</v>
      </c>
      <c r="I23">
        <v>15500</v>
      </c>
    </row>
    <row r="24" spans="7:24" x14ac:dyDescent="0.25">
      <c r="H24" t="s">
        <v>22</v>
      </c>
      <c r="I24">
        <f>I23*I22</f>
        <v>9408500</v>
      </c>
      <c r="P24" s="10"/>
      <c r="Q24" s="10"/>
      <c r="R24" s="12"/>
      <c r="S24">
        <f>19800*1.2</f>
        <v>23760</v>
      </c>
      <c r="T24" s="10"/>
      <c r="U24" s="10"/>
      <c r="V24" s="10"/>
      <c r="W24" s="10"/>
      <c r="X24" s="10"/>
    </row>
    <row r="25" spans="7:24" x14ac:dyDescent="0.25"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 t="s">
        <v>14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H29" t="s">
        <v>15</v>
      </c>
      <c r="I29">
        <v>6300000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H30" t="s">
        <v>16</v>
      </c>
      <c r="I30">
        <v>315000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H31" t="s">
        <v>17</v>
      </c>
      <c r="I31">
        <v>30000</v>
      </c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I32">
        <f>SUM(I29:I31)</f>
        <v>6645000</v>
      </c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909E5-9FD9-44A0-AE4A-AF38B8B9B2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2025-03-10T05:32:11Z</dcterms:modified>
</cp:coreProperties>
</file>