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L9" i="1" l="1"/>
  <c r="H15" i="1" l="1"/>
  <c r="H16" i="1"/>
  <c r="H17" i="1"/>
  <c r="B17" i="1"/>
  <c r="F18" i="1"/>
  <c r="F19" i="1"/>
  <c r="F20" i="1"/>
  <c r="F21" i="1"/>
  <c r="F22" i="1"/>
  <c r="D18" i="1"/>
  <c r="D19" i="1"/>
  <c r="D20" i="1"/>
  <c r="D21" i="1"/>
  <c r="D22" i="1"/>
  <c r="C16" i="1"/>
  <c r="D16" i="1" s="1"/>
  <c r="F16" i="1" s="1"/>
  <c r="C17" i="1"/>
  <c r="D17" i="1" s="1"/>
  <c r="F17" i="1" s="1"/>
  <c r="C18" i="1"/>
  <c r="C19" i="1"/>
  <c r="C20" i="1"/>
  <c r="C21" i="1"/>
  <c r="C22" i="1"/>
  <c r="F15" i="1"/>
  <c r="D15" i="1"/>
  <c r="C15" i="1"/>
  <c r="M5" i="1" l="1"/>
  <c r="M3" i="1"/>
  <c r="B11" i="1"/>
  <c r="L5" i="1"/>
  <c r="L6" i="1" s="1"/>
  <c r="C7" i="1"/>
  <c r="D7" i="1"/>
  <c r="C6" i="1"/>
  <c r="C5" i="1"/>
  <c r="L7" i="1" l="1"/>
  <c r="O5" i="1"/>
</calcChain>
</file>

<file path=xl/sharedStrings.xml><?xml version="1.0" encoding="utf-8"?>
<sst xmlns="http://schemas.openxmlformats.org/spreadsheetml/2006/main" count="8" uniqueCount="8">
  <si>
    <t>28.11.2022</t>
  </si>
  <si>
    <t>RERA</t>
  </si>
  <si>
    <t>Utility</t>
  </si>
  <si>
    <t>Carpet</t>
  </si>
  <si>
    <t>Rate</t>
  </si>
  <si>
    <t>FMV</t>
  </si>
  <si>
    <t>RV</t>
  </si>
  <si>
    <t>DV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</si>
</sst>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3" formatCode="_ * #,##0.00_ ;_ * \-#,##0.00_ ;_ * &quot;-&quot;??_ ;_ @_ "/>
    <numFmt numFmtId="164" formatCode="_ * #,##0.000_ ;_ * \-#,##0.000_ ;_ * &quot;-&quot;???_ ;_ @_ "/>
  </numFmts>
  <fonts count="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6">
    <xf numFmtId="0" fontId="0" fillId="0" borderId="0" xfId="0"/>
    <xf numFmtId="43" fontId="0" fillId="0" borderId="0" xfId="1" applyFont="1"/>
    <xf numFmtId="43" fontId="0" fillId="0" borderId="0" xfId="0" applyNumberFormat="1"/>
    <xf numFmtId="0" fontId="0" fillId="2" borderId="0" xfId="0" applyFill="1"/>
    <xf numFmtId="43" fontId="0" fillId="2" borderId="0" xfId="1" applyFont="1" applyFill="1"/>
    <xf numFmtId="164" fontId="0" fillId="0" borderId="0" xfId="0" applyNumberFormat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22"/>
  <sheetViews>
    <sheetView tabSelected="1" workbookViewId="0">
      <selection activeCell="M19" sqref="M19"/>
    </sheetView>
  </sheetViews>
  <sheetFormatPr defaultRowHeight="15" x14ac:dyDescent="0.25"/>
  <cols>
    <col min="12" max="13" width="12.5703125" bestFit="1" customWidth="1"/>
    <col min="15" max="15" width="12.5703125" bestFit="1" customWidth="1"/>
  </cols>
  <sheetData>
    <row r="1" spans="1:15" x14ac:dyDescent="0.25">
      <c r="A1" t="s">
        <v>0</v>
      </c>
    </row>
    <row r="2" spans="1:15" x14ac:dyDescent="0.25">
      <c r="A2">
        <v>5039260</v>
      </c>
    </row>
    <row r="3" spans="1:15" x14ac:dyDescent="0.25">
      <c r="K3" t="s">
        <v>3</v>
      </c>
      <c r="L3" s="1">
        <v>519</v>
      </c>
      <c r="M3" s="2">
        <f>L3*1.1</f>
        <v>570.90000000000009</v>
      </c>
    </row>
    <row r="4" spans="1:15" x14ac:dyDescent="0.25">
      <c r="K4" t="s">
        <v>4</v>
      </c>
      <c r="L4" s="1">
        <v>12000</v>
      </c>
      <c r="M4">
        <v>2800</v>
      </c>
    </row>
    <row r="5" spans="1:15" x14ac:dyDescent="0.25">
      <c r="A5" t="s">
        <v>1</v>
      </c>
      <c r="B5">
        <v>46.99</v>
      </c>
      <c r="C5">
        <f>B5*10.764</f>
        <v>505.80036000000001</v>
      </c>
      <c r="D5">
        <v>506</v>
      </c>
      <c r="K5" s="3" t="s">
        <v>5</v>
      </c>
      <c r="L5" s="4">
        <f>L4*L3</f>
        <v>6228000</v>
      </c>
      <c r="M5" s="2">
        <f>M4*M3</f>
        <v>1598520.0000000002</v>
      </c>
      <c r="O5" s="2">
        <f>L5*70%</f>
        <v>4359600</v>
      </c>
    </row>
    <row r="6" spans="1:15" x14ac:dyDescent="0.25">
      <c r="A6" t="s">
        <v>2</v>
      </c>
      <c r="B6">
        <v>1.22</v>
      </c>
      <c r="C6">
        <f>B6*10.764</f>
        <v>13.132079999999998</v>
      </c>
      <c r="D6">
        <v>13</v>
      </c>
      <c r="K6" t="s">
        <v>6</v>
      </c>
      <c r="L6" s="1">
        <f>L5*98%</f>
        <v>6103440</v>
      </c>
    </row>
    <row r="7" spans="1:15" x14ac:dyDescent="0.25">
      <c r="C7">
        <f t="shared" ref="C7:D7" si="0">SUM(C5:C6)</f>
        <v>518.93244000000004</v>
      </c>
      <c r="D7">
        <f t="shared" si="0"/>
        <v>519</v>
      </c>
      <c r="K7" t="s">
        <v>7</v>
      </c>
      <c r="L7" s="1">
        <f>L5*80%</f>
        <v>4982400</v>
      </c>
    </row>
    <row r="8" spans="1:15" x14ac:dyDescent="0.25">
      <c r="L8" s="1"/>
    </row>
    <row r="9" spans="1:15" x14ac:dyDescent="0.25">
      <c r="L9" s="5">
        <f>L5*0.025/12</f>
        <v>12975</v>
      </c>
    </row>
    <row r="10" spans="1:15" x14ac:dyDescent="0.25">
      <c r="B10">
        <v>53.01</v>
      </c>
    </row>
    <row r="11" spans="1:15" x14ac:dyDescent="0.25">
      <c r="B11">
        <f>B10*10.764</f>
        <v>570.59963999999991</v>
      </c>
    </row>
    <row r="15" spans="1:15" x14ac:dyDescent="0.25">
      <c r="A15">
        <v>41.48</v>
      </c>
      <c r="B15">
        <v>2.91</v>
      </c>
      <c r="C15">
        <f>SUM(A15:B15)</f>
        <v>44.39</v>
      </c>
      <c r="D15">
        <f>C15*10.764</f>
        <v>477.81395999999995</v>
      </c>
      <c r="E15">
        <v>5134200</v>
      </c>
      <c r="F15">
        <f>E15/D15</f>
        <v>10745.186264545306</v>
      </c>
      <c r="H15">
        <f t="shared" ref="H15:H16" si="1">F15/100*110</f>
        <v>11819.704890999838</v>
      </c>
    </row>
    <row r="16" spans="1:15" x14ac:dyDescent="0.25">
      <c r="A16">
        <v>46.99</v>
      </c>
      <c r="B16">
        <v>1.22</v>
      </c>
      <c r="C16">
        <f t="shared" ref="C16:C22" si="2">SUM(A16:B16)</f>
        <v>48.21</v>
      </c>
      <c r="D16">
        <f t="shared" ref="D16:D22" si="3">C16*10.764</f>
        <v>518.93243999999993</v>
      </c>
      <c r="E16">
        <v>5633954</v>
      </c>
      <c r="F16">
        <f t="shared" ref="F16:F22" si="4">E16/D16</f>
        <v>10856.815966255648</v>
      </c>
      <c r="H16">
        <f t="shared" si="1"/>
        <v>11942.497562881214</v>
      </c>
    </row>
    <row r="17" spans="1:8" x14ac:dyDescent="0.25">
      <c r="A17" s="3">
        <v>73.62</v>
      </c>
      <c r="B17" s="3">
        <f>1.17+2.15</f>
        <v>3.32</v>
      </c>
      <c r="C17" s="3">
        <f t="shared" si="2"/>
        <v>76.94</v>
      </c>
      <c r="D17" s="3">
        <f t="shared" si="3"/>
        <v>828.18215999999995</v>
      </c>
      <c r="E17" s="3">
        <v>9379865</v>
      </c>
      <c r="F17" s="3">
        <f t="shared" si="4"/>
        <v>11325.847685489869</v>
      </c>
      <c r="H17">
        <f>F17/100*110</f>
        <v>12458.432454038855</v>
      </c>
    </row>
    <row r="18" spans="1:8" x14ac:dyDescent="0.25">
      <c r="C18">
        <f t="shared" si="2"/>
        <v>0</v>
      </c>
      <c r="D18">
        <f t="shared" si="3"/>
        <v>0</v>
      </c>
      <c r="F18" t="e">
        <f t="shared" si="4"/>
        <v>#DIV/0!</v>
      </c>
    </row>
    <row r="19" spans="1:8" x14ac:dyDescent="0.25">
      <c r="C19">
        <f t="shared" si="2"/>
        <v>0</v>
      </c>
      <c r="D19">
        <f t="shared" si="3"/>
        <v>0</v>
      </c>
      <c r="F19" t="e">
        <f t="shared" si="4"/>
        <v>#DIV/0!</v>
      </c>
    </row>
    <row r="20" spans="1:8" x14ac:dyDescent="0.25">
      <c r="C20">
        <f t="shared" si="2"/>
        <v>0</v>
      </c>
      <c r="D20">
        <f t="shared" si="3"/>
        <v>0</v>
      </c>
      <c r="F20" t="e">
        <f t="shared" si="4"/>
        <v>#DIV/0!</v>
      </c>
    </row>
    <row r="21" spans="1:8" x14ac:dyDescent="0.25">
      <c r="C21">
        <f t="shared" si="2"/>
        <v>0</v>
      </c>
      <c r="D21">
        <f t="shared" si="3"/>
        <v>0</v>
      </c>
      <c r="F21" t="e">
        <f t="shared" si="4"/>
        <v>#DIV/0!</v>
      </c>
    </row>
    <row r="22" spans="1:8" x14ac:dyDescent="0.25">
      <c r="C22">
        <f t="shared" si="2"/>
        <v>0</v>
      </c>
      <c r="D22">
        <f t="shared" si="3"/>
        <v>0</v>
      </c>
      <c r="F22" t="e">
        <f t="shared" si="4"/>
        <v>#DIV/0!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2015-06-05T18:17:20Z</dcterms:created>
  <dcterms:modified xsi:type="dcterms:W3CDTF">2025-03-07T09:37:49Z</dcterms:modified>
</cp:coreProperties>
</file>