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C7110625-4D21-454C-A840-2AD9B7AEB0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5" i="9" l="1"/>
  <c r="C30" i="1"/>
  <c r="B30" i="1"/>
  <c r="C29" i="1"/>
  <c r="B29" i="1"/>
  <c r="C28" i="1"/>
  <c r="C27" i="1"/>
  <c r="B20" i="1"/>
  <c r="F7" i="1"/>
  <c r="E7" i="1"/>
  <c r="G30" i="1" l="1"/>
  <c r="G28" i="1"/>
  <c r="F30" i="1" l="1"/>
  <c r="F31" i="1"/>
  <c r="F28" i="1" l="1"/>
  <c r="O14" i="1" l="1"/>
  <c r="B10" i="1" l="1"/>
  <c r="B11" i="1" s="1"/>
  <c r="B8" i="1"/>
  <c r="B6" i="1"/>
  <c r="B5" i="1"/>
  <c r="B14" i="1" s="1"/>
  <c r="B12" i="1" l="1"/>
  <c r="B13" i="1" s="1"/>
  <c r="B15" i="1" s="1"/>
  <c r="I28" i="1" s="1"/>
  <c r="B17" i="1" l="1"/>
  <c r="B19" i="1" l="1"/>
  <c r="B18" i="1"/>
  <c r="B21" i="1"/>
  <c r="F27" i="1"/>
  <c r="I27" i="1" s="1"/>
  <c r="G27" i="1"/>
  <c r="F29" i="1"/>
  <c r="G29" i="1"/>
  <c r="G4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<sst xmlns="http://schemas.openxmlformats.org/spreadsheetml/2006/main" count="30" uniqueCount="28">
  <si>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</si>
  <si>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</si>
  <si>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</si>
  <si>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</si>
  <si>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</si>
  <si>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</si>
  <si>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</si>
  <si>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</si>
  <si>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</si>
  <si>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</si>
  <si>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</si>
  <si>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</si>
  <si>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</si>
  <si>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</si>
  <si>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</si>
  <si>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</si>
  <si>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</si>
  <si>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</si>
  <si>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</si>
  <si>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</si>
  <si>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</si>
  <si>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</si>
  <si>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</si>
  <si>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</si>
  <si>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</si>
  <si>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</si>
  <si>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 xml:space="preserve">Measurement Carpet 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</si>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</sst>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0" fillId="0" borderId="7" xfId="0" applyBorder="1"/>
    <xf numFmtId="0" fontId="1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17</xdr:col>
      <xdr:colOff>38100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F52FB6-4B43-4385-6C86-DB395032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7962900" cy="759248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0</xdr:row>
      <xdr:rowOff>0</xdr:rowOff>
    </xdr:from>
    <xdr:to>
      <xdr:col>32</xdr:col>
      <xdr:colOff>402119</xdr:colOff>
      <xdr:row>40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C23766-EA43-B79E-27E4-D0E4D999D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1375" y="0"/>
          <a:ext cx="8907944" cy="7792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239434</xdr:colOff>
      <xdr:row>41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81AE7F-5333-8735-EA09-928996A4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9383434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topLeftCell="A4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1"/>
    </row>
    <row r="3" spans="1:17" ht="16.5" x14ac:dyDescent="0.3">
      <c r="A3" s="16" t="s">
        <v>0</v>
      </c>
      <c r="B3" s="25">
        <v>30000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3000</v>
      </c>
      <c r="C4" s="17"/>
      <c r="D4" s="17"/>
      <c r="E4">
        <v>2021</v>
      </c>
      <c r="F4" s="3">
        <v>2025</v>
      </c>
      <c r="G4" s="4">
        <f>F4-E4</f>
        <v>4</v>
      </c>
      <c r="L4" s="24"/>
    </row>
    <row r="5" spans="1:17" ht="16.5" x14ac:dyDescent="0.3">
      <c r="A5" s="16" t="s">
        <v>2</v>
      </c>
      <c r="B5" s="25">
        <f>B3-B4</f>
        <v>27000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 s="6">
        <f>69.9*10.764</f>
        <v>752.40359999999998</v>
      </c>
      <c r="F7" s="3">
        <f>E7*1.2</f>
        <v>902.88432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 s="6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38"/>
      <c r="F11" s="38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/>
      <c r="D13" s="21"/>
      <c r="E13" s="10"/>
      <c r="F13" s="10"/>
      <c r="K13" s="13"/>
      <c r="L13" s="44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27000</v>
      </c>
      <c r="C14" s="17"/>
      <c r="D14" s="17"/>
      <c r="E14" s="10" t="s">
        <v>26</v>
      </c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30000</v>
      </c>
      <c r="C15" s="17"/>
      <c r="D15" s="17"/>
      <c r="E15" s="10">
        <v>752</v>
      </c>
      <c r="F15" s="10"/>
      <c r="G15" s="6"/>
      <c r="K15" s="13"/>
      <c r="L15" s="31"/>
      <c r="M15" s="31"/>
    </row>
    <row r="16" spans="1:17" ht="16.5" x14ac:dyDescent="0.3">
      <c r="A16" s="16" t="s">
        <v>21</v>
      </c>
      <c r="B16" s="22">
        <v>752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22560000</v>
      </c>
      <c r="C17" s="23"/>
      <c r="D17" s="37"/>
      <c r="E17" s="39"/>
      <c r="F17" s="39"/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f>B17*0.98</f>
        <v>22108800</v>
      </c>
      <c r="C18" s="23"/>
      <c r="D18" s="37"/>
      <c r="E18" s="39"/>
      <c r="F18" s="39"/>
      <c r="I18" s="5"/>
      <c r="J18" s="32"/>
      <c r="K18" s="5"/>
      <c r="L18" s="6"/>
      <c r="N18" s="6"/>
    </row>
    <row r="19" spans="1:14" ht="16.5" x14ac:dyDescent="0.3">
      <c r="A19" s="34" t="s">
        <v>24</v>
      </c>
      <c r="B19" s="23">
        <f>B17*0.8</f>
        <v>18048000</v>
      </c>
      <c r="C19" s="23"/>
      <c r="D19" s="37"/>
      <c r="E19" s="39"/>
      <c r="F19" s="39"/>
      <c r="I19" s="5"/>
      <c r="J19" s="32"/>
      <c r="K19" s="5"/>
      <c r="L19" s="6"/>
      <c r="N19" s="6"/>
    </row>
    <row r="20" spans="1:14" ht="16.5" x14ac:dyDescent="0.3">
      <c r="A20" s="34" t="s">
        <v>12</v>
      </c>
      <c r="B20" s="23">
        <f>903*B4</f>
        <v>2709000</v>
      </c>
      <c r="C20" s="37"/>
      <c r="D20" s="37"/>
      <c r="E20" s="39"/>
      <c r="F20" s="39"/>
      <c r="I20" s="6"/>
      <c r="J20" s="5"/>
    </row>
    <row r="21" spans="1:14" ht="16.5" x14ac:dyDescent="0.3">
      <c r="A21" s="22" t="s">
        <v>16</v>
      </c>
      <c r="B21" s="23">
        <f>B17*0.03/12</f>
        <v>56400</v>
      </c>
      <c r="C21" s="23"/>
      <c r="D21" s="37"/>
      <c r="E21" s="39"/>
      <c r="F21" s="39"/>
      <c r="I21" s="6"/>
      <c r="J21" s="5"/>
    </row>
    <row r="22" spans="1:14" x14ac:dyDescent="0.25">
      <c r="A22" s="30"/>
      <c r="B22" s="40"/>
      <c r="C22" s="30"/>
      <c r="D22" s="30"/>
      <c r="E22" s="42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470</v>
      </c>
      <c r="C27" s="8">
        <f>B27*1.1</f>
        <v>517</v>
      </c>
      <c r="D27" s="8"/>
      <c r="E27" s="8">
        <v>15000000</v>
      </c>
      <c r="F27" s="10">
        <f t="shared" ref="F27:F31" si="0">E27/B27</f>
        <v>31914.893617021276</v>
      </c>
      <c r="G27" s="10">
        <f>E27/C27</f>
        <v>29013.539651837524</v>
      </c>
      <c r="H27" s="10"/>
      <c r="I27" s="8">
        <f>B15/F27</f>
        <v>0.94000000000000006</v>
      </c>
      <c r="J27" s="15"/>
    </row>
    <row r="28" spans="1:14" ht="17.25" x14ac:dyDescent="0.3">
      <c r="B28" s="9">
        <v>750</v>
      </c>
      <c r="C28" s="8">
        <f>B28*1.1</f>
        <v>825.00000000000011</v>
      </c>
      <c r="D28" s="8"/>
      <c r="E28" s="8">
        <v>23000000</v>
      </c>
      <c r="F28" s="10">
        <f t="shared" si="0"/>
        <v>30666.666666666668</v>
      </c>
      <c r="G28" s="10">
        <f>E28/C28</f>
        <v>27878.787878787876</v>
      </c>
      <c r="H28" s="10"/>
      <c r="I28" s="8">
        <f>B15/F28</f>
        <v>0.97826086956521741</v>
      </c>
      <c r="J28" s="15"/>
    </row>
    <row r="29" spans="1:14" x14ac:dyDescent="0.25">
      <c r="B29" s="9">
        <f>56*10.764</f>
        <v>602.78399999999999</v>
      </c>
      <c r="C29" s="8">
        <f>B29*1.1</f>
        <v>663.06240000000003</v>
      </c>
      <c r="D29" s="8"/>
      <c r="E29" s="10">
        <v>17283543</v>
      </c>
      <c r="F29" s="10">
        <f t="shared" si="0"/>
        <v>28672.86291606944</v>
      </c>
      <c r="G29" s="10">
        <f t="shared" ref="G29:G30" si="1">E29/C29</f>
        <v>26066.239014608578</v>
      </c>
      <c r="H29" s="10"/>
      <c r="I29" s="8"/>
    </row>
    <row r="30" spans="1:14" x14ac:dyDescent="0.25">
      <c r="B30" s="7">
        <f>55*10.764</f>
        <v>592.02</v>
      </c>
      <c r="C30" s="8">
        <f>B30*1.1</f>
        <v>651.22199999999998</v>
      </c>
      <c r="E30" s="10">
        <v>17108500</v>
      </c>
      <c r="F30" s="10">
        <f t="shared" si="0"/>
        <v>28898.516941995204</v>
      </c>
      <c r="G30" s="6">
        <f t="shared" si="1"/>
        <v>26271.37903817746</v>
      </c>
      <c r="H30" s="6"/>
    </row>
    <row r="31" spans="1:14" x14ac:dyDescent="0.25">
      <c r="C31" s="45"/>
      <c r="E31" s="6"/>
      <c r="F31" s="6" t="e">
        <f t="shared" si="0"/>
        <v>#DIV/0!</v>
      </c>
      <c r="G31" s="6"/>
      <c r="H31" s="6"/>
    </row>
    <row r="32" spans="1:14" x14ac:dyDescent="0.25">
      <c r="E32" s="6"/>
      <c r="F32" s="6"/>
      <c r="G32" s="6"/>
      <c r="H32" s="6"/>
    </row>
    <row r="34" spans="1:9" ht="15.75" x14ac:dyDescent="0.25">
      <c r="A34" s="46"/>
      <c r="B34" s="8"/>
      <c r="C34" s="8"/>
      <c r="D34" s="8"/>
      <c r="E34" s="10"/>
      <c r="F34" s="8"/>
      <c r="G34" s="43"/>
      <c r="I34" s="6"/>
    </row>
    <row r="35" spans="1:9" ht="15.75" x14ac:dyDescent="0.25">
      <c r="A35" s="46"/>
      <c r="B35" s="8"/>
      <c r="C35" s="8"/>
      <c r="D35" s="8"/>
      <c r="E35" s="10"/>
      <c r="F35" s="8"/>
      <c r="G35" s="43"/>
      <c r="I35" s="6"/>
    </row>
    <row r="36" spans="1:9" ht="15.75" x14ac:dyDescent="0.25">
      <c r="A36" s="27"/>
      <c r="C36" s="8"/>
      <c r="E36" s="10"/>
      <c r="I36" s="6"/>
    </row>
    <row r="37" spans="1:9" ht="15.75" x14ac:dyDescent="0.25">
      <c r="A37" s="27"/>
      <c r="C37" s="8"/>
      <c r="E37" s="10"/>
    </row>
    <row r="38" spans="1:9" x14ac:dyDescent="0.25">
      <c r="C38" s="8"/>
      <c r="E38" s="10"/>
    </row>
    <row r="39" spans="1:9" x14ac:dyDescent="0.25">
      <c r="C39" s="45"/>
      <c r="E39" s="10"/>
    </row>
    <row r="57" spans="3:5" x14ac:dyDescent="0.25">
      <c r="C57" s="6"/>
      <c r="D57" s="6"/>
      <c r="E57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X44" sqref="X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T24:T25"/>
  <sheetViews>
    <sheetView topLeftCell="A7" workbookViewId="0">
      <selection activeCell="T26" sqref="T26"/>
    </sheetView>
  </sheetViews>
  <sheetFormatPr defaultRowHeight="15" x14ac:dyDescent="0.25"/>
  <sheetData>
    <row r="24" spans="20:20" x14ac:dyDescent="0.25">
      <c r="T24">
        <v>243980</v>
      </c>
    </row>
    <row r="25" spans="20:20" x14ac:dyDescent="0.25">
      <c r="T25">
        <f>T24/10.764</f>
        <v>22666.295057599407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2025-03-10T05:31:34Z</dcterms:modified>
</cp:coreProperties>
</file>