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70446B6-53FD-4146-B257-E0479125B0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I31" i="1" l="1"/>
  <c r="B20" i="1"/>
  <c r="F7" i="1"/>
  <c r="C28" i="1"/>
  <c r="B31" i="1"/>
  <c r="F31" i="1" s="1"/>
  <c r="C30" i="1"/>
  <c r="B30" i="1"/>
  <c r="C27" i="1"/>
  <c r="E7" i="1"/>
  <c r="F32" i="1"/>
  <c r="F29" i="1" l="1"/>
  <c r="H30" i="1" l="1"/>
  <c r="H28" i="1"/>
  <c r="O14" i="1" l="1"/>
  <c r="B10" i="1" l="1"/>
  <c r="B11" i="1" s="1"/>
  <c r="B8" i="1"/>
  <c r="B6" i="1"/>
  <c r="B5" i="1"/>
  <c r="B14" i="1" s="1"/>
  <c r="B12" i="1" l="1"/>
  <c r="B13" i="1" s="1"/>
  <c r="B15" i="1" s="1"/>
  <c r="B17" i="1" l="1"/>
  <c r="B18" i="1" s="1"/>
  <c r="B19" i="1" l="1"/>
  <c r="B21" i="1"/>
  <c r="F27" i="1"/>
  <c r="F28" i="1" l="1"/>
  <c r="G28" i="1"/>
  <c r="F30" i="1"/>
  <c r="I30" i="1" s="1"/>
  <c r="G30" i="1"/>
  <c r="H27" i="1" l="1"/>
  <c r="G4" i="1" l="1"/>
  <c r="G27" i="1"/>
  <c r="I27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<sst xmlns="http://schemas.openxmlformats.org/spreadsheetml/2006/main" count="30" uniqueCount="28">
  <si>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</si>
  <si>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</si>
  <si>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</si>
  <si>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</si>
  <si>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</si>
  <si>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</si>
  <si>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</si>
  <si>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</si>
  <si>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</si>
  <si>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</si>
  <si>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</si>
  <si>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</si>
  <si>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</si>
  <si>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</si>
  <si>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</si>
  <si>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</si>
  <si>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</si>
  <si>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</si>
  <si>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</si>
  <si>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</si>
  <si>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</si>
  <si>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</si>
  <si>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</si>
  <si>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</si>
  <si>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</si>
  <si>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</si>
  <si>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RV</t>
  </si>
  <si>
    <t xml:space="preserve">Measurement Carpet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</si>
</sst>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2" fillId="0" borderId="1" xfId="0" applyNumberFormat="1" applyFont="1" applyBorder="1"/>
    <xf numFmtId="10" fontId="0" fillId="0" borderId="1" xfId="0" applyNumberFormat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0" fillId="0" borderId="7" xfId="0" applyBorder="1"/>
    <xf numFmtId="0" fontId="0" fillId="0" borderId="0" xfId="0" applyFill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4" fillId="0" borderId="0" xfId="0" applyFont="1" applyFill="1"/>
    <xf numFmtId="0" fontId="0" fillId="0" borderId="7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19</xdr:col>
      <xdr:colOff>213354</xdr:colOff>
      <xdr:row>42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E7EFF-6148-4B73-DEC1-602832ED2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1" y="0"/>
          <a:ext cx="9357353" cy="810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440788</xdr:colOff>
      <xdr:row>39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A790E-4E08-FF8E-8B19-6D4A5DDBB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55988" cy="744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Normal="100" workbookViewId="0">
      <selection activeCell="D14" sqref="D1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1"/>
    </row>
    <row r="3" spans="1:17" ht="16.5" x14ac:dyDescent="0.3">
      <c r="A3" s="16" t="s">
        <v>0</v>
      </c>
      <c r="B3" s="25">
        <v>16000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2700</v>
      </c>
      <c r="C4" s="17"/>
      <c r="D4" s="17"/>
      <c r="E4">
        <v>2025</v>
      </c>
      <c r="F4" s="3">
        <v>2024</v>
      </c>
      <c r="G4" s="4">
        <f>F4-E4</f>
        <v>-1</v>
      </c>
      <c r="L4" s="24"/>
    </row>
    <row r="5" spans="1:17" ht="16.5" x14ac:dyDescent="0.3">
      <c r="A5" s="16" t="s">
        <v>2</v>
      </c>
      <c r="B5" s="25">
        <f>B3-B4</f>
        <v>13300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2700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0</v>
      </c>
      <c r="C7" s="20"/>
      <c r="D7" s="20"/>
      <c r="E7">
        <f>31.12*10.764</f>
        <v>334.97568000000001</v>
      </c>
      <c r="F7" s="3">
        <f>E7*1.1</f>
        <v>368.47324800000007</v>
      </c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60</v>
      </c>
      <c r="C8" s="20"/>
      <c r="D8" s="20"/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F9" s="29"/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</v>
      </c>
      <c r="C11" s="33"/>
      <c r="D11" s="33"/>
      <c r="E11" s="38"/>
      <c r="F11" s="38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0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2700</v>
      </c>
      <c r="C13" s="21"/>
      <c r="D13" s="21"/>
      <c r="E13" s="10"/>
      <c r="F13" s="10"/>
      <c r="K13" s="13"/>
      <c r="L13" s="44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13300</v>
      </c>
      <c r="C14" s="17"/>
      <c r="D14" s="17"/>
      <c r="E14" s="10" t="s">
        <v>27</v>
      </c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16000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335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5360000</v>
      </c>
      <c r="C17" s="23"/>
      <c r="D17" s="37"/>
      <c r="E17" s="39"/>
      <c r="F17" s="39"/>
      <c r="I17" s="5"/>
      <c r="J17" s="32"/>
      <c r="K17" s="5"/>
      <c r="L17" s="6"/>
      <c r="N17" s="6"/>
    </row>
    <row r="18" spans="1:14" ht="16.5" x14ac:dyDescent="0.3">
      <c r="A18" s="34" t="s">
        <v>26</v>
      </c>
      <c r="B18" s="23">
        <f>B17*0.98</f>
        <v>5252800</v>
      </c>
      <c r="C18" s="23"/>
      <c r="D18" s="37"/>
      <c r="E18" s="39"/>
      <c r="F18" s="39"/>
      <c r="I18" s="5"/>
      <c r="J18" s="32"/>
      <c r="K18" s="5"/>
      <c r="L18" s="6"/>
      <c r="N18" s="6"/>
    </row>
    <row r="19" spans="1:14" ht="16.5" x14ac:dyDescent="0.3">
      <c r="A19" s="34" t="s">
        <v>24</v>
      </c>
      <c r="B19" s="23">
        <f>B17*0.8</f>
        <v>4288000</v>
      </c>
      <c r="C19" s="23"/>
      <c r="D19" s="37"/>
      <c r="E19" s="39"/>
      <c r="F19" s="39"/>
      <c r="I19" s="5"/>
      <c r="J19" s="32"/>
      <c r="K19" s="5"/>
      <c r="L19" s="6"/>
      <c r="N19" s="6"/>
    </row>
    <row r="20" spans="1:14" ht="16.5" x14ac:dyDescent="0.3">
      <c r="A20" s="34" t="s">
        <v>12</v>
      </c>
      <c r="B20" s="23">
        <f>368*B4</f>
        <v>993600</v>
      </c>
      <c r="C20" s="37"/>
      <c r="D20" s="37"/>
      <c r="E20" s="39"/>
      <c r="F20" s="39"/>
      <c r="I20" s="6"/>
      <c r="J20" s="5"/>
    </row>
    <row r="21" spans="1:14" ht="16.5" x14ac:dyDescent="0.3">
      <c r="A21" s="22" t="s">
        <v>16</v>
      </c>
      <c r="B21" s="23">
        <f>B17*0.03/12</f>
        <v>13400</v>
      </c>
      <c r="C21" s="23"/>
      <c r="D21" s="37"/>
      <c r="E21" s="39"/>
      <c r="F21" s="39"/>
      <c r="I21" s="6"/>
      <c r="J21" s="5"/>
    </row>
    <row r="22" spans="1:14" x14ac:dyDescent="0.25">
      <c r="A22" s="30"/>
      <c r="B22" s="40"/>
      <c r="C22" s="30"/>
      <c r="D22" s="30"/>
      <c r="E22" s="42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335</v>
      </c>
      <c r="C27" s="8">
        <f>B27*1.1</f>
        <v>368.50000000000006</v>
      </c>
      <c r="D27" s="8"/>
      <c r="E27" s="8">
        <v>5976000</v>
      </c>
      <c r="F27" s="10">
        <f t="shared" ref="F27:F32" si="0">E27/B27</f>
        <v>17838.805970149253</v>
      </c>
      <c r="G27" s="10">
        <f>E27/C27</f>
        <v>16217.096336499319</v>
      </c>
      <c r="H27" s="10" t="e">
        <f>E27/#REF!</f>
        <v>#REF!</v>
      </c>
      <c r="I27" s="8">
        <f>C27/B27</f>
        <v>1.1000000000000001</v>
      </c>
      <c r="J27" s="15"/>
    </row>
    <row r="28" spans="1:14" ht="17.25" x14ac:dyDescent="0.3">
      <c r="B28" s="9">
        <v>394</v>
      </c>
      <c r="C28" s="8">
        <f>B28*1.1</f>
        <v>433.40000000000003</v>
      </c>
      <c r="D28" s="8"/>
      <c r="E28" s="8">
        <v>6200000</v>
      </c>
      <c r="F28" s="10">
        <f t="shared" si="0"/>
        <v>15736.040609137055</v>
      </c>
      <c r="G28" s="10">
        <f>E28/C28</f>
        <v>14305.491462851867</v>
      </c>
      <c r="H28" s="10" t="e">
        <f>E28/D28</f>
        <v>#DIV/0!</v>
      </c>
      <c r="I28" s="8"/>
      <c r="J28" s="15"/>
    </row>
    <row r="29" spans="1:14" ht="17.25" x14ac:dyDescent="0.3">
      <c r="B29" s="9"/>
      <c r="C29" s="8"/>
      <c r="D29" s="8"/>
      <c r="E29" s="8">
        <v>4495000</v>
      </c>
      <c r="F29" s="10" t="e">
        <f t="shared" si="0"/>
        <v>#DIV/0!</v>
      </c>
      <c r="G29" s="10"/>
      <c r="H29" s="10"/>
      <c r="I29" s="8"/>
      <c r="J29" s="15"/>
    </row>
    <row r="30" spans="1:14" x14ac:dyDescent="0.25">
      <c r="B30" s="9">
        <f>56.42*10.764</f>
        <v>607.30488000000003</v>
      </c>
      <c r="C30" s="8">
        <f>B30*1.1</f>
        <v>668.03536800000006</v>
      </c>
      <c r="D30" s="8"/>
      <c r="E30" s="10">
        <f>7900000+474000+30000</f>
        <v>8404000</v>
      </c>
      <c r="F30" s="10">
        <f t="shared" si="0"/>
        <v>13838.189477417009</v>
      </c>
      <c r="G30" s="10">
        <f t="shared" ref="G30" si="1">E30/C30</f>
        <v>12580.172252197281</v>
      </c>
      <c r="H30" s="10" t="e">
        <f>E30/D30</f>
        <v>#DIV/0!</v>
      </c>
      <c r="I30" s="8">
        <f>B15/F30</f>
        <v>1.1562206187529749</v>
      </c>
    </row>
    <row r="31" spans="1:14" x14ac:dyDescent="0.25">
      <c r="B31" s="7">
        <f>37.69*10.764</f>
        <v>405.69515999999993</v>
      </c>
      <c r="C31" s="8"/>
      <c r="E31" s="10">
        <v>6093700</v>
      </c>
      <c r="F31" s="10">
        <f t="shared" si="0"/>
        <v>15020.391172524713</v>
      </c>
      <c r="G31" s="6"/>
      <c r="H31" s="6"/>
      <c r="I31">
        <f>B15/F31</f>
        <v>1.0652185962551486</v>
      </c>
    </row>
    <row r="32" spans="1:14" x14ac:dyDescent="0.25">
      <c r="C32" s="45"/>
      <c r="E32" s="6"/>
      <c r="F32" s="6" t="e">
        <f t="shared" si="0"/>
        <v>#DIV/0!</v>
      </c>
      <c r="G32" s="6"/>
      <c r="H32" s="6"/>
    </row>
    <row r="33" spans="1:9" x14ac:dyDescent="0.25">
      <c r="E33" s="6"/>
      <c r="F33" s="6"/>
      <c r="G33" s="6"/>
      <c r="H33" s="6"/>
    </row>
    <row r="34" spans="1:9" x14ac:dyDescent="0.25">
      <c r="A34" s="46"/>
      <c r="B34" s="47"/>
      <c r="C34" s="46"/>
      <c r="D34" s="46"/>
      <c r="E34" s="46"/>
      <c r="F34" s="46"/>
    </row>
    <row r="35" spans="1:9" ht="15.75" x14ac:dyDescent="0.25">
      <c r="A35" s="48"/>
      <c r="B35" s="49"/>
      <c r="C35" s="49"/>
      <c r="D35" s="49"/>
      <c r="E35" s="50"/>
      <c r="F35" s="49"/>
      <c r="G35" s="43"/>
      <c r="I35" s="6"/>
    </row>
    <row r="36" spans="1:9" ht="15.75" x14ac:dyDescent="0.25">
      <c r="A36" s="48"/>
      <c r="B36" s="49"/>
      <c r="C36" s="49"/>
      <c r="D36" s="49"/>
      <c r="E36" s="50"/>
      <c r="F36" s="49"/>
      <c r="G36" s="43"/>
      <c r="I36" s="6"/>
    </row>
    <row r="37" spans="1:9" ht="15.75" x14ac:dyDescent="0.25">
      <c r="A37" s="51"/>
      <c r="B37" s="47"/>
      <c r="C37" s="49"/>
      <c r="D37" s="46"/>
      <c r="E37" s="50"/>
      <c r="F37" s="46"/>
      <c r="I37" s="6"/>
    </row>
    <row r="38" spans="1:9" ht="15.75" x14ac:dyDescent="0.25">
      <c r="A38" s="51"/>
      <c r="B38" s="47"/>
      <c r="C38" s="49"/>
      <c r="D38" s="46"/>
      <c r="E38" s="50"/>
      <c r="F38" s="46"/>
    </row>
    <row r="39" spans="1:9" x14ac:dyDescent="0.25">
      <c r="A39" s="46"/>
      <c r="B39" s="47"/>
      <c r="C39" s="49"/>
      <c r="D39" s="46"/>
      <c r="E39" s="50"/>
      <c r="F39" s="46"/>
    </row>
    <row r="40" spans="1:9" x14ac:dyDescent="0.25">
      <c r="A40" s="46"/>
      <c r="B40" s="47"/>
      <c r="C40" s="52"/>
      <c r="D40" s="46"/>
      <c r="E40" s="50"/>
      <c r="F40" s="46"/>
    </row>
    <row r="41" spans="1:9" x14ac:dyDescent="0.25">
      <c r="A41" s="46"/>
      <c r="B41" s="47"/>
      <c r="C41" s="46"/>
      <c r="D41" s="46"/>
      <c r="E41" s="46"/>
      <c r="F41" s="46"/>
    </row>
    <row r="42" spans="1:9" x14ac:dyDescent="0.25">
      <c r="A42" s="46"/>
      <c r="B42" s="47"/>
      <c r="C42" s="46"/>
      <c r="D42" s="46"/>
      <c r="E42" s="46"/>
      <c r="F42" s="46"/>
    </row>
    <row r="43" spans="1:9" x14ac:dyDescent="0.25">
      <c r="A43" s="46"/>
      <c r="B43" s="47"/>
      <c r="C43" s="46"/>
      <c r="D43" s="46"/>
      <c r="E43" s="46"/>
      <c r="F43" s="46"/>
    </row>
    <row r="58" spans="3:5" x14ac:dyDescent="0.25">
      <c r="C58" s="6"/>
      <c r="D58" s="6"/>
      <c r="E5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W43" sqref="W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U39" sqref="U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2025-03-06T11:45:30Z</dcterms:modified>
</cp:coreProperties>
</file>