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71E9FF2-F4DE-419E-93A7-B165EA5247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28" i="1"/>
  <c r="E6" i="1"/>
  <c r="F6" i="1" s="1"/>
  <c r="G6" i="1" s="1"/>
  <c r="G29" i="1"/>
  <c r="G28" i="1"/>
  <c r="C27" i="1"/>
  <c r="C26" i="1"/>
  <c r="B10" i="1" l="1"/>
  <c r="B11" i="1" s="1"/>
  <c r="B8" i="1"/>
  <c r="B6" i="1"/>
  <c r="B5" i="1"/>
  <c r="B14" i="1" s="1"/>
  <c r="B12" i="1" l="1"/>
  <c r="B13" i="1" s="1"/>
  <c r="B15" i="1" l="1"/>
  <c r="B17" i="1" l="1"/>
  <c r="B20" i="1" l="1"/>
  <c r="B18" i="1"/>
  <c r="F26" i="1"/>
  <c r="G26" i="1" l="1"/>
  <c r="F27" i="1"/>
  <c r="G27" i="1"/>
  <c r="F28" i="1"/>
  <c r="F29" i="1"/>
  <c r="I29" i="1" s="1"/>
  <c r="F30" i="1"/>
  <c r="G30" i="1"/>
  <c r="F31" i="1"/>
  <c r="G31" i="1"/>
  <c r="G3" i="1" l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<sst xmlns="http://schemas.openxmlformats.org/spreadsheetml/2006/main" count="27" uniqueCount="26">
  <si>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</si>
  <si>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</si>
  <si>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</si>
  <si>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</si>
  <si>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</si>
  <si>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</si>
  <si>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</si>
  <si>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</si>
  <si>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</si>
  <si>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</si>
  <si>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</si>
  <si>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</si>
  <si>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</si>
  <si>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</si>
  <si>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</si>
  <si>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</si>
  <si>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</si>
  <si>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</si>
  <si>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</si>
  <si>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</si>
  <si>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</si>
  <si>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</si>
  <si>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</si>
  <si>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</si>
  <si>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Value / 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</si>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</sst>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561975</xdr:colOff>
      <xdr:row>41</xdr:row>
      <xdr:rowOff>127315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1A32BE-7B56-ADAD-697C-AD8B594AD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486775" cy="79378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533400</xdr:colOff>
      <xdr:row>34</xdr:row>
      <xdr:rowOff>71375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6A774A-56DB-28A3-8328-80F21ED6D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458199" cy="6548375"/>
        </a:xfrm>
        <a:prstGeom prst="rect">
          <a:avLst/>
        </a:prstGeom>
      </xdr:spPr>
    </xdr:pic>
    <xdr:clientData/>
  </xdr:twoCellAnchor>
  <xdr:twoCellAnchor editAs="oneCell">
    <xdr:from>
      <xdr:col>14</xdr:col>
      <xdr:colOff>371474</xdr:colOff>
      <xdr:row>0</xdr:row>
      <xdr:rowOff>0</xdr:rowOff>
    </xdr:from>
    <xdr:to>
      <xdr:col>29</xdr:col>
      <xdr:colOff>47625</xdr:colOff>
      <xdr:row>45</xdr:row>
      <xdr:rowOff>96460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EE5B4A-C702-3B5D-1977-F86EE3FD9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5874" y="0"/>
          <a:ext cx="8820151" cy="866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zoomScaleNormal="100" workbookViewId="0">
      <selection activeCell="E13" sqref="E13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23000</v>
      </c>
      <c r="C3" s="17"/>
      <c r="D3" s="10"/>
      <c r="E3">
        <v>2026</v>
      </c>
      <c r="F3" s="3">
        <v>2025</v>
      </c>
      <c r="G3" s="4">
        <f>F3-E3</f>
        <v>-1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20000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E6" s="6">
        <f>58.16*10.764</f>
        <v>626.03423999999995</v>
      </c>
      <c r="F6" s="6">
        <f>E6*1.1</f>
        <v>688.63766399999997</v>
      </c>
      <c r="G6" s="14">
        <f>F6/10.764</f>
        <v>63.975999999999999</v>
      </c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E7" s="6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E8" s="6"/>
      <c r="F8" s="50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13"/>
      <c r="F10" s="49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3000</v>
      </c>
      <c r="C13" s="21"/>
      <c r="D13" s="44"/>
      <c r="G13" s="13"/>
      <c r="H13" s="48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20000</v>
      </c>
      <c r="C14" s="17"/>
      <c r="D14" s="10"/>
      <c r="E14" s="6"/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23000</v>
      </c>
      <c r="C15" s="17"/>
      <c r="D15" s="10"/>
      <c r="E15" s="6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626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24</v>
      </c>
      <c r="B17" s="23">
        <f>B15*B16</f>
        <v>14398000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25</v>
      </c>
      <c r="B18" s="23">
        <f>B17*0.8</f>
        <v>11518400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12</v>
      </c>
      <c r="B19" s="24">
        <f>685*B4</f>
        <v>2055000</v>
      </c>
      <c r="C19" s="17"/>
      <c r="D19" s="10"/>
      <c r="E19" s="6"/>
      <c r="F19" s="5"/>
    </row>
    <row r="20" spans="1:14" ht="16.5" x14ac:dyDescent="0.3">
      <c r="A20" s="19" t="s">
        <v>16</v>
      </c>
      <c r="B20" s="24">
        <f>B17*0.03/12</f>
        <v>35995</v>
      </c>
      <c r="C20" s="39"/>
      <c r="D20" s="10"/>
      <c r="E20" s="6"/>
      <c r="F20" s="5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/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626</v>
      </c>
      <c r="C26" s="8">
        <f>B26*1.1</f>
        <v>688.6</v>
      </c>
      <c r="D26" s="8"/>
      <c r="E26" s="8">
        <v>16100000</v>
      </c>
      <c r="F26" s="10">
        <f t="shared" ref="F26:F31" si="0">E26/B26</f>
        <v>25718.849840255592</v>
      </c>
      <c r="G26" s="10">
        <f>E26/C26</f>
        <v>23380.772582050537</v>
      </c>
      <c r="H26" s="10"/>
      <c r="I26" s="8"/>
      <c r="J26" s="15"/>
    </row>
    <row r="27" spans="1:14" ht="17.25" x14ac:dyDescent="0.3">
      <c r="B27" s="9">
        <v>626</v>
      </c>
      <c r="C27" s="8">
        <f>B27*1.1</f>
        <v>688.6</v>
      </c>
      <c r="D27" s="8"/>
      <c r="E27" s="8">
        <v>14900000</v>
      </c>
      <c r="F27" s="10">
        <f t="shared" si="0"/>
        <v>23801.916932907348</v>
      </c>
      <c r="G27" s="10">
        <f>E27/C27</f>
        <v>21638.106302643042</v>
      </c>
      <c r="H27" s="10"/>
      <c r="I27" s="8"/>
      <c r="J27" s="15"/>
    </row>
    <row r="28" spans="1:14" x14ac:dyDescent="0.25">
      <c r="B28" s="9">
        <v>626</v>
      </c>
      <c r="C28" s="8">
        <f>B28*1.1</f>
        <v>688.6</v>
      </c>
      <c r="D28" s="8"/>
      <c r="E28" s="10">
        <v>13800000</v>
      </c>
      <c r="F28" s="10">
        <f t="shared" si="0"/>
        <v>22044.728434504792</v>
      </c>
      <c r="G28" s="10">
        <f>E28/C28</f>
        <v>20040.662213186173</v>
      </c>
      <c r="H28" s="10"/>
      <c r="I28" s="8"/>
    </row>
    <row r="29" spans="1:14" x14ac:dyDescent="0.25">
      <c r="B29" s="9">
        <v>507</v>
      </c>
      <c r="C29" s="8"/>
      <c r="D29" s="8"/>
      <c r="E29" s="10">
        <v>10100000</v>
      </c>
      <c r="F29" s="10">
        <f t="shared" si="0"/>
        <v>19921.104536489151</v>
      </c>
      <c r="G29" s="10" t="e">
        <f>E29/C29</f>
        <v>#DIV/0!</v>
      </c>
      <c r="H29" s="10"/>
      <c r="I29" s="8">
        <f>B15/F29</f>
        <v>1.1545544554455447</v>
      </c>
    </row>
    <row r="30" spans="1:14" x14ac:dyDescent="0.25">
      <c r="B30" s="9"/>
      <c r="C30" s="8"/>
      <c r="E30" s="26"/>
      <c r="F30" s="26" t="e">
        <f t="shared" si="0"/>
        <v>#DIV/0!</v>
      </c>
      <c r="G30" s="10" t="e">
        <f t="shared" ref="G30:G31" si="1">E30/C30</f>
        <v>#DIV/0!</v>
      </c>
      <c r="H30" s="26"/>
      <c r="I30" s="8"/>
    </row>
    <row r="31" spans="1:14" x14ac:dyDescent="0.25">
      <c r="C31" s="25"/>
      <c r="E31" s="26"/>
      <c r="F31" s="26" t="e">
        <f t="shared" si="0"/>
        <v>#DIV/0!</v>
      </c>
      <c r="G31" s="26" t="e">
        <f t="shared" si="1"/>
        <v>#DIV/0!</v>
      </c>
      <c r="H31" s="26"/>
    </row>
    <row r="32" spans="1:14" x14ac:dyDescent="0.25">
      <c r="E32" s="25"/>
      <c r="F32" s="26"/>
      <c r="G32" s="26"/>
      <c r="H32" s="26"/>
    </row>
    <row r="34" spans="1:8" x14ac:dyDescent="0.25">
      <c r="B34"/>
      <c r="F34" s="6"/>
      <c r="H34" s="6"/>
    </row>
    <row r="35" spans="1:8" x14ac:dyDescent="0.25">
      <c r="B35"/>
      <c r="F35" s="6"/>
      <c r="H35" s="6"/>
    </row>
    <row r="36" spans="1:8" x14ac:dyDescent="0.25">
      <c r="B36"/>
    </row>
    <row r="37" spans="1:8" ht="15.75" x14ac:dyDescent="0.25">
      <c r="A37" s="51"/>
      <c r="B37"/>
    </row>
    <row r="38" spans="1:8" ht="15.75" x14ac:dyDescent="0.25">
      <c r="A38" s="51"/>
      <c r="B38"/>
    </row>
    <row r="39" spans="1:8" ht="15.75" x14ac:dyDescent="0.25">
      <c r="A39" s="51"/>
      <c r="B39"/>
    </row>
    <row r="40" spans="1:8" ht="15.75" x14ac:dyDescent="0.25">
      <c r="A40" s="30"/>
    </row>
    <row r="41" spans="1:8" ht="15.75" x14ac:dyDescent="0.25">
      <c r="A41" s="30"/>
    </row>
    <row r="42" spans="1:8" ht="15.75" x14ac:dyDescent="0.25">
      <c r="A42" s="30"/>
    </row>
    <row r="43" spans="1:8" ht="15.75" x14ac:dyDescent="0.25">
      <c r="A43" s="30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A10" workbookViewId="0">
      <selection activeCell="S33" sqref="S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Q40" sqref="Q40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2025-03-06T06:05:04Z</dcterms:modified>
</cp:coreProperties>
</file>