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UBI- Union Bank of India\Nashik City Branch\Saurabh engineer's pvt ltd\"/>
    </mc:Choice>
  </mc:AlternateContent>
  <bookViews>
    <workbookView xWindow="0" yWindow="0" windowWidth="20490" windowHeight="7755"/>
  </bookViews>
  <sheets>
    <sheet name="Calculation" sheetId="1" r:id="rId1"/>
    <sheet name="Listing2" sheetId="3" r:id="rId2"/>
    <sheet name="Sheet1" sheetId="5" r:id="rId3"/>
    <sheet name="Listing3" sheetId="4" r:id="rId4"/>
    <sheet name="IGR" sheetId="6" r:id="rId5"/>
  </sheets>
  <calcPr calcId="152511"/>
</workbook>
</file>

<file path=xl/calcChain.xml><?xml version="1.0" encoding="utf-8"?>
<calcChain xmlns="http://schemas.openxmlformats.org/spreadsheetml/2006/main">
  <c r="H7" i="1" l="1"/>
  <c r="I7" i="1" s="1"/>
  <c r="M20" i="1" l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1" i="1" l="1"/>
  <c r="C41" i="1" s="1"/>
  <c r="C29" i="1"/>
  <c r="H12" i="1"/>
  <c r="H11" i="1"/>
  <c r="H10" i="1"/>
  <c r="H9" i="1"/>
  <c r="H8" i="1"/>
  <c r="D39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1" i="1" s="1"/>
  <c r="C38" i="1"/>
  <c r="C39" i="1" s="1"/>
  <c r="C40" i="1" s="1"/>
  <c r="C30" i="1" l="1"/>
  <c r="C32" i="1" s="1"/>
  <c r="C42" i="1" l="1"/>
  <c r="C33" i="1"/>
  <c r="C37" i="1"/>
  <c r="C34" i="1"/>
  <c r="C35" i="1" s="1"/>
  <c r="C36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<sst xmlns="http://schemas.openxmlformats.org/spreadsheetml/2006/main" count="28" uniqueCount="25">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</sst>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66675</xdr:rowOff>
    </xdr:from>
    <xdr:to>
      <xdr:col>9</xdr:col>
      <xdr:colOff>409575</xdr:colOff>
      <xdr:row>19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56578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29</xdr:row>
      <xdr:rowOff>94548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14286" cy="5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9</xdr:col>
      <xdr:colOff>276225</xdr:colOff>
      <xdr:row>20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9075"/>
          <a:ext cx="565785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11</xdr:col>
      <xdr:colOff>352425</xdr:colOff>
      <xdr:row>30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6238875" cy="572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zoomScaleNormal="100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J31" sqref="J31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0.5703125" style="1" customWidth="1"/>
    <col min="5" max="5" width="9.7109375" style="1" customWidth="1"/>
    <col min="6" max="6" width="9" style="6" customWidth="1"/>
    <col min="7" max="7" width="9.85546875" style="6" customWidth="1"/>
    <col min="8" max="8" width="11.5703125" style="6" customWidth="1"/>
    <col min="9" max="9" width="11.140625" style="1" customWidth="1"/>
    <col min="10" max="10" width="10.28515625" style="6" customWidth="1"/>
    <col min="11" max="11" width="20.5703125" style="1" customWidth="1"/>
    <col min="12" max="12" width="13.570312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7410</v>
      </c>
      <c r="E2" s="4"/>
      <c r="F2" s="4"/>
      <c r="G2" s="23"/>
      <c r="H2" s="1"/>
    </row>
    <row r="3" spans="1:15" x14ac:dyDescent="0.3">
      <c r="B3" s="22" t="s">
        <v>10</v>
      </c>
      <c r="C3" s="25">
        <v>28000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207480000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1683</v>
      </c>
      <c r="D7" s="35">
        <v>2019</v>
      </c>
      <c r="E7" s="35">
        <v>2025</v>
      </c>
      <c r="F7" s="35">
        <v>60</v>
      </c>
      <c r="G7" s="53">
        <v>11000</v>
      </c>
      <c r="H7" s="62">
        <f>E7-D7</f>
        <v>6</v>
      </c>
      <c r="I7" s="63">
        <f>IF(H7&gt;=5,90*H7/F7,0)</f>
        <v>9</v>
      </c>
      <c r="J7" s="64">
        <f t="shared" ref="J7:J12" si="0">G7/100*I7</f>
        <v>990</v>
      </c>
      <c r="K7" s="64">
        <f>ROUND((G7-J7),0)</f>
        <v>10010</v>
      </c>
      <c r="L7" s="64">
        <f>ROUND((K7*C7),0)</f>
        <v>16846830</v>
      </c>
      <c r="M7" s="64">
        <f>ROUND((C7*G7),0)</f>
        <v>18513000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0" si="11">E15-D15</f>
        <v>2023</v>
      </c>
      <c r="I15" s="63">
        <f t="shared" ref="I15:I20" si="12">IF(H15&gt;=5,90*H15/F15,0)</f>
        <v>3034.5</v>
      </c>
      <c r="J15" s="64">
        <f t="shared" ref="J15:J20" si="13">G15/100*I15</f>
        <v>0</v>
      </c>
      <c r="K15" s="64">
        <f t="shared" ref="K15:K20" si="14">ROUND((G15-J15),0)</f>
        <v>0</v>
      </c>
      <c r="L15" s="64">
        <f t="shared" ref="L15:L20" si="15">ROUND((K15*C15),0)</f>
        <v>0</v>
      </c>
      <c r="M15" s="64">
        <f t="shared" ref="M15:M20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5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5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5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5" ht="17.25" thickBot="1" x14ac:dyDescent="0.35">
      <c r="B20" s="52"/>
      <c r="C20" s="56">
        <v>0</v>
      </c>
      <c r="D20" s="35">
        <v>0</v>
      </c>
      <c r="E20" s="35">
        <v>0</v>
      </c>
      <c r="F20" s="35">
        <v>0</v>
      </c>
      <c r="G20" s="53">
        <v>0</v>
      </c>
      <c r="H20" s="62">
        <f t="shared" si="11"/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</row>
    <row r="21" spans="1:15" x14ac:dyDescent="0.3">
      <c r="B21" s="8"/>
      <c r="C21" s="47"/>
      <c r="D21" s="48"/>
      <c r="E21" s="48"/>
      <c r="F21" s="48"/>
      <c r="G21" s="49"/>
      <c r="H21" s="9"/>
      <c r="I21" s="9"/>
      <c r="J21" s="15"/>
      <c r="K21" s="15"/>
      <c r="L21" s="15">
        <f>SUM(L7:L20)</f>
        <v>16846830</v>
      </c>
      <c r="M21" s="15">
        <f>SUM(M7:M20)</f>
        <v>18513000</v>
      </c>
    </row>
    <row r="22" spans="1:15" hidden="1" x14ac:dyDescent="0.3">
      <c r="B22" s="8"/>
      <c r="C22" s="47"/>
      <c r="D22" s="48"/>
      <c r="E22" s="48"/>
      <c r="F22" s="48"/>
      <c r="G22" s="49"/>
      <c r="H22" s="10"/>
      <c r="I22" s="10"/>
      <c r="J22" s="14"/>
      <c r="K22" s="14"/>
      <c r="L22" s="14"/>
      <c r="M22" s="14"/>
      <c r="N22" s="10"/>
    </row>
    <row r="23" spans="1:15" hidden="1" x14ac:dyDescent="0.3">
      <c r="B23" s="8"/>
      <c r="C23" s="47"/>
      <c r="D23" s="48"/>
      <c r="E23" s="48"/>
      <c r="F23" s="48"/>
      <c r="G23" s="49"/>
      <c r="H23" s="10"/>
      <c r="I23" s="10"/>
      <c r="J23" s="14"/>
      <c r="K23" s="14"/>
      <c r="L23" s="14"/>
      <c r="M23" s="14"/>
      <c r="N23" s="10"/>
    </row>
    <row r="24" spans="1:15" hidden="1" x14ac:dyDescent="0.3">
      <c r="B24" s="8"/>
      <c r="C24" s="47"/>
      <c r="D24" s="48"/>
      <c r="E24" s="48"/>
      <c r="F24" s="48"/>
      <c r="G24" s="49"/>
      <c r="H24" s="10"/>
      <c r="I24" s="10"/>
      <c r="J24" s="14"/>
      <c r="K24" s="14"/>
      <c r="L24" s="14"/>
      <c r="M24" s="14"/>
      <c r="N24" s="10"/>
    </row>
    <row r="25" spans="1:15" hidden="1" x14ac:dyDescent="0.3">
      <c r="A25" s="3"/>
      <c r="B25" s="8"/>
      <c r="C25" s="47"/>
      <c r="D25" s="48"/>
      <c r="E25" s="48"/>
      <c r="F25" s="48"/>
      <c r="G25" s="49"/>
      <c r="H25" s="10"/>
      <c r="I25" s="10"/>
      <c r="J25" s="14"/>
      <c r="K25" s="14"/>
      <c r="L25" s="14"/>
      <c r="M25" s="14"/>
      <c r="N25" s="10"/>
    </row>
    <row r="26" spans="1:15" hidden="1" x14ac:dyDescent="0.3">
      <c r="A26" s="3"/>
      <c r="B26" s="8"/>
      <c r="C26" s="47"/>
      <c r="D26" s="48"/>
      <c r="E26" s="48"/>
      <c r="F26" s="48"/>
      <c r="G26" s="49"/>
      <c r="H26" s="10"/>
      <c r="I26" s="10"/>
      <c r="J26" s="14"/>
      <c r="K26" s="14"/>
      <c r="L26" s="14"/>
      <c r="M26" s="14"/>
      <c r="N26" s="10"/>
    </row>
    <row r="27" spans="1:15" x14ac:dyDescent="0.3">
      <c r="B27" s="57"/>
      <c r="C27" s="36"/>
      <c r="D27" s="7"/>
      <c r="E27" s="7"/>
      <c r="F27" s="19"/>
      <c r="H27" s="12"/>
      <c r="K27" s="18"/>
      <c r="M27" s="70"/>
      <c r="N27" s="72"/>
      <c r="O27" s="71"/>
    </row>
    <row r="28" spans="1:15" x14ac:dyDescent="0.3">
      <c r="C28" s="7" t="s">
        <v>22</v>
      </c>
      <c r="D28" s="7"/>
      <c r="E28" s="82"/>
      <c r="F28" s="79"/>
      <c r="H28" s="12"/>
      <c r="J28" s="19"/>
      <c r="K28" s="6"/>
      <c r="L28" s="70"/>
      <c r="M28" s="72"/>
      <c r="N28" s="72"/>
    </row>
    <row r="29" spans="1:15" x14ac:dyDescent="0.3">
      <c r="B29" s="2" t="s">
        <v>16</v>
      </c>
      <c r="C29" s="65">
        <f>C4</f>
        <v>207480000</v>
      </c>
      <c r="D29" s="74"/>
      <c r="E29" s="17"/>
      <c r="F29" s="80"/>
      <c r="G29" s="17"/>
      <c r="H29" s="18"/>
      <c r="I29" s="16"/>
      <c r="J29" s="69"/>
      <c r="K29" s="17"/>
      <c r="L29" s="76"/>
      <c r="M29" s="72"/>
      <c r="N29" s="71"/>
    </row>
    <row r="30" spans="1:15" x14ac:dyDescent="0.3">
      <c r="B30" s="2" t="s">
        <v>17</v>
      </c>
      <c r="C30" s="65">
        <f>L21</f>
        <v>16846830</v>
      </c>
      <c r="D30" s="74"/>
      <c r="E30" s="17"/>
      <c r="F30" s="80"/>
      <c r="G30" s="17"/>
      <c r="H30" s="18"/>
      <c r="I30" s="16"/>
      <c r="K30" s="18"/>
    </row>
    <row r="31" spans="1:15" x14ac:dyDescent="0.3">
      <c r="C31" s="65"/>
      <c r="D31" s="74"/>
      <c r="E31" s="17"/>
      <c r="F31" s="80"/>
      <c r="G31" s="17"/>
      <c r="H31" s="18"/>
      <c r="I31" s="16"/>
      <c r="K31" s="18"/>
    </row>
    <row r="32" spans="1:15" x14ac:dyDescent="0.3">
      <c r="B32" s="11" t="s">
        <v>12</v>
      </c>
      <c r="C32" s="65">
        <f>C29+C30+C31</f>
        <v>224326830</v>
      </c>
      <c r="D32" s="30"/>
      <c r="E32" s="75"/>
      <c r="F32" s="28"/>
      <c r="G32" s="37"/>
      <c r="H32" s="66"/>
      <c r="I32" s="27"/>
      <c r="J32" s="37"/>
      <c r="K32" s="27"/>
      <c r="L32" s="37"/>
      <c r="M32" s="37"/>
      <c r="N32" s="37"/>
    </row>
    <row r="33" spans="2:14" ht="33" x14ac:dyDescent="0.3">
      <c r="B33" s="11" t="s">
        <v>13</v>
      </c>
      <c r="C33" s="65">
        <f>ROUND((C32*0.9),0)</f>
        <v>201894147</v>
      </c>
      <c r="D33" s="84"/>
      <c r="E33" s="81"/>
      <c r="F33" s="28"/>
      <c r="G33" s="83"/>
      <c r="H33" s="67"/>
      <c r="I33" s="28"/>
      <c r="J33" s="37"/>
      <c r="K33" s="27"/>
      <c r="L33" s="37"/>
      <c r="M33" s="37"/>
      <c r="N33" s="37"/>
    </row>
    <row r="34" spans="2:14" hidden="1" x14ac:dyDescent="0.3">
      <c r="B34" s="26" t="s">
        <v>11</v>
      </c>
      <c r="C34" s="65">
        <f>C32*0.8</f>
        <v>179461464</v>
      </c>
      <c r="D34" s="30"/>
      <c r="E34" s="27"/>
      <c r="F34" s="28"/>
      <c r="G34" s="37"/>
      <c r="H34" s="66"/>
      <c r="I34" s="27"/>
      <c r="J34" s="37"/>
      <c r="K34" s="27"/>
      <c r="L34" s="37"/>
      <c r="M34" s="37"/>
      <c r="N34" s="37"/>
    </row>
    <row r="35" spans="2:14" hidden="1" x14ac:dyDescent="0.3">
      <c r="B35" s="29"/>
      <c r="C35" s="65">
        <f>ROUNDUP(C34,0)</f>
        <v>179461464</v>
      </c>
      <c r="D35" s="18"/>
      <c r="E35" s="27"/>
      <c r="F35" s="28"/>
      <c r="G35" s="37"/>
      <c r="H35" s="66"/>
      <c r="I35" s="27"/>
      <c r="J35" s="37"/>
      <c r="K35" s="27"/>
      <c r="L35" s="37"/>
      <c r="M35" s="37"/>
      <c r="N35" s="37"/>
    </row>
    <row r="36" spans="2:14" hidden="1" x14ac:dyDescent="0.3">
      <c r="B36" s="29"/>
      <c r="C36" s="65">
        <f>C35-C34</f>
        <v>0</v>
      </c>
      <c r="D36" s="30"/>
      <c r="E36" s="27"/>
      <c r="F36" s="28"/>
      <c r="G36" s="37"/>
      <c r="H36" s="66"/>
      <c r="I36" s="27"/>
      <c r="J36" s="37"/>
      <c r="K36" s="27"/>
      <c r="L36" s="37"/>
      <c r="M36" s="37"/>
      <c r="N36" s="37"/>
    </row>
    <row r="37" spans="2:14" x14ac:dyDescent="0.3">
      <c r="B37" s="11" t="s">
        <v>14</v>
      </c>
      <c r="C37" s="65">
        <f>ROUND((C32*0.8),0)</f>
        <v>179461464</v>
      </c>
      <c r="D37" s="30"/>
      <c r="E37" s="27"/>
      <c r="F37" s="28"/>
      <c r="G37" s="37"/>
      <c r="H37" s="67"/>
      <c r="I37" s="27"/>
      <c r="J37" s="37"/>
      <c r="K37" s="27"/>
      <c r="L37" s="37"/>
      <c r="M37" s="37"/>
      <c r="N37" s="37"/>
    </row>
    <row r="38" spans="2:14" hidden="1" x14ac:dyDescent="0.3">
      <c r="B38" s="6" t="s">
        <v>11</v>
      </c>
      <c r="C38" s="65" t="e">
        <f>#REF!</f>
        <v>#REF!</v>
      </c>
      <c r="D38" s="30"/>
      <c r="E38" s="27"/>
      <c r="F38" s="28"/>
      <c r="G38" s="37"/>
      <c r="H38" s="67"/>
      <c r="I38" s="27"/>
      <c r="J38" s="37"/>
      <c r="K38" s="27"/>
      <c r="L38" s="37"/>
      <c r="M38" s="37"/>
      <c r="N38" s="37"/>
    </row>
    <row r="39" spans="2:14" hidden="1" x14ac:dyDescent="0.3">
      <c r="B39" s="26"/>
      <c r="C39" s="65" t="e">
        <f>ROUNDUP(C38,0)</f>
        <v>#REF!</v>
      </c>
      <c r="D39" s="30">
        <f>C41*0.85</f>
        <v>13375642.5</v>
      </c>
      <c r="E39" s="27"/>
      <c r="F39" s="37"/>
      <c r="G39" s="37"/>
      <c r="H39" s="67"/>
      <c r="I39" s="27"/>
      <c r="J39" s="37"/>
      <c r="K39" s="27"/>
      <c r="L39" s="37"/>
      <c r="M39" s="37"/>
      <c r="N39" s="37"/>
    </row>
    <row r="40" spans="2:14" hidden="1" x14ac:dyDescent="0.3">
      <c r="B40" s="26"/>
      <c r="C40" s="65" t="e">
        <f>C39-C38</f>
        <v>#REF!</v>
      </c>
      <c r="E40" s="27"/>
      <c r="F40" s="37"/>
      <c r="G40" s="37"/>
      <c r="H40" s="67"/>
      <c r="I40" s="27"/>
      <c r="J40" s="37"/>
      <c r="K40" s="27"/>
      <c r="L40" s="37"/>
      <c r="M40" s="37"/>
      <c r="N40" s="37"/>
    </row>
    <row r="41" spans="2:14" x14ac:dyDescent="0.3">
      <c r="B41" s="11" t="s">
        <v>18</v>
      </c>
      <c r="C41" s="65">
        <f>M21*0.85</f>
        <v>15736050</v>
      </c>
      <c r="D41" s="73"/>
      <c r="E41" s="27"/>
      <c r="F41" s="37"/>
      <c r="G41" s="37"/>
      <c r="H41" s="67"/>
      <c r="I41" s="27"/>
      <c r="J41" s="78"/>
      <c r="K41" s="27"/>
      <c r="L41" s="37"/>
      <c r="M41" s="39"/>
      <c r="N41" s="37"/>
    </row>
    <row r="42" spans="2:14" x14ac:dyDescent="0.3">
      <c r="B42" s="2" t="s">
        <v>24</v>
      </c>
      <c r="C42" s="86">
        <f>C32*0.025/12</f>
        <v>467347.5625</v>
      </c>
      <c r="E42" s="27"/>
      <c r="F42" s="37"/>
      <c r="G42" s="37"/>
      <c r="H42" s="37"/>
      <c r="I42" s="27"/>
      <c r="J42" s="37"/>
      <c r="K42" s="27"/>
      <c r="L42" s="37"/>
      <c r="M42" s="39"/>
      <c r="N42" s="37"/>
    </row>
    <row r="43" spans="2:14" x14ac:dyDescent="0.3">
      <c r="B43" s="1"/>
      <c r="C43" s="27"/>
      <c r="D43" s="37"/>
      <c r="E43" s="37"/>
      <c r="F43" s="38"/>
      <c r="G43" s="27"/>
      <c r="H43" s="37"/>
      <c r="I43" s="27"/>
      <c r="J43" s="37"/>
      <c r="K43" s="39"/>
      <c r="L43" s="37"/>
      <c r="M43" s="1"/>
      <c r="N43" s="1"/>
    </row>
    <row r="44" spans="2:14" ht="16.5" customHeight="1" x14ac:dyDescent="0.3">
      <c r="B44" s="1"/>
      <c r="C44" s="27"/>
      <c r="D44" s="37"/>
      <c r="E44" s="37"/>
      <c r="F44" s="37"/>
      <c r="G44" s="27"/>
      <c r="H44" s="37"/>
      <c r="I44" s="40"/>
      <c r="J44" s="37"/>
      <c r="K44" s="39"/>
      <c r="L44" s="37"/>
      <c r="M44" s="1"/>
      <c r="N44" s="1"/>
    </row>
    <row r="45" spans="2:14" x14ac:dyDescent="0.3">
      <c r="B45" s="85"/>
      <c r="E45" s="78"/>
      <c r="F45" s="37"/>
      <c r="G45" s="37"/>
      <c r="H45" s="37"/>
      <c r="I45" s="27"/>
      <c r="J45" s="37"/>
      <c r="K45" s="40"/>
      <c r="L45" s="37"/>
      <c r="M45" s="39"/>
      <c r="N45" s="37"/>
    </row>
    <row r="46" spans="2:14" x14ac:dyDescent="0.3">
      <c r="B46" s="85"/>
      <c r="E46" s="78"/>
      <c r="F46" s="37"/>
      <c r="G46" s="37"/>
      <c r="H46" s="38"/>
      <c r="I46" s="27"/>
      <c r="J46" s="37"/>
      <c r="K46" s="40"/>
      <c r="L46" s="37"/>
      <c r="M46" s="39"/>
      <c r="N46" s="37"/>
    </row>
    <row r="47" spans="2:14" x14ac:dyDescent="0.3">
      <c r="B47" s="85"/>
      <c r="E47" s="27"/>
      <c r="F47" s="37"/>
      <c r="G47" s="37"/>
      <c r="H47" s="37"/>
      <c r="I47" s="27"/>
      <c r="J47" s="37"/>
      <c r="K47" s="40"/>
      <c r="L47" s="37"/>
      <c r="M47" s="39"/>
      <c r="N47" s="37"/>
    </row>
    <row r="48" spans="2:14" x14ac:dyDescent="0.3">
      <c r="B48" s="85"/>
      <c r="C48" s="16"/>
      <c r="E48" s="27"/>
      <c r="F48" s="37"/>
      <c r="G48" s="37"/>
      <c r="H48" s="37"/>
      <c r="I48" s="27"/>
      <c r="J48" s="37"/>
      <c r="K48" s="40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7"/>
      <c r="I51" s="27"/>
      <c r="J51" s="37"/>
      <c r="K51" s="27"/>
      <c r="L51" s="37"/>
      <c r="M51" s="37"/>
      <c r="N51" s="37"/>
    </row>
    <row r="52" spans="5:14" x14ac:dyDescent="0.3">
      <c r="E52" s="27"/>
      <c r="F52" s="37"/>
      <c r="G52" s="37"/>
      <c r="H52" s="37"/>
      <c r="I52" s="27"/>
      <c r="J52" s="37"/>
      <c r="K52" s="27"/>
      <c r="L52" s="37"/>
      <c r="M52" s="37"/>
      <c r="N52" s="37"/>
    </row>
    <row r="53" spans="5:14" x14ac:dyDescent="0.3">
      <c r="E53" s="27"/>
      <c r="F53" s="37"/>
      <c r="G53" s="37"/>
      <c r="H53" s="37"/>
      <c r="I53" s="27"/>
      <c r="J53" s="37"/>
      <c r="K53" s="27"/>
      <c r="L53" s="37"/>
      <c r="M53" s="37"/>
      <c r="N53" s="37"/>
    </row>
    <row r="54" spans="5:14" x14ac:dyDescent="0.3">
      <c r="E54" s="27"/>
      <c r="F54" s="37"/>
      <c r="G54" s="37"/>
      <c r="H54" s="37"/>
      <c r="I54" s="27"/>
      <c r="J54" s="37"/>
      <c r="K54" s="27"/>
      <c r="L54" s="37"/>
      <c r="M54" s="37"/>
      <c r="N54" s="37"/>
    </row>
    <row r="55" spans="5:14" x14ac:dyDescent="0.3">
      <c r="E55" s="27"/>
      <c r="F55" s="37"/>
      <c r="G55" s="37"/>
      <c r="H55" s="37"/>
      <c r="I55" s="27"/>
      <c r="J55" s="37"/>
      <c r="K55" s="27"/>
      <c r="L55" s="37"/>
      <c r="M55" s="37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41"/>
      <c r="G62" s="41"/>
      <c r="H62" s="41"/>
      <c r="I62" s="42"/>
      <c r="J62" s="37"/>
      <c r="K62" s="27"/>
      <c r="L62" s="37"/>
      <c r="M62" s="37"/>
      <c r="N62" s="37"/>
    </row>
    <row r="63" spans="5:14" x14ac:dyDescent="0.3">
      <c r="E63" s="27"/>
      <c r="F63" s="39"/>
      <c r="G63" s="27"/>
      <c r="H63" s="39"/>
      <c r="I63" s="27"/>
      <c r="J63" s="37"/>
      <c r="K63" s="27"/>
      <c r="L63" s="37"/>
      <c r="M63" s="37"/>
      <c r="N63" s="37"/>
    </row>
    <row r="64" spans="5:14" x14ac:dyDescent="0.3">
      <c r="E64" s="27"/>
      <c r="F64" s="39"/>
      <c r="G64" s="39"/>
      <c r="H64" s="43"/>
      <c r="I64" s="27"/>
      <c r="J64" s="37"/>
      <c r="K64" s="27"/>
      <c r="L64" s="37"/>
      <c r="M64" s="37"/>
      <c r="N64" s="37"/>
    </row>
    <row r="65" spans="5:14" x14ac:dyDescent="0.3">
      <c r="E65" s="27"/>
      <c r="F65" s="39"/>
      <c r="G65" s="39"/>
      <c r="H65" s="39"/>
      <c r="I65" s="27"/>
      <c r="J65" s="37"/>
      <c r="K65" s="27"/>
      <c r="L65" s="37"/>
      <c r="M65" s="37"/>
      <c r="N65" s="37"/>
    </row>
    <row r="66" spans="5:14" x14ac:dyDescent="0.3">
      <c r="E66" s="27"/>
      <c r="F66" s="39"/>
      <c r="G66" s="44"/>
      <c r="H66" s="39"/>
      <c r="I66" s="27"/>
      <c r="J66" s="37"/>
      <c r="K66" s="27"/>
      <c r="L66" s="37"/>
      <c r="M66" s="37"/>
      <c r="N66" s="37"/>
    </row>
    <row r="67" spans="5:14" x14ac:dyDescent="0.3">
      <c r="E67" s="27"/>
      <c r="F67" s="39"/>
      <c r="G67" s="39"/>
      <c r="H67" s="39"/>
      <c r="I67" s="27"/>
      <c r="J67" s="37"/>
      <c r="K67" s="27"/>
      <c r="L67" s="37"/>
      <c r="M67" s="37"/>
      <c r="N67" s="37"/>
    </row>
    <row r="68" spans="5:14" x14ac:dyDescent="0.3">
      <c r="E68" s="27"/>
      <c r="F68" s="39"/>
      <c r="G68" s="39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7"/>
      <c r="G73" s="37"/>
      <c r="H73" s="37"/>
      <c r="I73" s="27"/>
      <c r="J73" s="37"/>
      <c r="K73" s="27"/>
      <c r="L73" s="37"/>
      <c r="M73" s="37"/>
      <c r="N73" s="37"/>
    </row>
    <row r="74" spans="5:14" x14ac:dyDescent="0.3">
      <c r="E74" s="27"/>
      <c r="F74" s="37"/>
      <c r="G74" s="37"/>
      <c r="H74" s="37"/>
      <c r="I74" s="27"/>
      <c r="J74" s="37"/>
      <c r="K74" s="27"/>
      <c r="L74" s="37"/>
      <c r="M74" s="37"/>
      <c r="N74" s="37"/>
    </row>
    <row r="75" spans="5:14" x14ac:dyDescent="0.3">
      <c r="E75" s="27"/>
      <c r="F75" s="37"/>
      <c r="G75" s="37"/>
      <c r="H75" s="37"/>
      <c r="I75" s="27"/>
      <c r="J75" s="37"/>
      <c r="K75" s="27"/>
      <c r="L75" s="37"/>
      <c r="M75" s="37"/>
      <c r="N75" s="37"/>
    </row>
    <row r="76" spans="5:14" x14ac:dyDescent="0.3">
      <c r="E76" s="27"/>
      <c r="F76" s="37"/>
      <c r="G76" s="37"/>
      <c r="H76" s="37"/>
      <c r="I76" s="27"/>
      <c r="J76" s="37"/>
      <c r="K76" s="27"/>
      <c r="L76" s="37"/>
      <c r="M76" s="37"/>
      <c r="N76" s="37"/>
    </row>
    <row r="77" spans="5:14" x14ac:dyDescent="0.3">
      <c r="E77" s="27"/>
      <c r="F77" s="37"/>
      <c r="G77" s="37"/>
      <c r="H77" s="37"/>
      <c r="I77" s="27"/>
      <c r="J77" s="37"/>
      <c r="K77" s="27"/>
      <c r="L77" s="37"/>
      <c r="M77" s="37"/>
      <c r="N77" s="37"/>
    </row>
    <row r="78" spans="5:14" x14ac:dyDescent="0.3">
      <c r="E78" s="27"/>
      <c r="F78" s="45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45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45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45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45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37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37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37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37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37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6:14" x14ac:dyDescent="0.3"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6:14" x14ac:dyDescent="0.3">
      <c r="F178" s="37"/>
      <c r="G178" s="37"/>
      <c r="H178" s="37"/>
      <c r="I178" s="27"/>
      <c r="J178" s="37"/>
      <c r="K178" s="27"/>
      <c r="L178" s="37"/>
      <c r="M178" s="37"/>
      <c r="N178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workbookViewId="0">
      <selection activeCell="H22" activeCellId="1" sqref="K10 H22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activeCellId="1" sqref="A1 H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M21" sqref="M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Listing2</vt:lpstr>
      <vt:lpstr>Sheet1</vt:lpstr>
      <vt:lpstr>Listing3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2025-03-06T09:26:45Z</dcterms:modified>
</cp:coreProperties>
</file>