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991DC7C-FAA3-4ECD-A8BB-40C7AEF630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7" r:id="rId5"/>
    <sheet name="Sheet5" sheetId="8" r:id="rId6"/>
    <sheet name="Sheet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A39" i="1"/>
  <c r="F38" i="1"/>
  <c r="A38" i="1"/>
  <c r="B21" i="1"/>
  <c r="E7" i="1"/>
  <c r="E6" i="1"/>
  <c r="E5" i="1"/>
  <c r="A37" i="1"/>
  <c r="D37" i="1" s="1"/>
  <c r="E37" i="1" s="1"/>
  <c r="D36" i="1"/>
  <c r="E36" i="1" s="1"/>
  <c r="D30" i="1" l="1"/>
  <c r="D29" i="1"/>
  <c r="D28" i="1"/>
  <c r="E8" i="1" l="1"/>
  <c r="F8" i="1" s="1"/>
  <c r="J28" i="1" l="1"/>
  <c r="I29" i="1" l="1"/>
  <c r="I28" i="1"/>
  <c r="C42" i="1" l="1"/>
  <c r="G31" i="1" l="1"/>
  <c r="G30" i="1"/>
  <c r="G29" i="1"/>
  <c r="G28" i="1"/>
  <c r="H31" i="1"/>
  <c r="H30" i="1"/>
  <c r="H29" i="1"/>
  <c r="H28" i="1"/>
  <c r="C41" i="1" l="1"/>
  <c r="C40" i="1"/>
  <c r="C39" i="1"/>
  <c r="B10" i="1" l="1"/>
  <c r="B11" i="1" s="1"/>
  <c r="B8" i="1"/>
  <c r="B6" i="1"/>
  <c r="B5" i="1"/>
  <c r="B14" i="1" s="1"/>
  <c r="B12" i="1" l="1"/>
  <c r="B13" i="1" s="1"/>
  <c r="B15" i="1" s="1"/>
  <c r="F36" i="1" l="1"/>
  <c r="F37" i="1"/>
  <c r="B17" i="1"/>
  <c r="B19" i="1" s="1"/>
  <c r="C38" i="1"/>
  <c r="C37" i="1"/>
  <c r="C36" i="1"/>
  <c r="B20" i="1" l="1"/>
  <c r="B22" i="1"/>
  <c r="I32" i="1"/>
  <c r="I31" i="1" l="1"/>
  <c r="I33" i="1" l="1"/>
  <c r="F28" i="1"/>
  <c r="F29" i="1" l="1"/>
  <c r="F30" i="1"/>
  <c r="F31" i="1"/>
  <c r="F32" i="1"/>
  <c r="G32" i="1"/>
  <c r="F33" i="1"/>
  <c r="G33" i="1"/>
  <c r="F34" i="1"/>
  <c r="G34" i="1"/>
  <c r="H33" i="1" l="1"/>
  <c r="H32" i="1"/>
  <c r="H34" i="1"/>
  <c r="G3" i="1" l="1"/>
</calcChain>
</file>

<file path=xl/sharedStrings.xml><?xml version="1.0" encoding="utf-8"?>
<sst xmlns="http://schemas.openxmlformats.org/spreadsheetml/2006/main" count="30" uniqueCount="29">
  <si>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</si>
  <si>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</si>
  <si>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</si>
  <si>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</si>
  <si>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</si>
  <si>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</si>
  <si>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</si>
  <si>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</si>
  <si>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</si>
  <si>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</si>
  <si>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</si>
  <si>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</si>
  <si>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</si>
  <si>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</si>
  <si>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</si>
  <si>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</si>
  <si>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</si>
  <si>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</si>
  <si>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</si>
  <si>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</si>
  <si>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Area</t>
  </si>
  <si>
    <t>DV</t>
  </si>
  <si>
    <t>super  Built up Area</t>
  </si>
  <si>
    <t>Built</t>
  </si>
  <si>
    <t>Measurement carpet</t>
  </si>
  <si>
    <t>Value/RV</t>
  </si>
  <si>
    <t>Agreement carpet area</t>
  </si>
  <si>
    <t>Car paring</t>
  </si>
  <si>
    <t>Total Value 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</si>
</sst>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0" fillId="0" borderId="5" xfId="0" applyNumberFormat="1" applyBorder="1"/>
    <xf numFmtId="43" fontId="12" fillId="0" borderId="1" xfId="1" applyFont="1" applyFill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0" fontId="0" fillId="0" borderId="4" xfId="0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Fill="1" applyBorder="1"/>
    <xf numFmtId="43" fontId="0" fillId="0" borderId="0" xfId="1" applyFont="1" applyFill="1"/>
    <xf numFmtId="164" fontId="0" fillId="0" borderId="0" xfId="1" applyNumberFormat="1" applyFont="1" applyFill="1"/>
    <xf numFmtId="43" fontId="5" fillId="0" borderId="0" xfId="0" applyNumberFormat="1" applyFont="1"/>
    <xf numFmtId="43" fontId="9" fillId="0" borderId="0" xfId="0" applyNumberFormat="1" applyFont="1"/>
    <xf numFmtId="10" fontId="12" fillId="0" borderId="1" xfId="0" applyNumberFormat="1" applyFont="1" applyBorder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4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0" fontId="0" fillId="0" borderId="5" xfId="0" applyBorder="1"/>
    <xf numFmtId="43" fontId="6" fillId="0" borderId="0" xfId="0" applyNumberFormat="1" applyFont="1"/>
    <xf numFmtId="43" fontId="13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258402</xdr:colOff>
      <xdr:row>40</xdr:row>
      <xdr:rowOff>115380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B4074F-94E9-4224-B29C-6D7F1BA92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92802" cy="773538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30</xdr:col>
      <xdr:colOff>115507</xdr:colOff>
      <xdr:row>39</xdr:row>
      <xdr:rowOff>143932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9329B7-E98A-485E-A4D0-17341FF48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0"/>
          <a:ext cx="8649907" cy="7573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14</xdr:col>
      <xdr:colOff>496560</xdr:colOff>
      <xdr:row>44</xdr:row>
      <xdr:rowOff>10616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AE067B-3F15-B0AC-2CFD-9CF7E9534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9030960" cy="7821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123825</xdr:colOff>
      <xdr:row>31</xdr:row>
      <xdr:rowOff>114300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DB76CCB-B3D1-4DE9-9287-82A33EBD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29425" cy="6019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zoomScaleNormal="100" workbookViewId="0">
      <selection activeCell="G15" sqref="G15"/>
    </sheetView>
  </sheetViews>
  <sheetFormatPr defaultRowHeight="15" x14ac:dyDescent="0.25"/>
  <cols>
    <col min="1" max="1" width="21.7109375" bestFit="1" customWidth="1"/>
    <col min="2" max="2" width="15.5703125" style="23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1" max="11" width="12.570312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5"/>
      <c r="B1" s="45"/>
      <c r="C1" s="5"/>
      <c r="E1" s="18"/>
      <c r="F1" s="19"/>
      <c r="G1" s="19"/>
    </row>
    <row r="2" spans="1:13" ht="16.5" x14ac:dyDescent="0.3">
      <c r="A2" s="20"/>
      <c r="B2" s="21"/>
      <c r="C2" s="22"/>
      <c r="D2" s="23"/>
      <c r="E2" t="s">
        <v>13</v>
      </c>
    </row>
    <row r="3" spans="1:13" ht="16.5" x14ac:dyDescent="0.3">
      <c r="A3" s="20" t="s">
        <v>0</v>
      </c>
      <c r="B3" s="10">
        <v>22500</v>
      </c>
      <c r="C3" s="24"/>
      <c r="D3" s="4"/>
      <c r="E3" s="25">
        <v>2025</v>
      </c>
      <c r="F3" s="26">
        <v>2024</v>
      </c>
      <c r="G3" s="27">
        <f>F3-E3</f>
        <v>-1</v>
      </c>
      <c r="L3" s="1"/>
      <c r="M3" s="2"/>
    </row>
    <row r="4" spans="1:13" ht="33" x14ac:dyDescent="0.3">
      <c r="A4" s="28" t="s">
        <v>1</v>
      </c>
      <c r="B4" s="10">
        <v>2800</v>
      </c>
      <c r="C4" s="24"/>
      <c r="D4" s="4"/>
      <c r="E4" t="s">
        <v>26</v>
      </c>
      <c r="F4" s="26"/>
      <c r="G4" s="27"/>
      <c r="K4" s="17"/>
      <c r="L4" s="1"/>
      <c r="M4" s="2"/>
    </row>
    <row r="5" spans="1:13" ht="16.5" x14ac:dyDescent="0.3">
      <c r="A5" s="20" t="s">
        <v>2</v>
      </c>
      <c r="B5" s="10">
        <f>B3-B4</f>
        <v>19700</v>
      </c>
      <c r="C5" s="24"/>
      <c r="D5" s="4"/>
      <c r="E5">
        <f>56.79*10.764</f>
        <v>611.28755999999998</v>
      </c>
      <c r="G5" s="7"/>
      <c r="H5" s="4"/>
      <c r="L5" s="1"/>
      <c r="M5" s="2"/>
    </row>
    <row r="6" spans="1:13" ht="16.5" x14ac:dyDescent="0.3">
      <c r="A6" s="20" t="s">
        <v>3</v>
      </c>
      <c r="B6" s="10">
        <f>B4</f>
        <v>2800</v>
      </c>
      <c r="C6" s="24"/>
      <c r="D6" s="4"/>
      <c r="E6">
        <f>3.78*10.764</f>
        <v>40.687919999999998</v>
      </c>
      <c r="F6" s="4"/>
      <c r="G6" s="4"/>
      <c r="H6" s="12"/>
      <c r="I6" s="12"/>
      <c r="L6" s="1"/>
      <c r="M6" s="2"/>
    </row>
    <row r="7" spans="1:13" ht="16.5" x14ac:dyDescent="0.3">
      <c r="A7" s="20" t="s">
        <v>4</v>
      </c>
      <c r="B7" s="29">
        <v>0</v>
      </c>
      <c r="C7" s="30"/>
      <c r="D7" s="31"/>
      <c r="E7">
        <f>1.89*10.764</f>
        <v>20.343959999999999</v>
      </c>
      <c r="G7" s="15"/>
      <c r="H7" s="12"/>
      <c r="I7" s="12"/>
      <c r="L7" s="13"/>
      <c r="M7" s="14"/>
    </row>
    <row r="8" spans="1:13" ht="16.5" x14ac:dyDescent="0.3">
      <c r="A8" s="20" t="s">
        <v>5</v>
      </c>
      <c r="B8" s="29">
        <f>B9-B7</f>
        <v>60</v>
      </c>
      <c r="C8" s="30"/>
      <c r="D8" s="32"/>
      <c r="E8">
        <f>SUM(E5:E7)</f>
        <v>672.31943999999999</v>
      </c>
      <c r="F8">
        <f>E8*1.1</f>
        <v>739.5513840000001</v>
      </c>
      <c r="G8" s="33"/>
      <c r="H8" s="47"/>
      <c r="I8" s="47"/>
      <c r="L8" s="13"/>
      <c r="M8" s="14"/>
    </row>
    <row r="9" spans="1:13" ht="16.5" x14ac:dyDescent="0.3">
      <c r="A9" s="20" t="s">
        <v>6</v>
      </c>
      <c r="B9" s="29">
        <v>60</v>
      </c>
      <c r="C9" s="30"/>
      <c r="D9" s="31"/>
      <c r="G9" s="33"/>
      <c r="H9" s="12"/>
      <c r="I9" s="12"/>
      <c r="J9" s="15"/>
      <c r="K9" s="15"/>
      <c r="L9" s="11"/>
      <c r="M9" s="14"/>
    </row>
    <row r="10" spans="1:13" ht="33" x14ac:dyDescent="0.3">
      <c r="A10" s="28" t="s">
        <v>7</v>
      </c>
      <c r="B10" s="29">
        <f>90*B7/B9</f>
        <v>0</v>
      </c>
      <c r="C10" s="30"/>
      <c r="D10" s="31"/>
      <c r="F10" s="34"/>
      <c r="G10" s="33"/>
      <c r="H10" s="12"/>
      <c r="I10" s="12"/>
      <c r="J10" s="15"/>
      <c r="K10" s="15"/>
      <c r="L10" s="11"/>
      <c r="M10" s="14"/>
    </row>
    <row r="11" spans="1:13" ht="16.5" x14ac:dyDescent="0.3">
      <c r="A11" s="20"/>
      <c r="B11" s="35">
        <f>B10%</f>
        <v>0</v>
      </c>
      <c r="C11" s="36"/>
      <c r="D11" s="37"/>
      <c r="G11" s="33"/>
      <c r="H11" s="12"/>
      <c r="I11" s="12"/>
      <c r="J11" s="15"/>
      <c r="K11" s="15"/>
      <c r="L11" s="11"/>
      <c r="M11" s="16"/>
    </row>
    <row r="12" spans="1:13" ht="16.5" x14ac:dyDescent="0.3">
      <c r="A12" s="20" t="s">
        <v>8</v>
      </c>
      <c r="B12" s="10">
        <f>B6*B11</f>
        <v>0</v>
      </c>
      <c r="C12" s="38"/>
      <c r="D12" s="39"/>
      <c r="G12" s="33"/>
      <c r="H12" s="47"/>
      <c r="I12" s="47"/>
      <c r="J12" s="15"/>
      <c r="K12" s="33"/>
      <c r="L12" s="11"/>
      <c r="M12" s="2"/>
    </row>
    <row r="13" spans="1:13" ht="16.5" x14ac:dyDescent="0.3">
      <c r="A13" s="20" t="s">
        <v>9</v>
      </c>
      <c r="B13" s="10">
        <f>B6-B12</f>
        <v>2800</v>
      </c>
      <c r="C13" s="38"/>
      <c r="D13" s="39"/>
      <c r="E13" t="s">
        <v>24</v>
      </c>
      <c r="G13" s="33"/>
      <c r="H13" s="12"/>
      <c r="I13" s="12"/>
      <c r="J13" s="15"/>
      <c r="K13" s="15"/>
      <c r="L13" s="11"/>
      <c r="M13" s="2"/>
    </row>
    <row r="14" spans="1:13" ht="16.5" x14ac:dyDescent="0.3">
      <c r="A14" s="20" t="s">
        <v>2</v>
      </c>
      <c r="B14" s="10">
        <f>B5</f>
        <v>19700</v>
      </c>
      <c r="C14" s="24"/>
      <c r="D14" s="4"/>
      <c r="E14">
        <v>624</v>
      </c>
      <c r="F14">
        <f>1.91*10.764</f>
        <v>20.559239999999999</v>
      </c>
      <c r="G14" s="33">
        <f>E14+F14</f>
        <v>644.55924000000005</v>
      </c>
      <c r="H14" s="12"/>
      <c r="I14" s="12"/>
      <c r="J14" s="15"/>
      <c r="K14" s="15"/>
      <c r="L14" s="11"/>
      <c r="M14" s="2"/>
    </row>
    <row r="15" spans="1:13" ht="16.5" x14ac:dyDescent="0.3">
      <c r="A15" s="20" t="s">
        <v>10</v>
      </c>
      <c r="B15" s="10">
        <f>B14+B13</f>
        <v>22500</v>
      </c>
      <c r="C15" s="24"/>
      <c r="D15" s="4"/>
      <c r="G15" s="33"/>
      <c r="H15" s="15"/>
      <c r="I15" s="15"/>
      <c r="J15" s="15"/>
      <c r="K15" s="15"/>
      <c r="L15" s="11"/>
      <c r="M15" s="2"/>
    </row>
    <row r="16" spans="1:13" ht="16.5" x14ac:dyDescent="0.3">
      <c r="A16" s="20" t="s">
        <v>20</v>
      </c>
      <c r="B16" s="40">
        <v>672</v>
      </c>
      <c r="C16" s="41"/>
      <c r="D16" s="4"/>
      <c r="E16" s="3"/>
      <c r="F16" s="3"/>
      <c r="G16" s="3"/>
      <c r="H16" s="4"/>
      <c r="M16" s="14"/>
    </row>
    <row r="17" spans="1:14" ht="16.5" x14ac:dyDescent="0.3">
      <c r="A17" s="41" t="s">
        <v>25</v>
      </c>
      <c r="B17" s="42">
        <f>B16*B15</f>
        <v>15120000</v>
      </c>
      <c r="C17" s="48"/>
      <c r="D17" s="4"/>
      <c r="E17" s="3"/>
      <c r="F17" s="43"/>
      <c r="G17" s="3"/>
      <c r="H17" s="4"/>
      <c r="M17" s="3"/>
      <c r="N17" s="4"/>
    </row>
    <row r="18" spans="1:14" ht="16.5" x14ac:dyDescent="0.3">
      <c r="A18" s="41" t="s">
        <v>27</v>
      </c>
      <c r="B18" s="42">
        <v>900000</v>
      </c>
      <c r="C18" s="48"/>
      <c r="D18" s="4"/>
      <c r="E18" s="3"/>
      <c r="F18" s="43"/>
      <c r="G18" s="3"/>
      <c r="H18" s="4"/>
      <c r="M18" s="3"/>
      <c r="N18" s="4"/>
    </row>
    <row r="19" spans="1:14" ht="16.5" x14ac:dyDescent="0.3">
      <c r="A19" s="41" t="s">
        <v>28</v>
      </c>
      <c r="B19" s="42">
        <f>B18+B17</f>
        <v>16020000</v>
      </c>
      <c r="C19" s="48"/>
      <c r="D19" s="4"/>
      <c r="E19" s="3"/>
      <c r="F19" s="43"/>
      <c r="G19" s="3"/>
      <c r="H19" s="4"/>
      <c r="M19" s="3"/>
      <c r="N19" s="4"/>
    </row>
    <row r="20" spans="1:14" ht="16.5" x14ac:dyDescent="0.3">
      <c r="A20" s="41" t="s">
        <v>21</v>
      </c>
      <c r="B20" s="42">
        <f>B17*0.8</f>
        <v>12096000</v>
      </c>
      <c r="C20" s="48"/>
      <c r="D20" s="4"/>
      <c r="E20" s="3"/>
      <c r="F20" s="43"/>
      <c r="G20" s="3"/>
      <c r="H20" s="4"/>
      <c r="M20" s="3"/>
      <c r="N20" s="4"/>
    </row>
    <row r="21" spans="1:14" ht="16.5" x14ac:dyDescent="0.3">
      <c r="A21" s="41" t="s">
        <v>12</v>
      </c>
      <c r="B21" s="42">
        <f>740*B4</f>
        <v>2072000</v>
      </c>
      <c r="C21" s="42"/>
      <c r="D21" s="4"/>
      <c r="E21" s="4"/>
      <c r="F21" s="3"/>
    </row>
    <row r="22" spans="1:14" ht="16.5" x14ac:dyDescent="0.3">
      <c r="A22" s="40" t="s">
        <v>16</v>
      </c>
      <c r="B22" s="42">
        <f>B17*0.03/12</f>
        <v>37800</v>
      </c>
      <c r="C22" s="42"/>
      <c r="D22" s="4"/>
      <c r="E22" s="4"/>
      <c r="F22" s="3"/>
    </row>
    <row r="23" spans="1:14" x14ac:dyDescent="0.25">
      <c r="B23" s="44"/>
    </row>
    <row r="24" spans="1:14" x14ac:dyDescent="0.25">
      <c r="B24" s="44"/>
    </row>
    <row r="26" spans="1:14" x14ac:dyDescent="0.25">
      <c r="C26" t="s">
        <v>14</v>
      </c>
    </row>
    <row r="27" spans="1:14" x14ac:dyDescent="0.25">
      <c r="B27" s="45" t="s">
        <v>15</v>
      </c>
      <c r="C27" s="5" t="s">
        <v>22</v>
      </c>
      <c r="D27" s="5" t="s">
        <v>23</v>
      </c>
      <c r="E27" s="5" t="s">
        <v>11</v>
      </c>
      <c r="F27" s="5" t="s">
        <v>17</v>
      </c>
      <c r="G27" s="5" t="s">
        <v>18</v>
      </c>
      <c r="H27" s="5" t="s">
        <v>19</v>
      </c>
      <c r="I27" s="5"/>
    </row>
    <row r="28" spans="1:14" ht="17.25" x14ac:dyDescent="0.3">
      <c r="B28" s="45">
        <v>711</v>
      </c>
      <c r="C28" s="5"/>
      <c r="D28" s="5">
        <f>B28*1.1</f>
        <v>782.1</v>
      </c>
      <c r="E28" s="5">
        <v>15500000</v>
      </c>
      <c r="F28" s="6">
        <f t="shared" ref="F28:F34" si="0">E28/B28</f>
        <v>21800.281293952179</v>
      </c>
      <c r="G28" s="6">
        <f>E28/D28</f>
        <v>19818.437539956525</v>
      </c>
      <c r="H28" s="6" t="e">
        <f>E28/C28</f>
        <v>#DIV/0!</v>
      </c>
      <c r="I28" s="5">
        <f>D28/B28</f>
        <v>1.1000000000000001</v>
      </c>
      <c r="J28" s="8">
        <f>C28/B28</f>
        <v>0</v>
      </c>
    </row>
    <row r="29" spans="1:14" ht="17.25" x14ac:dyDescent="0.3">
      <c r="B29" s="45">
        <v>531</v>
      </c>
      <c r="C29" s="5"/>
      <c r="D29" s="5">
        <f>B29*1.1</f>
        <v>584.1</v>
      </c>
      <c r="E29" s="5">
        <v>12000000</v>
      </c>
      <c r="F29" s="6">
        <f t="shared" si="0"/>
        <v>22598.870056497177</v>
      </c>
      <c r="G29" s="6">
        <f>E29/D29</f>
        <v>20544.427324088341</v>
      </c>
      <c r="H29" s="6" t="e">
        <f>E29/C29</f>
        <v>#DIV/0!</v>
      </c>
      <c r="I29" s="5">
        <f>D29/B29</f>
        <v>1.1000000000000001</v>
      </c>
      <c r="J29" s="8"/>
    </row>
    <row r="30" spans="1:14" x14ac:dyDescent="0.25">
      <c r="B30" s="45">
        <v>711</v>
      </c>
      <c r="C30" s="5"/>
      <c r="D30" s="5">
        <f>B30*1.1</f>
        <v>782.1</v>
      </c>
      <c r="E30" s="5">
        <v>16000000</v>
      </c>
      <c r="F30" s="6">
        <f t="shared" si="0"/>
        <v>22503.516174402252</v>
      </c>
      <c r="G30" s="6">
        <f>E30/D30</f>
        <v>20457.741976729318</v>
      </c>
      <c r="H30" s="6" t="e">
        <f>E30/C30</f>
        <v>#DIV/0!</v>
      </c>
      <c r="I30" s="5"/>
    </row>
    <row r="31" spans="1:14" x14ac:dyDescent="0.25">
      <c r="B31" s="45">
        <v>712</v>
      </c>
      <c r="C31" s="5"/>
      <c r="D31" s="5"/>
      <c r="E31" s="6">
        <v>17800000</v>
      </c>
      <c r="F31" s="6">
        <f t="shared" si="0"/>
        <v>25000</v>
      </c>
      <c r="G31" s="6" t="e">
        <f>E31/D31</f>
        <v>#DIV/0!</v>
      </c>
      <c r="H31" s="6" t="e">
        <f>E31/C31</f>
        <v>#DIV/0!</v>
      </c>
      <c r="I31" s="5" t="e">
        <f>#REF!/B31</f>
        <v>#REF!</v>
      </c>
    </row>
    <row r="32" spans="1:14" x14ac:dyDescent="0.25">
      <c r="B32" s="45"/>
      <c r="C32" s="46"/>
      <c r="E32" s="9"/>
      <c r="F32" s="9" t="e">
        <f t="shared" si="0"/>
        <v>#DIV/0!</v>
      </c>
      <c r="G32" s="6" t="e">
        <f t="shared" ref="G32:G34" si="1">E32/C32</f>
        <v>#DIV/0!</v>
      </c>
      <c r="H32" s="9" t="e">
        <f>E32/#REF!</f>
        <v>#REF!</v>
      </c>
      <c r="I32" s="5" t="e">
        <f>C32/B32</f>
        <v>#DIV/0!</v>
      </c>
    </row>
    <row r="33" spans="1:12" x14ac:dyDescent="0.25">
      <c r="E33" s="9"/>
      <c r="F33" s="9" t="e">
        <f t="shared" si="0"/>
        <v>#DIV/0!</v>
      </c>
      <c r="G33" s="9" t="e">
        <f t="shared" si="1"/>
        <v>#DIV/0!</v>
      </c>
      <c r="H33" s="9" t="e">
        <f>E33/#REF!</f>
        <v>#REF!</v>
      </c>
      <c r="I33" t="e">
        <f>#REF!/B33</f>
        <v>#REF!</v>
      </c>
    </row>
    <row r="34" spans="1:12" x14ac:dyDescent="0.25">
      <c r="E34" s="46"/>
      <c r="F34" s="9" t="e">
        <f t="shared" si="0"/>
        <v>#DIV/0!</v>
      </c>
      <c r="G34" s="9" t="e">
        <f t="shared" si="1"/>
        <v>#DIV/0!</v>
      </c>
      <c r="H34" s="9" t="e">
        <f>E34/#REF!</f>
        <v>#REF!</v>
      </c>
    </row>
    <row r="36" spans="1:12" x14ac:dyDescent="0.25">
      <c r="A36">
        <v>644</v>
      </c>
      <c r="B36" s="23">
        <v>12631500</v>
      </c>
      <c r="C36">
        <f t="shared" ref="C36:C42" si="2">B36/A36</f>
        <v>19614.130434782608</v>
      </c>
      <c r="D36">
        <f>A36*1.1</f>
        <v>708.40000000000009</v>
      </c>
      <c r="E36" s="4">
        <f>B36/D36</f>
        <v>17831.027667984188</v>
      </c>
      <c r="F36" s="4">
        <f>B15/C36</f>
        <v>1.1471321695760599</v>
      </c>
      <c r="H36" s="4"/>
      <c r="J36" s="4"/>
      <c r="L36" s="4"/>
    </row>
    <row r="37" spans="1:12" x14ac:dyDescent="0.25">
      <c r="A37">
        <f>486+26+17</f>
        <v>529</v>
      </c>
      <c r="B37" s="23">
        <v>10450000</v>
      </c>
      <c r="C37">
        <f t="shared" si="2"/>
        <v>19754.253308128544</v>
      </c>
      <c r="D37">
        <f>A37*1.1</f>
        <v>581.90000000000009</v>
      </c>
      <c r="E37" s="4">
        <f>B37/D37</f>
        <v>17958.412098298675</v>
      </c>
      <c r="F37" s="4">
        <f>B15/C37</f>
        <v>1.1389952153110048</v>
      </c>
      <c r="H37" s="4"/>
    </row>
    <row r="38" spans="1:12" x14ac:dyDescent="0.25">
      <c r="A38">
        <f>59.79*10.764+47+20</f>
        <v>710.5795599999999</v>
      </c>
      <c r="B38" s="23">
        <v>14750000</v>
      </c>
      <c r="C38">
        <f t="shared" si="2"/>
        <v>20757.703753820337</v>
      </c>
      <c r="E38" s="4"/>
      <c r="F38" s="4">
        <f>B15/C38</f>
        <v>1.0839349220338981</v>
      </c>
      <c r="J38" s="4"/>
    </row>
    <row r="39" spans="1:12" ht="15.75" x14ac:dyDescent="0.25">
      <c r="A39" s="11">
        <f>642+20+47</f>
        <v>709</v>
      </c>
      <c r="B39" s="23">
        <v>15000000</v>
      </c>
      <c r="C39">
        <f t="shared" si="2"/>
        <v>21156.558533145275</v>
      </c>
      <c r="E39" s="4"/>
    </row>
    <row r="40" spans="1:12" ht="15.75" x14ac:dyDescent="0.25">
      <c r="A40" s="11"/>
      <c r="C40" t="e">
        <f t="shared" si="2"/>
        <v>#DIV/0!</v>
      </c>
    </row>
    <row r="41" spans="1:12" ht="15.75" x14ac:dyDescent="0.25">
      <c r="A41" s="11"/>
      <c r="C41" t="e">
        <f t="shared" si="2"/>
        <v>#DIV/0!</v>
      </c>
      <c r="J41" s="4"/>
    </row>
    <row r="42" spans="1:12" ht="15.75" x14ac:dyDescent="0.25">
      <c r="A42" s="11"/>
      <c r="C42" t="e">
        <f t="shared" si="2"/>
        <v>#DIV/0!</v>
      </c>
    </row>
    <row r="43" spans="1:12" ht="15.75" x14ac:dyDescent="0.25">
      <c r="A43" s="11"/>
    </row>
    <row r="44" spans="1:12" ht="15.75" x14ac:dyDescent="0.25">
      <c r="A44" s="11"/>
    </row>
    <row r="45" spans="1:12" ht="15.75" x14ac:dyDescent="0.25">
      <c r="A45" s="11"/>
    </row>
    <row r="65" spans="3:5" x14ac:dyDescent="0.25">
      <c r="C65" s="4"/>
      <c r="D65" s="4"/>
      <c r="E65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P7" sqref="P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N1" workbookViewId="0">
      <selection activeCell="N1" sqref="N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W20" sqref="W2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2025-03-04T05:21:00Z</dcterms:modified>
</cp:coreProperties>
</file>