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Dadar (West)\Bhavi Laxman Pednekar\"/>
    </mc:Choice>
  </mc:AlternateContent>
  <xr:revisionPtr revIDLastSave="0" documentId="13_ncr:1_{05A6FD32-81F9-4292-BA2F-5D575077283D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2" i="4" l="1"/>
  <c r="Q31" i="4"/>
  <c r="Q30" i="4"/>
  <c r="Q29" i="4"/>
  <c r="Q28" i="4"/>
  <c r="Q27" i="4"/>
  <c r="Q26" i="4"/>
  <c r="Q25" i="4"/>
  <c r="Q24" i="4"/>
  <c r="Q23" i="4"/>
  <c r="Q22" i="4"/>
  <c r="I32" i="4"/>
  <c r="U9" i="4"/>
  <c r="R8" i="4"/>
  <c r="U8" i="4"/>
  <c r="I29" i="4"/>
  <c r="N19" i="4"/>
  <c r="J19" i="4"/>
  <c r="H20" i="4"/>
  <c r="H2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<sst xmlns="http://schemas.openxmlformats.org/spreadsheetml/2006/main" count="29" uniqueCount="26">
  <si>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</si>
  <si>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</si>
  <si>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</si>
  <si>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</si>
  <si>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</si>
  <si>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</si>
  <si>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</si>
  <si>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</si>
  <si>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</si>
  <si>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</si>
  <si>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</si>
  <si>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</si>
  <si>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</si>
  <si>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601, 6th Floor, Wing - B, Aryavrat, Plot No. 240, Palan Sojpal B Complex , S K Bole Road, Village - Mahim Division, Dadar West</t>
  </si>
  <si>
    <t>agreemetn - 14.02.25</t>
  </si>
  <si>
    <t>av</t>
  </si>
  <si>
    <t>sd</t>
  </si>
  <si>
    <t>rd</t>
  </si>
  <si>
    <t>.</t>
  </si>
  <si>
    <t>ca</t>
  </si>
  <si>
    <t>rate</t>
  </si>
  <si>
    <t>fmv</t>
  </si>
  <si>
    <t>bua</t>
  </si>
  <si>
    <t>18.05.24</t>
  </si>
  <si>
    <t>18.08.24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</si>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</sst>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C5DC17-F01E-40F6-990B-3993F6FB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72B0E6-8CEE-4304-AC22-45231F02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67DF0-526F-43EB-B085-871BD03F1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2F011-9225-4036-BDC1-50BB2489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477508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B1F4D-8299-41CD-872A-54E7CA1A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11908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547F3-36BF-4C27-B7C9-2B828232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A062AE-81CB-430E-B4BB-9F820E2B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486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EFAE7-818C-4519-8BEE-1C4EE7DC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140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1160</v>
      </c>
      <c r="C2" s="4">
        <f>B2*1.2</f>
        <v>1392</v>
      </c>
      <c r="D2" s="4">
        <f t="shared" ref="D2:D13" si="2">C2*1.2</f>
        <v>1670.3999999999999</v>
      </c>
      <c r="E2" s="5">
        <f t="shared" ref="E2:E13" si="3">R2</f>
        <v>70700000</v>
      </c>
      <c r="F2" s="10">
        <f t="shared" ref="F2:F13" si="4">ROUND((E2/B2),0)</f>
        <v>60948</v>
      </c>
      <c r="G2" s="10">
        <f t="shared" ref="G2:G13" si="5">ROUND((E2/C2),0)</f>
        <v>50790</v>
      </c>
      <c r="H2" s="10">
        <f t="shared" ref="H2:H13" si="6">ROUND((E2/D2),0)</f>
        <v>42325</v>
      </c>
      <c r="I2" s="4" t="e">
        <f>#REF!</f>
        <v>#REF!</v>
      </c>
      <c r="J2" s="4">
        <f t="shared" ref="J2:J13" si="7">S2</f>
        <v>3</v>
      </c>
      <c r="O2">
        <v>0</v>
      </c>
      <c r="P2">
        <f t="shared" ref="P2:P12" si="8">O2/1.2</f>
        <v>0</v>
      </c>
      <c r="Q2">
        <v>1160</v>
      </c>
      <c r="R2" s="2">
        <v>70700000</v>
      </c>
      <c r="S2" s="8">
        <v>3</v>
      </c>
      <c r="T2" s="8"/>
    </row>
    <row r="3" spans="1:21" x14ac:dyDescent="0.25">
      <c r="A3" s="4">
        <f t="shared" si="0"/>
        <v>0</v>
      </c>
      <c r="B3" s="4">
        <f t="shared" si="1"/>
        <v>1175</v>
      </c>
      <c r="C3" s="4">
        <f t="shared" ref="C3:C15" si="9">B3*1.2</f>
        <v>1410</v>
      </c>
      <c r="D3" s="4">
        <f t="shared" si="2"/>
        <v>1692</v>
      </c>
      <c r="E3" s="15">
        <f t="shared" si="3"/>
        <v>46000000</v>
      </c>
      <c r="F3" s="10">
        <f t="shared" si="4"/>
        <v>39149</v>
      </c>
      <c r="G3" s="10">
        <f t="shared" si="5"/>
        <v>32624</v>
      </c>
      <c r="H3" s="10">
        <f t="shared" si="6"/>
        <v>27187</v>
      </c>
      <c r="I3" s="4" t="e">
        <f>#REF!</f>
        <v>#REF!</v>
      </c>
      <c r="J3" s="4">
        <f t="shared" si="7"/>
        <v>20</v>
      </c>
      <c r="O3">
        <v>0</v>
      </c>
      <c r="P3">
        <f t="shared" si="8"/>
        <v>0</v>
      </c>
      <c r="Q3">
        <v>1175</v>
      </c>
      <c r="R3" s="2">
        <v>46000000</v>
      </c>
      <c r="S3" s="8">
        <v>20</v>
      </c>
      <c r="T3" s="8"/>
    </row>
    <row r="4" spans="1:21" x14ac:dyDescent="0.25">
      <c r="A4" s="4">
        <f t="shared" si="0"/>
        <v>0</v>
      </c>
      <c r="B4" s="4">
        <f t="shared" si="1"/>
        <v>1600</v>
      </c>
      <c r="C4" s="4">
        <f t="shared" si="9"/>
        <v>1920</v>
      </c>
      <c r="D4" s="4">
        <f t="shared" si="2"/>
        <v>2304</v>
      </c>
      <c r="E4" s="15">
        <f t="shared" si="3"/>
        <v>81600000</v>
      </c>
      <c r="F4" s="10">
        <f t="shared" si="4"/>
        <v>51000</v>
      </c>
      <c r="G4" s="10">
        <f t="shared" si="5"/>
        <v>42500</v>
      </c>
      <c r="H4" s="10">
        <f t="shared" si="6"/>
        <v>35417</v>
      </c>
      <c r="I4" s="4" t="e">
        <f>#REF!</f>
        <v>#REF!</v>
      </c>
      <c r="J4" s="4">
        <f t="shared" si="7"/>
        <v>30</v>
      </c>
      <c r="O4">
        <v>0</v>
      </c>
      <c r="P4">
        <f t="shared" si="8"/>
        <v>0</v>
      </c>
      <c r="Q4">
        <v>1600</v>
      </c>
      <c r="R4" s="2">
        <v>81600000</v>
      </c>
      <c r="S4" s="8">
        <v>30</v>
      </c>
      <c r="T4" s="8"/>
    </row>
    <row r="5" spans="1:21" x14ac:dyDescent="0.25">
      <c r="A5" s="4">
        <f t="shared" si="0"/>
        <v>0</v>
      </c>
      <c r="B5" s="4">
        <f t="shared" si="1"/>
        <v>475</v>
      </c>
      <c r="C5" s="4">
        <f t="shared" si="9"/>
        <v>570</v>
      </c>
      <c r="D5" s="4">
        <f t="shared" si="2"/>
        <v>684</v>
      </c>
      <c r="E5" s="15">
        <f t="shared" si="3"/>
        <v>24000000</v>
      </c>
      <c r="F5" s="10">
        <f t="shared" si="4"/>
        <v>50526</v>
      </c>
      <c r="G5" s="10">
        <f t="shared" si="5"/>
        <v>42105</v>
      </c>
      <c r="H5" s="10">
        <f t="shared" si="6"/>
        <v>35088</v>
      </c>
      <c r="I5" s="4" t="e">
        <f>#REF!</f>
        <v>#REF!</v>
      </c>
      <c r="J5" s="4">
        <f t="shared" si="7"/>
        <v>22</v>
      </c>
      <c r="O5">
        <v>0</v>
      </c>
      <c r="P5">
        <f t="shared" si="8"/>
        <v>0</v>
      </c>
      <c r="Q5">
        <v>475</v>
      </c>
      <c r="R5" s="2">
        <v>24000000</v>
      </c>
      <c r="S5" s="8">
        <v>22</v>
      </c>
      <c r="T5" s="8"/>
    </row>
    <row r="6" spans="1:21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15">
        <f t="shared" si="3"/>
        <v>21500000</v>
      </c>
      <c r="F6" s="10">
        <f t="shared" si="4"/>
        <v>57333</v>
      </c>
      <c r="G6" s="10">
        <f t="shared" si="5"/>
        <v>47778</v>
      </c>
      <c r="H6" s="10">
        <f t="shared" si="6"/>
        <v>39815</v>
      </c>
      <c r="I6" s="4" t="e">
        <f>#REF!</f>
        <v>#REF!</v>
      </c>
      <c r="J6" s="4">
        <f t="shared" si="7"/>
        <v>22</v>
      </c>
      <c r="O6">
        <v>0</v>
      </c>
      <c r="P6">
        <f t="shared" si="8"/>
        <v>0</v>
      </c>
      <c r="Q6">
        <v>375</v>
      </c>
      <c r="R6" s="2">
        <v>21500000</v>
      </c>
      <c r="S6" s="8">
        <v>22</v>
      </c>
      <c r="T6" s="8"/>
    </row>
    <row r="7" spans="1:21" x14ac:dyDescent="0.25">
      <c r="A7" s="4">
        <f t="shared" si="0"/>
        <v>0</v>
      </c>
      <c r="B7" s="4">
        <f t="shared" si="1"/>
        <v>370</v>
      </c>
      <c r="C7" s="4">
        <f t="shared" si="9"/>
        <v>444</v>
      </c>
      <c r="D7" s="4">
        <f t="shared" si="2"/>
        <v>532.79999999999995</v>
      </c>
      <c r="E7" s="15">
        <f t="shared" si="3"/>
        <v>20000000</v>
      </c>
      <c r="F7" s="10">
        <f t="shared" si="4"/>
        <v>54054</v>
      </c>
      <c r="G7" s="10">
        <f t="shared" si="5"/>
        <v>45045</v>
      </c>
      <c r="H7" s="10">
        <f t="shared" si="6"/>
        <v>37538</v>
      </c>
      <c r="I7" s="4" t="e">
        <f>#REF!</f>
        <v>#REF!</v>
      </c>
      <c r="J7" s="4">
        <f t="shared" si="7"/>
        <v>22</v>
      </c>
      <c r="O7">
        <v>0</v>
      </c>
      <c r="P7">
        <f t="shared" si="8"/>
        <v>0</v>
      </c>
      <c r="Q7">
        <v>370</v>
      </c>
      <c r="R7" s="2">
        <v>20000000</v>
      </c>
      <c r="S7" s="8">
        <v>22</v>
      </c>
      <c r="T7" s="8"/>
    </row>
    <row r="8" spans="1:21" x14ac:dyDescent="0.25">
      <c r="A8" s="4">
        <f t="shared" si="0"/>
        <v>0</v>
      </c>
      <c r="B8" s="4">
        <f t="shared" si="1"/>
        <v>370</v>
      </c>
      <c r="C8" s="4">
        <f t="shared" si="9"/>
        <v>444</v>
      </c>
      <c r="D8" s="4">
        <f t="shared" si="2"/>
        <v>532.79999999999995</v>
      </c>
      <c r="E8" s="15">
        <f t="shared" si="3"/>
        <v>16463345</v>
      </c>
      <c r="F8" s="10">
        <f t="shared" si="4"/>
        <v>44496</v>
      </c>
      <c r="G8" s="10">
        <f t="shared" si="5"/>
        <v>37080</v>
      </c>
      <c r="H8" s="10">
        <f t="shared" si="6"/>
        <v>30900</v>
      </c>
      <c r="I8" s="4" t="e">
        <f>#REF!</f>
        <v>#REF!</v>
      </c>
      <c r="J8" s="4">
        <f t="shared" si="7"/>
        <v>5</v>
      </c>
      <c r="O8">
        <v>0</v>
      </c>
      <c r="P8">
        <f t="shared" si="8"/>
        <v>0</v>
      </c>
      <c r="Q8">
        <v>370</v>
      </c>
      <c r="R8" s="2">
        <f>16463345</f>
        <v>16463345</v>
      </c>
      <c r="S8" s="8">
        <v>5</v>
      </c>
      <c r="T8" s="8" t="s">
        <v>23</v>
      </c>
      <c r="U8" s="2">
        <f>16463345+988000+30000</f>
        <v>17481345</v>
      </c>
    </row>
    <row r="9" spans="1:21" x14ac:dyDescent="0.25">
      <c r="A9" s="4">
        <f t="shared" si="0"/>
        <v>0</v>
      </c>
      <c r="B9" s="4">
        <f t="shared" si="1"/>
        <v>460</v>
      </c>
      <c r="C9" s="4">
        <f t="shared" si="9"/>
        <v>552</v>
      </c>
      <c r="D9" s="4">
        <f t="shared" si="2"/>
        <v>662.4</v>
      </c>
      <c r="E9" s="15">
        <f t="shared" si="3"/>
        <v>19747800</v>
      </c>
      <c r="F9" s="10">
        <f t="shared" si="4"/>
        <v>42930</v>
      </c>
      <c r="G9" s="10">
        <f t="shared" si="5"/>
        <v>35775</v>
      </c>
      <c r="H9" s="10">
        <f t="shared" si="6"/>
        <v>29813</v>
      </c>
      <c r="I9" s="4" t="e">
        <f>#REF!</f>
        <v>#REF!</v>
      </c>
      <c r="J9" s="4">
        <f t="shared" si="7"/>
        <v>22</v>
      </c>
      <c r="O9">
        <v>0</v>
      </c>
      <c r="P9">
        <f t="shared" si="8"/>
        <v>0</v>
      </c>
      <c r="Q9">
        <v>460</v>
      </c>
      <c r="R9" s="2">
        <v>19747800</v>
      </c>
      <c r="S9" s="8">
        <v>22</v>
      </c>
      <c r="T9" s="8" t="s">
        <v>24</v>
      </c>
      <c r="U9" s="2">
        <f>R9+1185000+30000</f>
        <v>20962800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19</v>
      </c>
      <c r="H18">
        <v>500</v>
      </c>
    </row>
    <row r="19" spans="7:24" x14ac:dyDescent="0.25">
      <c r="G19" t="s">
        <v>20</v>
      </c>
      <c r="H19">
        <v>43000</v>
      </c>
      <c r="I19" t="s">
        <v>22</v>
      </c>
      <c r="J19">
        <f>55.76*10.764</f>
        <v>600.20063999999991</v>
      </c>
      <c r="N19">
        <f>J19/H18</f>
        <v>1.2004012799999999</v>
      </c>
    </row>
    <row r="20" spans="7:24" x14ac:dyDescent="0.25">
      <c r="G20" t="s">
        <v>21</v>
      </c>
      <c r="H20">
        <f>H19*H18</f>
        <v>21500000</v>
      </c>
    </row>
    <row r="21" spans="7:24" x14ac:dyDescent="0.25">
      <c r="O21" t="s">
        <v>25</v>
      </c>
    </row>
    <row r="22" spans="7:24" x14ac:dyDescent="0.25">
      <c r="G22" s="6"/>
      <c r="H22" s="6"/>
      <c r="O22">
        <v>13.3</v>
      </c>
      <c r="P22">
        <v>12.13</v>
      </c>
      <c r="Q22">
        <f>P22*O22</f>
        <v>161.32900000000001</v>
      </c>
    </row>
    <row r="23" spans="7:24" x14ac:dyDescent="0.25">
      <c r="O23">
        <v>7.53</v>
      </c>
      <c r="P23">
        <v>5.74</v>
      </c>
      <c r="Q23">
        <f t="shared" ref="Q23:Q31" si="21">P23*O23</f>
        <v>43.222200000000001</v>
      </c>
    </row>
    <row r="24" spans="7:24" x14ac:dyDescent="0.25">
      <c r="O24">
        <v>3.36</v>
      </c>
      <c r="P24" s="11">
        <v>3.1</v>
      </c>
      <c r="Q24">
        <f t="shared" si="21"/>
        <v>10.416</v>
      </c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O25">
        <v>6.2</v>
      </c>
      <c r="P25" s="11">
        <v>2.9</v>
      </c>
      <c r="Q25">
        <f t="shared" si="21"/>
        <v>17.98</v>
      </c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18835000</v>
      </c>
      <c r="O26">
        <v>7.44</v>
      </c>
      <c r="P26" s="11">
        <v>4.2300000000000004</v>
      </c>
      <c r="Q26">
        <f t="shared" si="21"/>
        <v>31.471200000000003</v>
      </c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1130500</v>
      </c>
      <c r="O27">
        <v>9.35</v>
      </c>
      <c r="P27" s="11">
        <v>8.66</v>
      </c>
      <c r="Q27">
        <f t="shared" si="21"/>
        <v>80.971000000000004</v>
      </c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O28">
        <v>3.8</v>
      </c>
      <c r="P28" s="11">
        <v>1.51</v>
      </c>
      <c r="Q28">
        <f t="shared" si="21"/>
        <v>5.7379999999999995</v>
      </c>
      <c r="R28" s="12"/>
      <c r="T28" s="12"/>
      <c r="U28" s="12"/>
      <c r="V28" s="11"/>
      <c r="W28" s="11"/>
      <c r="X28" s="11"/>
    </row>
    <row r="29" spans="7:24" x14ac:dyDescent="0.25">
      <c r="H29">
        <f>SUM(H26:H28)</f>
        <v>19995500</v>
      </c>
      <c r="I29">
        <f>H29/500</f>
        <v>39991</v>
      </c>
      <c r="O29">
        <v>6.3</v>
      </c>
      <c r="P29" s="11">
        <v>2.93</v>
      </c>
      <c r="Q29">
        <f t="shared" si="21"/>
        <v>18.459</v>
      </c>
      <c r="R29" s="11"/>
      <c r="T29" s="11"/>
      <c r="U29" s="11"/>
      <c r="V29" s="11"/>
      <c r="W29" s="11"/>
      <c r="X29" s="11"/>
    </row>
    <row r="30" spans="7:24" x14ac:dyDescent="0.25">
      <c r="G30" t="s">
        <v>18</v>
      </c>
      <c r="O30">
        <v>10.28</v>
      </c>
      <c r="P30" s="11">
        <v>9.26</v>
      </c>
      <c r="Q30">
        <f t="shared" si="21"/>
        <v>95.192799999999991</v>
      </c>
      <c r="R30" s="11"/>
      <c r="T30" s="11"/>
      <c r="U30" s="11"/>
      <c r="V30" s="11"/>
      <c r="W30" s="11"/>
      <c r="X30" s="11"/>
    </row>
    <row r="31" spans="7:24" x14ac:dyDescent="0.25">
      <c r="O31">
        <v>7.4</v>
      </c>
      <c r="P31" s="11">
        <v>4.22</v>
      </c>
      <c r="Q31">
        <f t="shared" si="21"/>
        <v>31.227999999999998</v>
      </c>
      <c r="R31" s="11"/>
      <c r="T31" s="11"/>
      <c r="U31" s="11"/>
      <c r="V31" s="11"/>
      <c r="W31" s="11"/>
      <c r="X31" s="11"/>
    </row>
    <row r="32" spans="7:24" x14ac:dyDescent="0.25">
      <c r="I32">
        <f>H26*1.2</f>
        <v>22602000</v>
      </c>
      <c r="P32" s="11"/>
      <c r="Q32" s="11">
        <f>SUM(Q22:Q31)</f>
        <v>496.00719999999995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2025-03-03T12:13:13Z</dcterms:modified>
</cp:coreProperties>
</file>