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Cosmos\Dombivali (East)\Harsh Piyush Chheda\"/>
    </mc:Choice>
  </mc:AlternateContent>
  <xr:revisionPtr revIDLastSave="0" documentId="13_ncr:1_{35135D0C-6CBD-40A6-8793-FB8C792A73D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R3" i="4" l="1"/>
  <c r="R2" i="4"/>
  <c r="J21" i="4"/>
  <c r="J29" i="4"/>
  <c r="P8" i="4" l="1"/>
  <c r="Q8" i="4" s="1"/>
  <c r="Q7" i="4"/>
  <c r="P7" i="4"/>
  <c r="P6" i="4"/>
  <c r="Q6" i="4" s="1"/>
  <c r="P5" i="4"/>
  <c r="P4" i="4"/>
  <c r="Q3" i="4"/>
  <c r="Q2" i="4"/>
  <c r="Q12" i="4" l="1"/>
  <c r="P12" i="4"/>
  <c r="P11" i="4"/>
  <c r="Q11" i="4" s="1"/>
  <c r="Q10" i="4"/>
  <c r="P10" i="4"/>
  <c r="P9" i="4"/>
  <c r="Q9" i="4" s="1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<sst xmlns="http://schemas.openxmlformats.org/spreadsheetml/2006/main" count="27" uniqueCount="24">
  <si>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</si>
  <si>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</si>
  <si>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</si>
  <si>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</si>
  <si>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</si>
  <si>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</si>
  <si>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</si>
  <si>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</si>
  <si>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</si>
  <si>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</si>
  <si>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</si>
  <si>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</si>
  <si>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</si>
  <si>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 xml:space="preserve">Flat No. 10, 2nd Floor, Wing - B, Nirmal Co.-Op. Hsg Soc Ltd., Pandurang Wadi, Manpada Road, Taluka - Kalyan, District - Thane, Dombivali East, </t>
  </si>
  <si>
    <t>bua</t>
  </si>
  <si>
    <t>rate</t>
  </si>
  <si>
    <t>fmv</t>
  </si>
  <si>
    <t>agreement  - 25.02.25</t>
  </si>
  <si>
    <t>av</t>
  </si>
  <si>
    <t>sd</t>
  </si>
  <si>
    <t>rd</t>
  </si>
  <si>
    <t>oc - 1986</t>
  </si>
  <si>
    <t>17.03.22</t>
  </si>
  <si>
    <t>24.10.24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</si>
</sst>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95250</xdr:colOff>
      <xdr:row>45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C7CBD0-4EF5-4C7A-9032-BC0B7B1F3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800850" cy="822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12</xdr:col>
      <xdr:colOff>95250</xdr:colOff>
      <xdr:row>52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48BD8E-7D64-41EC-BF09-ADB47FA79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6800850" cy="8810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401297</xdr:colOff>
      <xdr:row>46</xdr:row>
      <xdr:rowOff>105986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D7D871-6E5F-4DD7-8B95-4DC677088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935697" cy="86784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544192</xdr:colOff>
      <xdr:row>48</xdr:row>
      <xdr:rowOff>39308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EF54CA-81D9-41EF-AE73-C75C29133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078592" cy="865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topLeftCell="E1" zoomScaleNormal="100" workbookViewId="0">
      <selection activeCell="R20" sqref="R20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326.66666666666669</v>
      </c>
      <c r="C2" s="4">
        <f>B2*1.2</f>
        <v>392</v>
      </c>
      <c r="D2" s="4">
        <f t="shared" ref="D2:D13" si="2">C2*1.2</f>
        <v>470.4</v>
      </c>
      <c r="E2" s="5">
        <f t="shared" ref="E2:E13" si="3">R2</f>
        <v>3316000</v>
      </c>
      <c r="F2" s="10">
        <f t="shared" ref="F2:F13" si="4">ROUND((E2/B2),0)</f>
        <v>10151</v>
      </c>
      <c r="G2" s="10">
        <f t="shared" ref="G2:G13" si="5">ROUND((E2/C2),0)</f>
        <v>8459</v>
      </c>
      <c r="H2" s="10">
        <f t="shared" ref="H2:H13" si="6">ROUND((E2/D2),0)</f>
        <v>7049</v>
      </c>
      <c r="I2" s="4" t="e">
        <f>#REF!</f>
        <v>#REF!</v>
      </c>
      <c r="J2" s="4" t="str">
        <f t="shared" ref="J2:J13" si="7">S2</f>
        <v>24.10.24</v>
      </c>
      <c r="O2">
        <v>0</v>
      </c>
      <c r="P2">
        <v>392</v>
      </c>
      <c r="Q2">
        <f t="shared" ref="Q2:Q8" si="8">P2/1.2</f>
        <v>326.66666666666669</v>
      </c>
      <c r="R2" s="2">
        <f>3100000+186000+30000</f>
        <v>3316000</v>
      </c>
      <c r="S2" s="8" t="s">
        <v>23</v>
      </c>
      <c r="T2" s="8"/>
    </row>
    <row r="3" spans="1:20" x14ac:dyDescent="0.25">
      <c r="A3" s="4">
        <f t="shared" si="0"/>
        <v>0</v>
      </c>
      <c r="B3" s="4">
        <f t="shared" si="1"/>
        <v>453.33333333333337</v>
      </c>
      <c r="C3" s="4">
        <f t="shared" ref="C3:C15" si="9">B3*1.2</f>
        <v>544</v>
      </c>
      <c r="D3" s="4">
        <f t="shared" si="2"/>
        <v>652.79999999999995</v>
      </c>
      <c r="E3" s="5">
        <f t="shared" si="3"/>
        <v>5012000</v>
      </c>
      <c r="F3" s="10">
        <f t="shared" si="4"/>
        <v>11056</v>
      </c>
      <c r="G3" s="15">
        <f t="shared" si="5"/>
        <v>9213</v>
      </c>
      <c r="H3" s="10">
        <f t="shared" si="6"/>
        <v>7678</v>
      </c>
      <c r="I3" s="4" t="e">
        <f>#REF!</f>
        <v>#REF!</v>
      </c>
      <c r="J3" s="4" t="str">
        <f t="shared" si="7"/>
        <v>17.03.22</v>
      </c>
      <c r="O3">
        <v>0</v>
      </c>
      <c r="P3">
        <v>544</v>
      </c>
      <c r="Q3">
        <f t="shared" si="8"/>
        <v>453.33333333333337</v>
      </c>
      <c r="R3" s="2">
        <f>4700000+282000+30000</f>
        <v>5012000</v>
      </c>
      <c r="S3" s="8" t="s">
        <v>22</v>
      </c>
      <c r="T3" s="8"/>
    </row>
    <row r="4" spans="1:20" x14ac:dyDescent="0.25">
      <c r="A4" s="4">
        <f t="shared" si="0"/>
        <v>0</v>
      </c>
      <c r="B4" s="4">
        <f t="shared" si="1"/>
        <v>450</v>
      </c>
      <c r="C4" s="4">
        <f t="shared" si="9"/>
        <v>540</v>
      </c>
      <c r="D4" s="4">
        <f t="shared" si="2"/>
        <v>648</v>
      </c>
      <c r="E4" s="5">
        <f t="shared" si="3"/>
        <v>4500000</v>
      </c>
      <c r="F4" s="10">
        <f t="shared" si="4"/>
        <v>10000</v>
      </c>
      <c r="G4" s="15">
        <f t="shared" si="5"/>
        <v>8333</v>
      </c>
      <c r="H4" s="10">
        <f t="shared" si="6"/>
        <v>6944</v>
      </c>
      <c r="I4" s="4" t="e">
        <f>#REF!</f>
        <v>#REF!</v>
      </c>
      <c r="J4" s="4">
        <f t="shared" si="7"/>
        <v>0</v>
      </c>
      <c r="O4">
        <v>0</v>
      </c>
      <c r="P4">
        <f t="shared" ref="P2:P8" si="10">O4/1.2</f>
        <v>0</v>
      </c>
      <c r="Q4">
        <v>450</v>
      </c>
      <c r="R4" s="2">
        <v>4500000</v>
      </c>
      <c r="S4" s="8"/>
      <c r="T4" s="8"/>
    </row>
    <row r="5" spans="1:20" x14ac:dyDescent="0.25">
      <c r="A5" s="4">
        <f t="shared" si="0"/>
        <v>0</v>
      </c>
      <c r="B5" s="4">
        <f t="shared" si="1"/>
        <v>420</v>
      </c>
      <c r="C5" s="4">
        <f t="shared" si="9"/>
        <v>504</v>
      </c>
      <c r="D5" s="4">
        <f t="shared" si="2"/>
        <v>604.79999999999995</v>
      </c>
      <c r="E5" s="5">
        <f t="shared" si="3"/>
        <v>4500000</v>
      </c>
      <c r="F5" s="10">
        <f t="shared" si="4"/>
        <v>10714</v>
      </c>
      <c r="G5" s="10">
        <f t="shared" si="5"/>
        <v>8929</v>
      </c>
      <c r="H5" s="10">
        <f t="shared" si="6"/>
        <v>7440</v>
      </c>
      <c r="I5" s="4" t="e">
        <f>#REF!</f>
        <v>#REF!</v>
      </c>
      <c r="J5" s="4">
        <f t="shared" si="7"/>
        <v>0</v>
      </c>
      <c r="O5">
        <v>0</v>
      </c>
      <c r="P5">
        <f t="shared" si="10"/>
        <v>0</v>
      </c>
      <c r="Q5">
        <v>420</v>
      </c>
      <c r="R5" s="2">
        <v>4500000</v>
      </c>
      <c r="S5" s="8"/>
      <c r="T5" s="8"/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10" t="e">
        <f t="shared" si="4"/>
        <v>#DIV/0!</v>
      </c>
      <c r="G6" s="15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10"/>
        <v>0</v>
      </c>
      <c r="Q6">
        <f t="shared" si="8"/>
        <v>0</v>
      </c>
      <c r="R6" s="2">
        <v>0</v>
      </c>
      <c r="S6" s="8"/>
      <c r="T6" s="8"/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10" t="e">
        <f t="shared" si="4"/>
        <v>#DIV/0!</v>
      </c>
      <c r="G7" s="15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10"/>
        <v>0</v>
      </c>
      <c r="Q7">
        <f t="shared" si="8"/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10"/>
        <v>0</v>
      </c>
      <c r="Q8">
        <f t="shared" si="8"/>
        <v>0</v>
      </c>
      <c r="R8" s="2">
        <v>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ref="P9:P12" si="11">O9/1.2</f>
        <v>0</v>
      </c>
      <c r="Q9">
        <f t="shared" ref="Q9:Q12" si="12">P9/1.2</f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11"/>
        <v>0</v>
      </c>
      <c r="Q10">
        <f t="shared" si="12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11"/>
        <v>0</v>
      </c>
      <c r="Q11">
        <f t="shared" si="12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3">O13/1.2</f>
        <v>0</v>
      </c>
      <c r="Q13">
        <f t="shared" ref="Q13" si="14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5">C14*1.2</f>
        <v>0</v>
      </c>
      <c r="E14" s="5">
        <f t="shared" ref="E14:E15" si="16">R14</f>
        <v>0</v>
      </c>
      <c r="F14" s="10" t="e">
        <f t="shared" ref="F14:F15" si="17">ROUND((E14/B14),0)</f>
        <v>#DIV/0!</v>
      </c>
      <c r="G14" s="10" t="e">
        <f t="shared" ref="G14:G15" si="18">ROUND((E14/C14),0)</f>
        <v>#DIV/0!</v>
      </c>
      <c r="H14" s="4" t="e">
        <f t="shared" ref="H14:H15" si="19">ROUND((E14/D14),0)</f>
        <v>#DIV/0!</v>
      </c>
      <c r="I14" s="4" t="e">
        <f>#REF!</f>
        <v>#REF!</v>
      </c>
      <c r="J14" s="4">
        <f t="shared" ref="J14:J15" si="20">S14</f>
        <v>0</v>
      </c>
      <c r="O14">
        <v>0</v>
      </c>
      <c r="P14">
        <f t="shared" ref="P14:P15" si="21">O14/1.2</f>
        <v>0</v>
      </c>
      <c r="Q14">
        <f t="shared" ref="Q14:Q15" si="22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5"/>
        <v>0</v>
      </c>
      <c r="E15" s="5">
        <f t="shared" si="16"/>
        <v>0</v>
      </c>
      <c r="F15" s="10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 t="e">
        <f>#REF!</f>
        <v>#REF!</v>
      </c>
      <c r="J15" s="4">
        <f t="shared" si="20"/>
        <v>0</v>
      </c>
      <c r="O15">
        <v>0</v>
      </c>
      <c r="P15">
        <f t="shared" si="21"/>
        <v>0</v>
      </c>
      <c r="Q15">
        <f t="shared" si="22"/>
        <v>0</v>
      </c>
      <c r="R15" s="2">
        <v>0</v>
      </c>
      <c r="S15" s="8"/>
      <c r="T15" s="8"/>
    </row>
    <row r="17" spans="7:24" x14ac:dyDescent="0.25">
      <c r="I17" t="s">
        <v>13</v>
      </c>
    </row>
    <row r="19" spans="7:24" x14ac:dyDescent="0.25">
      <c r="I19" t="s">
        <v>14</v>
      </c>
      <c r="J19">
        <v>537</v>
      </c>
    </row>
    <row r="20" spans="7:24" x14ac:dyDescent="0.25">
      <c r="I20" t="s">
        <v>15</v>
      </c>
      <c r="J20">
        <v>8500</v>
      </c>
    </row>
    <row r="21" spans="7:24" x14ac:dyDescent="0.25">
      <c r="I21" t="s">
        <v>16</v>
      </c>
      <c r="J21">
        <f>J20*J19</f>
        <v>4564500</v>
      </c>
    </row>
    <row r="22" spans="7:24" x14ac:dyDescent="0.25">
      <c r="G22" s="6"/>
      <c r="H22" s="6"/>
      <c r="P22" t="s">
        <v>21</v>
      </c>
    </row>
    <row r="24" spans="7:24" x14ac:dyDescent="0.25"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I25" t="s">
        <v>17</v>
      </c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I26" t="s">
        <v>18</v>
      </c>
      <c r="J26">
        <v>3000000</v>
      </c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I27" t="s">
        <v>19</v>
      </c>
      <c r="J27">
        <v>210000</v>
      </c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I28" t="s">
        <v>20</v>
      </c>
      <c r="J28">
        <v>30000</v>
      </c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J29">
        <f>SUM(J26:J28)</f>
        <v>3240000</v>
      </c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4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J34" sqref="J34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2025-03-01T12:36:15Z</dcterms:modified>
</cp:coreProperties>
</file>