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Q8" i="4"/>
  <c r="B8" s="1"/>
  <c r="C8" s="1"/>
  <c r="P8"/>
  <c r="J8"/>
  <c r="I8"/>
  <c r="E8"/>
  <c r="A8"/>
  <c r="B7"/>
  <c r="P7"/>
  <c r="J7"/>
  <c r="I7"/>
  <c r="E7"/>
  <c r="A7"/>
  <c r="Q6"/>
  <c r="B6" s="1"/>
  <c r="C6" s="1"/>
  <c r="P6"/>
  <c r="J6"/>
  <c r="I6"/>
  <c r="E6"/>
  <c r="F6" s="1"/>
  <c r="A6"/>
  <c r="Q5"/>
  <c r="B5" s="1"/>
  <c r="J5"/>
  <c r="I5"/>
  <c r="E5"/>
  <c r="A5"/>
  <c r="Q4"/>
  <c r="B4" s="1"/>
  <c r="J4"/>
  <c r="I4"/>
  <c r="E4"/>
  <c r="A4"/>
  <c r="B3"/>
  <c r="P3"/>
  <c r="J3"/>
  <c r="I3"/>
  <c r="E3"/>
  <c r="A3"/>
  <c r="B2"/>
  <c r="P2"/>
  <c r="J2"/>
  <c r="I2"/>
  <c r="E2"/>
  <c r="A2"/>
  <c r="Q9"/>
  <c r="B9" s="1"/>
  <c r="C9" s="1"/>
  <c r="D9" s="1"/>
  <c r="P9"/>
  <c r="J9"/>
  <c r="I9"/>
  <c r="E9"/>
  <c r="F9" s="1"/>
  <c r="A9"/>
  <c r="G6" l="1"/>
  <c r="D6"/>
  <c r="H6" s="1"/>
  <c r="C3"/>
  <c r="F3"/>
  <c r="C5"/>
  <c r="F5"/>
  <c r="C7"/>
  <c r="F7"/>
  <c r="F8"/>
  <c r="C2"/>
  <c r="F2"/>
  <c r="F4"/>
  <c r="C4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5" i="4" l="1"/>
  <c r="H5" s="1"/>
  <c r="G5"/>
  <c r="G2"/>
  <c r="D2"/>
  <c r="H2" s="1"/>
  <c r="D7"/>
  <c r="H7" s="1"/>
  <c r="G7"/>
  <c r="D3"/>
  <c r="H3" s="1"/>
  <c r="G3"/>
  <c r="G4"/>
  <c r="D4"/>
  <c r="H4" s="1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<sst xmlns="http://schemas.openxmlformats.org/spreadsheetml/2006/main" count="130" uniqueCount="100">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</sst>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</xdr:colOff>
      <xdr:row>0</xdr:row>
      <xdr:rowOff>0</xdr:rowOff>
    </xdr:from>
    <xdr:to>
      <xdr:col>6</xdr:col>
      <xdr:colOff>608357</xdr:colOff>
      <xdr:row>30</xdr:row>
      <xdr:rowOff>96907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2" y="0"/>
          <a:ext cx="4277553" cy="581190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2</xdr:row>
      <xdr:rowOff>9525</xdr:rowOff>
    </xdr:from>
    <xdr:to>
      <xdr:col>11</xdr:col>
      <xdr:colOff>209550</xdr:colOff>
      <xdr:row>32</xdr:row>
      <xdr:rowOff>161925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86050" y="390525"/>
          <a:ext cx="4229100" cy="5867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0</xdr:rowOff>
    </xdr:from>
    <xdr:to>
      <xdr:col>10</xdr:col>
      <xdr:colOff>552450</xdr:colOff>
      <xdr:row>28</xdr:row>
      <xdr:rowOff>9525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0"/>
          <a:ext cx="6248400" cy="5343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40535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38500</v>
      </c>
      <c r="D5" s="56" t="s">
        <v>61</v>
      </c>
      <c r="E5" s="57">
        <f>ROUND(C5/10.764,0)</f>
        <v>3577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16200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22300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0.08</v>
      </c>
      <c r="D8" s="98">
        <f>1-C8</f>
        <v>0.92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20516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36716</v>
      </c>
      <c r="D10" s="56" t="s">
        <v>61</v>
      </c>
      <c r="E10" s="57">
        <f>ROUND(C10/10.764,0)</f>
        <v>3411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8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52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1288</v>
      </c>
      <c r="D17" s="71">
        <f>C17*E10</f>
        <v>4393368</v>
      </c>
      <c r="E17" s="71">
        <f>C17*2000</f>
        <v>2576000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7500</v>
      </c>
      <c r="D3" s="20" t="s">
        <v>99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5500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8</v>
      </c>
      <c r="D7" s="24"/>
      <c r="F7" s="74"/>
      <c r="G7" s="74"/>
    </row>
    <row r="8" spans="1:9">
      <c r="A8" s="15" t="s">
        <v>18</v>
      </c>
      <c r="B8" s="23"/>
      <c r="C8" s="24">
        <v>52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12</v>
      </c>
      <c r="D10" s="24"/>
      <c r="F10" s="74"/>
      <c r="G10" s="74"/>
    </row>
    <row r="11" spans="1:9">
      <c r="A11" s="15"/>
      <c r="B11" s="25"/>
      <c r="C11" s="26">
        <f>C10%</f>
        <v>0.12</v>
      </c>
      <c r="D11" s="26"/>
      <c r="F11" s="74"/>
      <c r="G11" s="74"/>
    </row>
    <row r="12" spans="1:9">
      <c r="A12" s="15" t="s">
        <v>21</v>
      </c>
      <c r="B12" s="18"/>
      <c r="C12" s="19">
        <f>C6*C11</f>
        <v>240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1760</v>
      </c>
      <c r="D13" s="22"/>
      <c r="F13" s="74"/>
      <c r="G13" s="74"/>
    </row>
    <row r="14" spans="1:9">
      <c r="A14" s="15" t="s">
        <v>15</v>
      </c>
      <c r="B14" s="18"/>
      <c r="C14" s="19">
        <f>C5</f>
        <v>5500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7260</v>
      </c>
      <c r="D16" s="20"/>
      <c r="E16" s="60"/>
      <c r="F16" s="74"/>
      <c r="G16" s="74"/>
    </row>
    <row r="17" spans="1:9">
      <c r="B17" s="23"/>
      <c r="C17" s="24"/>
      <c r="D17" s="24"/>
      <c r="F17" s="74"/>
      <c r="G17" s="74"/>
    </row>
    <row r="18" spans="1:9" ht="16.5">
      <c r="A18" s="27" t="s">
        <v>98</v>
      </c>
      <c r="B18" s="7"/>
      <c r="C18" s="72">
        <v>1074</v>
      </c>
      <c r="D18" s="72"/>
      <c r="E18" s="73"/>
      <c r="F18" s="74"/>
      <c r="G18" s="74"/>
    </row>
    <row r="19" spans="1:9">
      <c r="A19" s="15"/>
      <c r="B19" s="6"/>
      <c r="C19" s="29">
        <f>C18*C16</f>
        <v>7797240</v>
      </c>
      <c r="D19" s="74" t="s">
        <v>68</v>
      </c>
      <c r="E19" s="29"/>
      <c r="F19" s="74"/>
      <c r="G19" s="74"/>
    </row>
    <row r="20" spans="1:9">
      <c r="A20" s="15"/>
      <c r="B20">
        <f>C20*80%</f>
        <v>5925902.4000000004</v>
      </c>
      <c r="C20" s="30">
        <f>C19*95%</f>
        <v>7407378</v>
      </c>
      <c r="D20" s="74" t="s">
        <v>24</v>
      </c>
      <c r="E20" s="30"/>
      <c r="F20" s="74"/>
      <c r="G20" s="74"/>
    </row>
    <row r="21" spans="1:9">
      <c r="A21" s="15"/>
      <c r="C21" s="30">
        <f>C19*80%</f>
        <v>6237792</v>
      </c>
      <c r="D21" s="74" t="s">
        <v>25</v>
      </c>
      <c r="E21" s="30"/>
      <c r="F21" s="74"/>
      <c r="G21" s="74"/>
    </row>
    <row r="22" spans="1:9">
      <c r="A22" s="15"/>
      <c r="E22" s="60"/>
      <c r="F22" s="74"/>
      <c r="G22" s="74"/>
    </row>
    <row r="23" spans="1:9">
      <c r="A23" s="31" t="s">
        <v>26</v>
      </c>
      <c r="B23" s="32"/>
      <c r="C23" s="33">
        <f>C4*C18</f>
        <v>2148000</v>
      </c>
      <c r="D23" s="33">
        <f>D4*D18</f>
        <v>0</v>
      </c>
      <c r="H23" s="115"/>
      <c r="I23" s="115"/>
    </row>
    <row r="24" spans="1:9">
      <c r="A24" s="15" t="s">
        <v>27</v>
      </c>
      <c r="H24" s="115"/>
      <c r="I24" s="115"/>
    </row>
    <row r="25" spans="1:9">
      <c r="A25" s="34" t="s">
        <v>28</v>
      </c>
      <c r="B25" s="16"/>
      <c r="C25" s="30">
        <f>C19*0.025/12</f>
        <v>16244.25</v>
      </c>
      <c r="D25" s="30"/>
      <c r="I25" s="115"/>
    </row>
    <row r="26" spans="1:9">
      <c r="C26" s="30"/>
      <c r="D26" s="30"/>
    </row>
    <row r="27" spans="1:9">
      <c r="C27" s="30"/>
      <c r="D27" s="30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P7" sqref="P7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475</v>
      </c>
      <c r="C2" s="4">
        <f t="shared" ref="C2:C8" si="2">B2*1.2</f>
        <v>570</v>
      </c>
      <c r="D2" s="4">
        <f t="shared" ref="D2:D8" si="3">C2*1.2</f>
        <v>684</v>
      </c>
      <c r="E2" s="5">
        <f t="shared" ref="E2:E8" si="4">R2</f>
        <v>2200000</v>
      </c>
      <c r="F2" s="4">
        <f t="shared" ref="F2:F8" si="5">ROUND((E2/B2),0)</f>
        <v>4632</v>
      </c>
      <c r="G2" s="4">
        <f t="shared" ref="G2:G8" si="6">ROUND((E2/C2),0)</f>
        <v>3860</v>
      </c>
      <c r="H2" s="4">
        <f t="shared" ref="H2:H8" si="7">ROUND((E2/D2),0)</f>
        <v>3216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f t="shared" ref="P2:P6" si="10">O2/1.2</f>
        <v>0</v>
      </c>
      <c r="Q2" s="71">
        <v>475</v>
      </c>
      <c r="R2" s="2">
        <v>2200000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920</v>
      </c>
      <c r="C3" s="4">
        <f t="shared" si="2"/>
        <v>1104</v>
      </c>
      <c r="D3" s="4">
        <f t="shared" si="3"/>
        <v>1324.8</v>
      </c>
      <c r="E3" s="5">
        <f t="shared" si="4"/>
        <v>4500000</v>
      </c>
      <c r="F3" s="4">
        <f t="shared" si="5"/>
        <v>4891</v>
      </c>
      <c r="G3" s="4">
        <f t="shared" si="6"/>
        <v>4076</v>
      </c>
      <c r="H3" s="4">
        <f t="shared" si="7"/>
        <v>3397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920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679.16666666666674</v>
      </c>
      <c r="C4" s="4">
        <f t="shared" si="2"/>
        <v>815.00000000000011</v>
      </c>
      <c r="D4" s="4">
        <f t="shared" si="3"/>
        <v>978.00000000000011</v>
      </c>
      <c r="E4" s="5">
        <f t="shared" si="4"/>
        <v>3500000</v>
      </c>
      <c r="F4" s="4">
        <f t="shared" si="5"/>
        <v>5153</v>
      </c>
      <c r="G4" s="4">
        <f t="shared" si="6"/>
        <v>4294</v>
      </c>
      <c r="H4" s="4">
        <f t="shared" si="7"/>
        <v>3579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815</v>
      </c>
      <c r="Q4" s="71">
        <f t="shared" ref="Q4:Q8" si="11">P4/1.2</f>
        <v>679.16666666666674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745.83333333333337</v>
      </c>
      <c r="C5" s="4">
        <f t="shared" si="2"/>
        <v>895</v>
      </c>
      <c r="D5" s="4">
        <f t="shared" si="3"/>
        <v>1074</v>
      </c>
      <c r="E5" s="5">
        <f t="shared" si="4"/>
        <v>4000000</v>
      </c>
      <c r="F5" s="4">
        <f t="shared" si="5"/>
        <v>5363</v>
      </c>
      <c r="G5" s="4">
        <f t="shared" si="6"/>
        <v>4469</v>
      </c>
      <c r="H5" s="4">
        <f t="shared" si="7"/>
        <v>3724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895</v>
      </c>
      <c r="Q5" s="71">
        <f t="shared" si="11"/>
        <v>745.83333333333337</v>
      </c>
      <c r="R5" s="2">
        <v>4000000</v>
      </c>
      <c r="S5" s="2"/>
      <c r="T5" s="2"/>
    </row>
    <row r="6" spans="1:35">
      <c r="A6" s="4">
        <f t="shared" si="0"/>
        <v>0</v>
      </c>
      <c r="B6" s="4">
        <f t="shared" si="1"/>
        <v>604.16666666666674</v>
      </c>
      <c r="C6" s="4">
        <f t="shared" si="2"/>
        <v>725.00000000000011</v>
      </c>
      <c r="D6" s="4">
        <f t="shared" si="3"/>
        <v>870.00000000000011</v>
      </c>
      <c r="E6" s="5">
        <f t="shared" si="4"/>
        <v>3700000</v>
      </c>
      <c r="F6" s="4">
        <f t="shared" si="5"/>
        <v>6124</v>
      </c>
      <c r="G6" s="4">
        <f t="shared" si="6"/>
        <v>5103</v>
      </c>
      <c r="H6" s="4">
        <f t="shared" si="7"/>
        <v>4253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870</v>
      </c>
      <c r="P6" s="71">
        <f t="shared" si="10"/>
        <v>725</v>
      </c>
      <c r="Q6" s="71">
        <f t="shared" si="11"/>
        <v>604.16666666666674</v>
      </c>
      <c r="R6" s="2">
        <v>3700000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613</v>
      </c>
      <c r="C7" s="4">
        <f t="shared" si="2"/>
        <v>735.6</v>
      </c>
      <c r="D7" s="4">
        <f t="shared" si="3"/>
        <v>882.72</v>
      </c>
      <c r="E7" s="5">
        <f t="shared" si="4"/>
        <v>4300000</v>
      </c>
      <c r="F7" s="4">
        <f t="shared" si="5"/>
        <v>7015</v>
      </c>
      <c r="G7" s="4">
        <f t="shared" si="6"/>
        <v>5846</v>
      </c>
      <c r="H7" s="4">
        <f t="shared" si="7"/>
        <v>4871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v>613</v>
      </c>
      <c r="R7" s="2">
        <v>4300000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9" si="12">N9</f>
        <v>0</v>
      </c>
      <c r="B9" s="4">
        <f t="shared" ref="B9" si="13">Q9</f>
        <v>0</v>
      </c>
      <c r="C9" s="4">
        <f t="shared" ref="C9" si="14">B9*1.2</f>
        <v>0</v>
      </c>
      <c r="D9" s="4">
        <f t="shared" ref="D9" si="15">C9*1.2</f>
        <v>0</v>
      </c>
      <c r="E9" s="5">
        <f t="shared" ref="E9" si="16">R9</f>
        <v>0</v>
      </c>
      <c r="F9" s="4" t="e">
        <f t="shared" ref="F9" si="17">ROUND((E9/B9),0)</f>
        <v>#DIV/0!</v>
      </c>
      <c r="G9" s="4" t="e">
        <f t="shared" ref="G9" si="18">ROUND((E9/C9),0)</f>
        <v>#DIV/0!</v>
      </c>
      <c r="H9" s="4" t="e">
        <f t="shared" ref="H9" si="19">ROUND((E9/D9),0)</f>
        <v>#DIV/0!</v>
      </c>
      <c r="I9" s="4">
        <f t="shared" ref="I9" si="20">T9</f>
        <v>0</v>
      </c>
      <c r="J9" s="4">
        <f t="shared" ref="J9" si="21">U9</f>
        <v>0</v>
      </c>
      <c r="K9" s="71"/>
      <c r="L9" s="71"/>
      <c r="M9" s="71"/>
      <c r="N9" s="71"/>
      <c r="O9" s="71">
        <v>0</v>
      </c>
      <c r="P9" s="71">
        <f t="shared" ref="P9" si="22">O9/1.2</f>
        <v>0</v>
      </c>
      <c r="Q9" s="71">
        <f t="shared" ref="Q9" si="23">P9/1.2</f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71"/>
      <c r="L10" s="71"/>
      <c r="M10" s="71"/>
      <c r="N10" s="71"/>
      <c r="O10" s="71">
        <v>0</v>
      </c>
      <c r="P10" s="71">
        <f t="shared" ref="P10:P13" si="34">O10/1.2</f>
        <v>0</v>
      </c>
      <c r="Q10" s="71">
        <f t="shared" ref="Q10:Q15" si="35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 t="shared" si="34"/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si="34"/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zoomScale="130" zoomScaleNormal="130" workbookViewId="0">
      <selection activeCell="F5" sqref="F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5" sqref="I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I12" sqref="I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14" workbookViewId="0">
      <selection activeCell="I22" sqref="I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2025-02-28T10:37:18Z</dcterms:modified>
</cp:coreProperties>
</file>