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D72ED3DA-2F85-4F29-95B1-0F03B6E0DF9F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11" r:id="rId2"/>
    <sheet name="Sheet3" sheetId="6" r:id="rId3"/>
    <sheet name="Sheet4" sheetId="7" r:id="rId4"/>
    <sheet name="Sheet5" sheetId="8" r:id="rId5"/>
    <sheet name="Sheet6" sheetId="9" state="hidden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0" i="1" l="1"/>
  <c r="H7" i="1" l="1"/>
  <c r="H8" i="1" l="1"/>
  <c r="I8" i="1" s="1"/>
  <c r="G37" i="1" l="1"/>
  <c r="B37" i="1"/>
  <c r="F37" i="1" s="1"/>
  <c r="B36" i="1"/>
  <c r="F36" i="1"/>
  <c r="I36" i="1" s="1"/>
  <c r="G36" i="1"/>
  <c r="B10" i="1" l="1"/>
  <c r="B11" i="1" s="1"/>
  <c r="B8" i="1"/>
  <c r="B6" i="1"/>
  <c r="B12" i="1" s="1"/>
  <c r="B13" i="1" s="1"/>
  <c r="B5" i="1"/>
  <c r="B14" i="1" s="1"/>
  <c r="B15" i="1" l="1"/>
  <c r="B17" i="1" l="1"/>
  <c r="B21" i="1" s="1"/>
  <c r="I37" i="1"/>
  <c r="B35" i="1"/>
  <c r="F35" i="1" s="1"/>
  <c r="I35" i="1" s="1"/>
  <c r="G35" i="1"/>
  <c r="B34" i="1"/>
  <c r="F34" i="1" s="1"/>
  <c r="I34" i="1" s="1"/>
  <c r="G34" i="1"/>
  <c r="B19" i="1" l="1"/>
  <c r="B18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I33" i="1" s="1"/>
  <c r="G33" i="1"/>
  <c r="H32" i="1" l="1"/>
  <c r="H31" i="1"/>
  <c r="H33" i="1"/>
  <c r="H27" i="1" l="1"/>
  <c r="H28" i="1" l="1"/>
  <c r="H29" i="1"/>
  <c r="H30" i="1"/>
  <c r="J4" i="1" l="1"/>
</calcChain>
</file>

<file path=xl/sharedStrings.xml><?xml version="1.0" encoding="utf-8"?>
<sst xmlns="http://schemas.openxmlformats.org/spreadsheetml/2006/main" count="28" uniqueCount="26">
  <si>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</si>
  <si>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</si>
  <si>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</si>
  <si>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</si>
  <si>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</si>
  <si>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</si>
  <si>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</si>
  <si>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</si>
  <si>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</si>
  <si>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</si>
  <si>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</si>
  <si>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</si>
  <si>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</si>
  <si>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</si>
  <si>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</si>
  <si>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</si>
  <si>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</si>
  <si>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</si>
  <si>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</si>
  <si>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</si>
  <si>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</si>
  <si>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</si>
  <si>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DV</t>
  </si>
  <si>
    <t>RV</t>
  </si>
  <si>
    <t>Built up area</t>
  </si>
  <si>
    <t>Agreement carpet area - 9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</si>
</sst>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0" fillId="0" borderId="1" xfId="0" applyBorder="1"/>
    <xf numFmtId="43" fontId="0" fillId="0" borderId="1" xfId="0" applyNumberFormat="1" applyBorder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43" fontId="0" fillId="0" borderId="5" xfId="0" applyNumberForma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0" fontId="0" fillId="0" borderId="2" xfId="0" applyBorder="1"/>
    <xf numFmtId="0" fontId="0" fillId="0" borderId="3" xfId="0" applyBorder="1"/>
    <xf numFmtId="0" fontId="10" fillId="0" borderId="1" xfId="0" applyFont="1" applyBorder="1"/>
    <xf numFmtId="0" fontId="7" fillId="0" borderId="0" xfId="0" applyFont="1"/>
    <xf numFmtId="0" fontId="0" fillId="0" borderId="4" xfId="0" applyBorder="1"/>
    <xf numFmtId="43" fontId="3" fillId="0" borderId="0" xfId="1" applyFont="1" applyFill="1" applyBorder="1"/>
    <xf numFmtId="43" fontId="2" fillId="0" borderId="0" xfId="1" applyFont="1" applyFill="1" applyBorder="1"/>
    <xf numFmtId="43" fontId="5" fillId="0" borderId="0" xfId="0" applyNumberFormat="1" applyFont="1"/>
    <xf numFmtId="43" fontId="9" fillId="0" borderId="0" xfId="0" applyNumberFormat="1" applyFont="1"/>
    <xf numFmtId="0" fontId="11" fillId="0" borderId="1" xfId="0" applyFont="1" applyBorder="1"/>
    <xf numFmtId="43" fontId="7" fillId="0" borderId="0" xfId="0" applyNumberFormat="1" applyFont="1"/>
    <xf numFmtId="0" fontId="7" fillId="0" borderId="1" xfId="0" applyFont="1" applyBorder="1"/>
    <xf numFmtId="0" fontId="0" fillId="0" borderId="5" xfId="0" applyBorder="1"/>
    <xf numFmtId="0" fontId="0" fillId="0" borderId="0" xfId="0" applyFont="1"/>
    <xf numFmtId="43" fontId="0" fillId="0" borderId="0" xfId="0" applyNumberFormat="1" applyFont="1"/>
    <xf numFmtId="43" fontId="0" fillId="0" borderId="5" xfId="0" applyNumberFormat="1" applyFill="1" applyBorder="1"/>
    <xf numFmtId="0" fontId="11" fillId="2" borderId="1" xfId="0" applyFont="1" applyFill="1" applyBorder="1"/>
    <xf numFmtId="0" fontId="11" fillId="0" borderId="0" xfId="0" applyFont="1"/>
    <xf numFmtId="0" fontId="11" fillId="3" borderId="1" xfId="0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268013</xdr:colOff>
      <xdr:row>40</xdr:row>
      <xdr:rowOff>105853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282BB8-55B4-4D07-82B6-B4B1FFF70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12013" cy="7725853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31</xdr:col>
      <xdr:colOff>268013</xdr:colOff>
      <xdr:row>40</xdr:row>
      <xdr:rowOff>39169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E514AF1-B4E8-40EB-9DF4-224B59721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53600" y="0"/>
          <a:ext cx="9412013" cy="76591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533400</xdr:colOff>
      <xdr:row>39</xdr:row>
      <xdr:rowOff>53010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DEAB2DC-18A3-4894-B766-06762D74F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848600" cy="7482510"/>
        </a:xfrm>
        <a:prstGeom prst="rect">
          <a:avLst/>
        </a:prstGeom>
      </xdr:spPr>
    </xdr:pic>
    <xdr:clientData/>
  </xdr:twoCellAnchor>
  <xdr:twoCellAnchor>
    <xdr:from>
      <xdr:col>15</xdr:col>
      <xdr:colOff>0</xdr:colOff>
      <xdr:row>3</xdr:row>
      <xdr:rowOff>1</xdr:rowOff>
    </xdr:from>
    <xdr:to>
      <xdr:col>27</xdr:col>
      <xdr:colOff>590550</xdr:colOff>
      <xdr:row>36</xdr:row>
      <xdr:rowOff>171451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9D983B7-D0DE-49AD-B0A7-3EE0C61222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0" y="571501"/>
          <a:ext cx="7905750" cy="64579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123825</xdr:colOff>
      <xdr:row>31</xdr:row>
      <xdr:rowOff>114300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6DB76CCB-B3D1-4DE9-9287-82A33EBDE9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29425" cy="60198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28575</xdr:colOff>
      <xdr:row>0</xdr:row>
      <xdr:rowOff>180976</xdr:rowOff>
    </xdr:from>
    <xdr:to>
      <xdr:col>28</xdr:col>
      <xdr:colOff>365459</xdr:colOff>
      <xdr:row>41</xdr:row>
      <xdr:rowOff>142876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1E33A1D-B17A-42E8-B851-368D1D423D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343775" y="180976"/>
          <a:ext cx="10090484" cy="7772400"/>
        </a:xfrm>
        <a:prstGeom prst="rect">
          <a:avLst/>
        </a:prstGeom>
      </xdr:spPr>
    </xdr:pic>
    <xdr:clientData/>
  </xdr:twoCellAnchor>
  <xdr:twoCellAnchor editAs="oneCell">
    <xdr:from>
      <xdr:col>29</xdr:col>
      <xdr:colOff>0</xdr:colOff>
      <xdr:row>1</xdr:row>
      <xdr:rowOff>0</xdr:rowOff>
    </xdr:from>
    <xdr:to>
      <xdr:col>43</xdr:col>
      <xdr:colOff>239349</xdr:colOff>
      <xdr:row>39</xdr:row>
      <xdr:rowOff>86747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65CE4F-19DB-4371-8D16-9A75AB2C24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7678400" y="190500"/>
          <a:ext cx="8773749" cy="732574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</xdr:row>
      <xdr:rowOff>0</xdr:rowOff>
    </xdr:from>
    <xdr:to>
      <xdr:col>14</xdr:col>
      <xdr:colOff>191718</xdr:colOff>
      <xdr:row>49</xdr:row>
      <xdr:rowOff>1064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057D3F7-FC30-427E-8D9A-E2C21E1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14500"/>
          <a:ext cx="8726118" cy="7621064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29</xdr:col>
      <xdr:colOff>286981</xdr:colOff>
      <xdr:row>49</xdr:row>
      <xdr:rowOff>39169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2523FF-BEFF-4247-8BE5-FDE6A067E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1714500"/>
          <a:ext cx="8821381" cy="76591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4"/>
  <sheetViews>
    <sheetView tabSelected="1" topLeftCell="A8" zoomScaleNormal="100" workbookViewId="0">
      <selection activeCell="D21" sqref="D21"/>
    </sheetView>
  </sheetViews>
  <sheetFormatPr defaultRowHeight="15" x14ac:dyDescent="0.25"/>
  <cols>
    <col min="1" max="1" width="26.7109375" customWidth="1"/>
    <col min="2" max="2" width="15.5703125" style="20" customWidth="1"/>
    <col min="3" max="3" width="18.28515625" customWidth="1"/>
    <col min="4" max="4" width="16.7109375" customWidth="1"/>
    <col min="5" max="5" width="16.140625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3" max="13" width="14.28515625" bestFit="1" customWidth="1"/>
    <col min="14" max="14" width="12.5703125" bestFit="1" customWidth="1"/>
  </cols>
  <sheetData>
    <row r="1" spans="1:13" x14ac:dyDescent="0.25">
      <c r="A1" s="5"/>
      <c r="B1" s="28"/>
      <c r="C1" s="5"/>
      <c r="E1" s="17"/>
      <c r="F1" s="18"/>
      <c r="G1" s="18"/>
    </row>
    <row r="2" spans="1:13" ht="16.5" x14ac:dyDescent="0.3">
      <c r="A2" s="26"/>
      <c r="B2" s="26"/>
      <c r="C2" s="26"/>
      <c r="D2" s="26"/>
      <c r="E2" s="26"/>
      <c r="F2" s="26"/>
    </row>
    <row r="3" spans="1:13" ht="16.5" x14ac:dyDescent="0.3">
      <c r="A3" s="19" t="s">
        <v>0</v>
      </c>
      <c r="B3" s="19">
        <v>12000</v>
      </c>
      <c r="C3" s="19"/>
      <c r="D3" s="19"/>
      <c r="E3" s="19"/>
      <c r="F3" s="19"/>
      <c r="H3" t="s">
        <v>13</v>
      </c>
      <c r="L3" s="1"/>
      <c r="M3" s="2"/>
    </row>
    <row r="4" spans="1:13" ht="16.5" x14ac:dyDescent="0.3">
      <c r="A4" s="19" t="s">
        <v>1</v>
      </c>
      <c r="B4" s="19">
        <v>2600</v>
      </c>
      <c r="C4" s="19"/>
      <c r="D4" s="19"/>
      <c r="E4" s="19"/>
      <c r="F4" s="19"/>
      <c r="H4" s="21">
        <v>2024</v>
      </c>
      <c r="I4" s="22">
        <v>2025</v>
      </c>
      <c r="J4" s="23">
        <f>I4-H4</f>
        <v>1</v>
      </c>
      <c r="K4" s="16"/>
      <c r="L4" s="1"/>
      <c r="M4" s="2"/>
    </row>
    <row r="5" spans="1:13" ht="16.5" x14ac:dyDescent="0.3">
      <c r="A5" s="19" t="s">
        <v>2</v>
      </c>
      <c r="B5" s="19">
        <f>B3-B4</f>
        <v>9400</v>
      </c>
      <c r="C5" s="19"/>
      <c r="D5" s="19"/>
      <c r="E5" s="19"/>
      <c r="F5" s="19"/>
      <c r="H5" t="s">
        <v>25</v>
      </c>
      <c r="I5" s="22" t="s">
        <v>24</v>
      </c>
      <c r="J5" s="23"/>
      <c r="L5" s="1"/>
      <c r="M5" s="2"/>
    </row>
    <row r="6" spans="1:13" ht="16.5" x14ac:dyDescent="0.3">
      <c r="A6" s="19" t="s">
        <v>3</v>
      </c>
      <c r="B6" s="19">
        <f>B4</f>
        <v>2600</v>
      </c>
      <c r="C6" s="19"/>
      <c r="D6" s="19"/>
      <c r="E6" s="19"/>
      <c r="F6" s="19"/>
      <c r="G6" s="34"/>
      <c r="H6">
        <v>442</v>
      </c>
      <c r="I6" s="4"/>
      <c r="J6" s="7"/>
      <c r="L6" s="1"/>
      <c r="M6" s="2"/>
    </row>
    <row r="7" spans="1:13" ht="16.5" x14ac:dyDescent="0.3">
      <c r="A7" s="19" t="s">
        <v>4</v>
      </c>
      <c r="B7" s="19">
        <v>0</v>
      </c>
      <c r="C7" s="19"/>
      <c r="D7" s="19"/>
      <c r="E7" s="19"/>
      <c r="F7" s="19"/>
      <c r="H7">
        <f>2.21*10.764</f>
        <v>23.788439999999998</v>
      </c>
      <c r="J7" s="4"/>
      <c r="L7" s="12"/>
      <c r="M7" s="3"/>
    </row>
    <row r="8" spans="1:13" ht="16.5" x14ac:dyDescent="0.3">
      <c r="A8" s="19" t="s">
        <v>5</v>
      </c>
      <c r="B8" s="19">
        <f>B9-B7</f>
        <v>60</v>
      </c>
      <c r="C8" s="19"/>
      <c r="D8" s="19"/>
      <c r="E8" s="19"/>
      <c r="F8" s="19"/>
      <c r="H8">
        <f>SUM(H6:H7)</f>
        <v>465.78843999999998</v>
      </c>
      <c r="I8" s="24">
        <f>H8*1.1</f>
        <v>512.36728400000004</v>
      </c>
      <c r="J8" s="14"/>
      <c r="L8" s="12"/>
      <c r="M8" s="13"/>
    </row>
    <row r="9" spans="1:13" ht="16.5" x14ac:dyDescent="0.3">
      <c r="A9" s="19" t="s">
        <v>6</v>
      </c>
      <c r="B9" s="19">
        <v>60</v>
      </c>
      <c r="C9" s="19"/>
      <c r="D9" s="19"/>
      <c r="E9" s="19"/>
      <c r="F9" s="19"/>
      <c r="J9" s="24"/>
      <c r="K9" s="14"/>
      <c r="L9" s="10"/>
      <c r="M9" s="13"/>
    </row>
    <row r="10" spans="1:13" ht="16.5" x14ac:dyDescent="0.3">
      <c r="A10" s="19" t="s">
        <v>7</v>
      </c>
      <c r="B10" s="19">
        <f>90*B7/B9</f>
        <v>0</v>
      </c>
      <c r="C10" s="19"/>
      <c r="D10" s="19"/>
      <c r="E10" s="19"/>
      <c r="F10" s="19"/>
      <c r="J10" s="24"/>
      <c r="K10" s="14"/>
      <c r="L10" s="10"/>
      <c r="M10" s="13"/>
    </row>
    <row r="11" spans="1:13" ht="16.5" x14ac:dyDescent="0.3">
      <c r="A11" s="19"/>
      <c r="B11" s="19">
        <f>B10%</f>
        <v>0</v>
      </c>
      <c r="C11" s="19"/>
      <c r="D11" s="19"/>
      <c r="E11" s="19"/>
      <c r="F11" s="19"/>
      <c r="G11" s="24"/>
      <c r="H11" s="30"/>
      <c r="I11" s="25"/>
      <c r="J11" s="24"/>
      <c r="K11" s="14"/>
      <c r="L11" s="10"/>
      <c r="M11" s="15"/>
    </row>
    <row r="12" spans="1:13" ht="16.5" x14ac:dyDescent="0.3">
      <c r="A12" s="19" t="s">
        <v>8</v>
      </c>
      <c r="B12" s="19">
        <f>B6*B11</f>
        <v>0</v>
      </c>
      <c r="C12" s="19"/>
      <c r="D12" s="19"/>
      <c r="E12" s="19"/>
      <c r="F12" s="19"/>
      <c r="G12" s="24"/>
      <c r="H12" s="30"/>
      <c r="I12" s="11"/>
      <c r="J12" s="14"/>
      <c r="K12" s="14"/>
      <c r="L12" s="10"/>
      <c r="M12" s="2"/>
    </row>
    <row r="13" spans="1:13" ht="16.5" x14ac:dyDescent="0.3">
      <c r="A13" s="19" t="s">
        <v>9</v>
      </c>
      <c r="B13" s="19">
        <f>B6-B12</f>
        <v>2600</v>
      </c>
      <c r="C13" s="19"/>
      <c r="D13" s="19"/>
      <c r="E13" s="19"/>
      <c r="F13" s="19"/>
      <c r="G13" s="24"/>
      <c r="H13" s="30"/>
      <c r="I13" s="11"/>
      <c r="J13" s="14"/>
      <c r="K13" s="14"/>
      <c r="L13" s="10"/>
      <c r="M13" s="2"/>
    </row>
    <row r="14" spans="1:13" ht="16.5" x14ac:dyDescent="0.3">
      <c r="A14" s="19" t="s">
        <v>2</v>
      </c>
      <c r="B14" s="19">
        <f>B5</f>
        <v>9400</v>
      </c>
      <c r="C14" s="19"/>
      <c r="D14" s="19"/>
      <c r="E14" s="19"/>
      <c r="F14" s="19"/>
      <c r="G14" s="24"/>
      <c r="H14" s="30"/>
      <c r="I14" s="24"/>
      <c r="J14" s="14"/>
      <c r="K14" s="14"/>
      <c r="L14" s="10"/>
      <c r="M14" s="2"/>
    </row>
    <row r="15" spans="1:13" ht="16.5" x14ac:dyDescent="0.3">
      <c r="A15" s="19" t="s">
        <v>10</v>
      </c>
      <c r="B15" s="19">
        <f>B14+B13</f>
        <v>12000</v>
      </c>
      <c r="C15" s="19"/>
      <c r="D15" s="19"/>
      <c r="E15" s="19"/>
      <c r="F15" s="19"/>
      <c r="G15" s="24"/>
      <c r="H15" s="30"/>
      <c r="I15" s="14"/>
      <c r="J15" s="14"/>
      <c r="K15" s="14"/>
      <c r="L15" s="10"/>
      <c r="M15" s="2"/>
    </row>
    <row r="16" spans="1:13" ht="16.5" x14ac:dyDescent="0.3">
      <c r="A16" s="26" t="s">
        <v>21</v>
      </c>
      <c r="B16" s="26">
        <v>466</v>
      </c>
      <c r="C16" s="26"/>
      <c r="D16" s="26"/>
      <c r="E16" s="26"/>
      <c r="F16" s="26"/>
      <c r="G16" s="3"/>
      <c r="H16" s="31"/>
      <c r="M16" s="13"/>
    </row>
    <row r="17" spans="1:14" ht="16.5" x14ac:dyDescent="0.3">
      <c r="A17" s="35" t="s">
        <v>11</v>
      </c>
      <c r="B17" s="35">
        <f>B16*B15</f>
        <v>5592000</v>
      </c>
      <c r="C17" s="26"/>
      <c r="D17" s="26"/>
      <c r="E17" s="26"/>
      <c r="F17" s="26"/>
      <c r="G17" s="24"/>
      <c r="H17" s="31"/>
      <c r="M17" s="3"/>
      <c r="N17" s="4"/>
    </row>
    <row r="18" spans="1:14" ht="16.5" x14ac:dyDescent="0.3">
      <c r="A18" s="35" t="s">
        <v>23</v>
      </c>
      <c r="B18" s="35">
        <f>B17*0.98</f>
        <v>5480160</v>
      </c>
      <c r="C18" s="33"/>
      <c r="D18" s="26"/>
      <c r="E18" s="26"/>
      <c r="F18" s="26"/>
      <c r="G18" s="24"/>
      <c r="H18" s="30"/>
      <c r="M18" s="3"/>
      <c r="N18" s="4"/>
    </row>
    <row r="19" spans="1:14" ht="16.5" x14ac:dyDescent="0.3">
      <c r="A19" s="35" t="s">
        <v>22</v>
      </c>
      <c r="B19" s="35">
        <f>B17*0.8</f>
        <v>4473600</v>
      </c>
      <c r="C19" s="33"/>
      <c r="D19" s="26"/>
      <c r="E19" s="26"/>
      <c r="F19" s="26"/>
      <c r="G19" s="24"/>
      <c r="H19" s="30"/>
      <c r="M19" s="3"/>
      <c r="N19" s="4"/>
    </row>
    <row r="20" spans="1:14" ht="16.5" x14ac:dyDescent="0.3">
      <c r="A20" s="35" t="s">
        <v>12</v>
      </c>
      <c r="B20" s="35">
        <f>512*B4</f>
        <v>1331200</v>
      </c>
      <c r="C20" s="33"/>
      <c r="D20" s="26"/>
      <c r="E20" s="26"/>
      <c r="F20" s="26"/>
      <c r="G20" s="24"/>
      <c r="H20" s="30"/>
      <c r="I20" s="24"/>
    </row>
    <row r="21" spans="1:14" ht="16.5" x14ac:dyDescent="0.3">
      <c r="A21" s="35" t="s">
        <v>16</v>
      </c>
      <c r="B21" s="35">
        <f>B17*0.03/12</f>
        <v>13980</v>
      </c>
      <c r="C21" s="33"/>
      <c r="D21" s="26"/>
      <c r="E21" s="26"/>
      <c r="F21" s="26"/>
      <c r="H21" s="30"/>
    </row>
    <row r="22" spans="1:14" x14ac:dyDescent="0.25">
      <c r="B22" s="27"/>
      <c r="E22" s="27"/>
    </row>
    <row r="23" spans="1:14" x14ac:dyDescent="0.25">
      <c r="B23" s="27"/>
    </row>
    <row r="25" spans="1:14" x14ac:dyDescent="0.25">
      <c r="C25" t="s">
        <v>14</v>
      </c>
    </row>
    <row r="26" spans="1:14" x14ac:dyDescent="0.25">
      <c r="B26" s="28" t="s">
        <v>15</v>
      </c>
      <c r="C26" s="5" t="s">
        <v>20</v>
      </c>
      <c r="D26" s="5"/>
      <c r="E26" s="5" t="s">
        <v>11</v>
      </c>
      <c r="F26" s="5" t="s">
        <v>17</v>
      </c>
      <c r="G26" s="5" t="s">
        <v>18</v>
      </c>
      <c r="H26" s="5" t="s">
        <v>19</v>
      </c>
      <c r="I26" s="5"/>
    </row>
    <row r="27" spans="1:14" ht="17.25" x14ac:dyDescent="0.3">
      <c r="B27" s="28">
        <v>669</v>
      </c>
      <c r="C27" s="5"/>
      <c r="D27" s="5"/>
      <c r="E27" s="5">
        <v>7200000</v>
      </c>
      <c r="F27" s="6">
        <f t="shared" ref="F27:F37" si="0">E27/B27</f>
        <v>10762.331838565022</v>
      </c>
      <c r="G27" s="6" t="e">
        <f>E27/C27</f>
        <v>#DIV/0!</v>
      </c>
      <c r="H27" s="6" t="e">
        <f>E27/#REF!</f>
        <v>#REF!</v>
      </c>
      <c r="I27" s="5"/>
      <c r="J27" s="8"/>
    </row>
    <row r="28" spans="1:14" ht="17.25" x14ac:dyDescent="0.3">
      <c r="B28" s="28">
        <v>576</v>
      </c>
      <c r="C28" s="5"/>
      <c r="D28" s="5"/>
      <c r="E28" s="5">
        <v>7000000</v>
      </c>
      <c r="F28" s="6">
        <f t="shared" si="0"/>
        <v>12152.777777777777</v>
      </c>
      <c r="G28" s="6" t="e">
        <f>E28/C28</f>
        <v>#DIV/0!</v>
      </c>
      <c r="H28" s="6" t="e">
        <f>E28/#REF!</f>
        <v>#REF!</v>
      </c>
      <c r="I28" s="5"/>
      <c r="J28" s="8"/>
    </row>
    <row r="29" spans="1:14" x14ac:dyDescent="0.25">
      <c r="B29" s="28">
        <v>632</v>
      </c>
      <c r="C29" s="5"/>
      <c r="D29" s="5"/>
      <c r="E29" s="6">
        <v>8200000</v>
      </c>
      <c r="F29" s="6">
        <f t="shared" si="0"/>
        <v>12974.683544303798</v>
      </c>
      <c r="G29" s="6" t="e">
        <f t="shared" ref="G29:G37" si="1">E29/C29</f>
        <v>#DIV/0!</v>
      </c>
      <c r="H29" s="6" t="e">
        <f>E29/#REF!</f>
        <v>#REF!</v>
      </c>
      <c r="I29" s="5"/>
    </row>
    <row r="30" spans="1:14" x14ac:dyDescent="0.25">
      <c r="B30" s="28">
        <v>918</v>
      </c>
      <c r="C30" s="5"/>
      <c r="D30" s="5"/>
      <c r="E30" s="6">
        <v>11500000</v>
      </c>
      <c r="F30" s="6">
        <f t="shared" si="0"/>
        <v>12527.233115468409</v>
      </c>
      <c r="G30" s="6" t="e">
        <f t="shared" si="1"/>
        <v>#DIV/0!</v>
      </c>
      <c r="H30" s="6" t="e">
        <f>E30/#REF!</f>
        <v>#REF!</v>
      </c>
      <c r="I30" s="5"/>
    </row>
    <row r="31" spans="1:14" x14ac:dyDescent="0.25">
      <c r="B31" s="28">
        <v>535</v>
      </c>
      <c r="C31" s="29"/>
      <c r="E31" s="9">
        <v>5800000</v>
      </c>
      <c r="F31" s="9">
        <f t="shared" si="0"/>
        <v>10841.121495327103</v>
      </c>
      <c r="G31" s="6" t="e">
        <f t="shared" si="1"/>
        <v>#DIV/0!</v>
      </c>
      <c r="H31" s="9" t="e">
        <f>E31/#REF!</f>
        <v>#REF!</v>
      </c>
      <c r="I31" s="5"/>
    </row>
    <row r="32" spans="1:14" x14ac:dyDescent="0.25">
      <c r="B32" s="20">
        <v>669</v>
      </c>
      <c r="E32" s="9">
        <v>7200000</v>
      </c>
      <c r="F32" s="9">
        <f t="shared" si="0"/>
        <v>10762.331838565022</v>
      </c>
      <c r="G32" s="9" t="e">
        <f t="shared" si="1"/>
        <v>#DIV/0!</v>
      </c>
      <c r="H32" s="9" t="e">
        <f>E32/#REF!</f>
        <v>#REF!</v>
      </c>
    </row>
    <row r="33" spans="1:9" x14ac:dyDescent="0.25">
      <c r="B33" s="20">
        <v>495</v>
      </c>
      <c r="E33" s="29">
        <v>5500000</v>
      </c>
      <c r="F33" s="9">
        <f t="shared" si="0"/>
        <v>11111.111111111111</v>
      </c>
      <c r="G33" s="9" t="e">
        <f t="shared" si="1"/>
        <v>#DIV/0!</v>
      </c>
      <c r="H33" s="9" t="e">
        <f>E33/#REF!</f>
        <v>#REF!</v>
      </c>
      <c r="I33" s="4">
        <f>C15/F33</f>
        <v>0</v>
      </c>
    </row>
    <row r="34" spans="1:9" x14ac:dyDescent="0.25">
      <c r="B34" s="20">
        <f>79*10.764+3*10.764+1.6*10.764</f>
        <v>899.87040000000002</v>
      </c>
      <c r="E34" s="32">
        <v>9650000</v>
      </c>
      <c r="F34" s="9">
        <f t="shared" si="0"/>
        <v>10723.766444590243</v>
      </c>
      <c r="G34" s="32" t="e">
        <f t="shared" si="1"/>
        <v>#DIV/0!</v>
      </c>
      <c r="I34" s="4">
        <f>B15/F34</f>
        <v>1.119009823834197</v>
      </c>
    </row>
    <row r="35" spans="1:9" x14ac:dyDescent="0.25">
      <c r="B35" s="20">
        <f>57*10.764+3*10.764+1.25*10.764</f>
        <v>659.29500000000007</v>
      </c>
      <c r="E35" s="32">
        <v>6800000</v>
      </c>
      <c r="F35" s="32">
        <f t="shared" si="0"/>
        <v>10314.047581128325</v>
      </c>
      <c r="G35" s="32" t="e">
        <f t="shared" si="1"/>
        <v>#DIV/0!</v>
      </c>
      <c r="H35" s="4"/>
      <c r="I35" s="4">
        <f>C16/F35</f>
        <v>0</v>
      </c>
    </row>
    <row r="36" spans="1:9" x14ac:dyDescent="0.25">
      <c r="B36" s="20">
        <f>41.06*10.764+2.21*10.764</f>
        <v>465.75827999999996</v>
      </c>
      <c r="E36" s="32">
        <v>5347500</v>
      </c>
      <c r="F36" s="32">
        <f t="shared" si="0"/>
        <v>11481.277369883795</v>
      </c>
      <c r="G36" s="32" t="e">
        <f t="shared" si="1"/>
        <v>#DIV/0!</v>
      </c>
      <c r="H36" s="4"/>
      <c r="I36" s="4">
        <f>C15/F36</f>
        <v>0</v>
      </c>
    </row>
    <row r="37" spans="1:9" x14ac:dyDescent="0.25">
      <c r="B37" s="20">
        <f>60*10.764+2.31*10.764</f>
        <v>670.70483999999988</v>
      </c>
      <c r="E37" s="32">
        <v>7319000</v>
      </c>
      <c r="F37" s="32">
        <f t="shared" si="0"/>
        <v>10912.400751424429</v>
      </c>
      <c r="G37" s="32" t="e">
        <f t="shared" si="1"/>
        <v>#DIV/0!</v>
      </c>
      <c r="I37" s="4">
        <f>B15/F37</f>
        <v>1.0996663587921844</v>
      </c>
    </row>
    <row r="38" spans="1:9" ht="15.75" x14ac:dyDescent="0.25">
      <c r="A38" s="10"/>
    </row>
    <row r="39" spans="1:9" ht="15.75" x14ac:dyDescent="0.25">
      <c r="A39" s="10"/>
    </row>
    <row r="40" spans="1:9" ht="15.75" x14ac:dyDescent="0.25">
      <c r="A40" s="10"/>
    </row>
    <row r="41" spans="1:9" ht="15.75" x14ac:dyDescent="0.25">
      <c r="A41" s="10"/>
      <c r="D41" s="4"/>
    </row>
    <row r="42" spans="1:9" ht="15.75" x14ac:dyDescent="0.25">
      <c r="A42" s="10"/>
      <c r="D42" s="4"/>
    </row>
    <row r="43" spans="1:9" ht="15.75" x14ac:dyDescent="0.25">
      <c r="A43" s="10"/>
    </row>
    <row r="44" spans="1:9" ht="15.75" x14ac:dyDescent="0.25">
      <c r="A44" s="10"/>
    </row>
    <row r="64" spans="3:5" x14ac:dyDescent="0.25">
      <c r="C64" s="4"/>
      <c r="D64" s="4"/>
      <c r="E64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78BD3-BDE3-443C-9482-B49FD534B4B2}">
  <dimension ref="A1"/>
  <sheetViews>
    <sheetView topLeftCell="I6" workbookViewId="0">
      <selection activeCell="Q1" sqref="Q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5" workbookViewId="0">
      <selection activeCell="P42" sqref="P4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N1" workbookViewId="0">
      <selection activeCell="AD2" sqref="AD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4" workbookViewId="0">
      <selection activeCell="P10" sqref="P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2025-03-01T04:58:57Z</dcterms:modified>
</cp:coreProperties>
</file>