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Kandivali (W)\Rajesh Harilal Chheda\"/>
    </mc:Choice>
  </mc:AlternateContent>
  <xr:revisionPtr revIDLastSave="0" documentId="13_ncr:1_{2DBC691E-99B1-4152-AD1B-98361EE8408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31" i="4" l="1"/>
  <c r="R30" i="4"/>
  <c r="R29" i="4"/>
  <c r="R28" i="4"/>
  <c r="R27" i="4"/>
  <c r="R26" i="4"/>
  <c r="R25" i="4"/>
  <c r="R24" i="4"/>
  <c r="R23" i="4"/>
  <c r="R22" i="4"/>
  <c r="R21" i="4"/>
  <c r="R3" i="4" l="1"/>
  <c r="I21" i="4"/>
  <c r="R2" i="4"/>
  <c r="P2" i="4"/>
  <c r="P8" i="4" l="1"/>
  <c r="Q8" i="4" s="1"/>
  <c r="Q7" i="4"/>
  <c r="P7" i="4"/>
  <c r="P6" i="4"/>
  <c r="P5" i="4"/>
  <c r="P4" i="4"/>
  <c r="P3" i="4"/>
  <c r="Q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<sst xmlns="http://schemas.openxmlformats.org/spreadsheetml/2006/main" count="25" uniqueCount="22">
  <si>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</si>
  <si>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</si>
  <si>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</si>
  <si>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</si>
  <si>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</si>
  <si>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</si>
  <si>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</si>
  <si>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</si>
  <si>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</si>
  <si>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</si>
  <si>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</si>
  <si>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</si>
  <si>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</si>
  <si>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201, 2nd Floor, Highland Harmony Co-Op HSG Soc Ltd, Mahavir Nagar Panchsheel Enclave, Dhanukarwadi , Kandivali West,</t>
  </si>
  <si>
    <t>bua</t>
  </si>
  <si>
    <t>rate</t>
  </si>
  <si>
    <t>fmv</t>
  </si>
  <si>
    <t xml:space="preserve">yoc - 2000 - agreement </t>
  </si>
  <si>
    <t>11.12.24</t>
  </si>
  <si>
    <t>26.07.24</t>
  </si>
  <si>
    <t>mca</t>
  </si>
  <si>
    <t>ls - 1.80cr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</si>
</sst>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 applyAlignment="1">
      <alignment horizontal="right"/>
    </xf>
    <xf numFmtId="0" fontId="0" fillId="2" borderId="0" xfId="0" applyFont="1" applyFill="1" applyAlignment="1">
      <alignment horizontal="right"/>
    </xf>
    <xf numFmtId="0" fontId="3" fillId="2" borderId="0" xfId="0" applyFont="1" applyFill="1" applyAlignment="1">
      <alignment horizontal="right"/>
    </xf>
    <xf numFmtId="0" fontId="0" fillId="2" borderId="0" xfId="0" applyFont="1" applyFill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1F1A3-D584-41BF-B919-6BC5182F7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725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54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9628CF-A9F6-4D91-BF8B-A736911C5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9163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10803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F44DDF-E182-4BF8-90ED-D9B1828F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54803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EAA527-1FC1-4CD4-A7AE-8FC70C2A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487034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ED2D0-95DD-4B6F-BF4C-7692445C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21434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N25" sqref="N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665.24210999999991</v>
      </c>
      <c r="C2" s="4">
        <f>B2*1.2</f>
        <v>798.29053199999987</v>
      </c>
      <c r="D2" s="4">
        <f t="shared" ref="D2:D13" si="2">C2*1.2</f>
        <v>957.94863839999982</v>
      </c>
      <c r="E2" s="5">
        <f t="shared" ref="E2:E13" si="3">R2</f>
        <v>19640000</v>
      </c>
      <c r="F2" s="10">
        <f t="shared" ref="F2:F13" si="4">ROUND((E2/B2),0)</f>
        <v>29523</v>
      </c>
      <c r="G2" s="14">
        <f t="shared" ref="G2:G13" si="5">ROUND((E2/C2),0)</f>
        <v>24603</v>
      </c>
      <c r="H2" s="10">
        <f t="shared" ref="H2:H13" si="6">ROUND((E2/D2),0)</f>
        <v>20502</v>
      </c>
      <c r="I2" s="4" t="e">
        <f>#REF!</f>
        <v>#REF!</v>
      </c>
      <c r="J2" s="4" t="str">
        <f t="shared" ref="J2:J13" si="7">S2</f>
        <v>11.12.24</v>
      </c>
      <c r="O2">
        <v>0</v>
      </c>
      <c r="P2">
        <f>74.163*10.764</f>
        <v>798.29053199999987</v>
      </c>
      <c r="Q2">
        <f t="shared" ref="Q2:Q8" si="8">P2/1.2</f>
        <v>665.24210999999991</v>
      </c>
      <c r="R2" s="2">
        <f>18500000+1110000+30000</f>
        <v>19640000</v>
      </c>
      <c r="S2" s="8" t="s">
        <v>18</v>
      </c>
      <c r="T2" s="8"/>
    </row>
    <row r="3" spans="1:20" x14ac:dyDescent="0.25">
      <c r="A3" s="4">
        <f t="shared" si="0"/>
        <v>0</v>
      </c>
      <c r="B3" s="4">
        <f t="shared" si="1"/>
        <v>649</v>
      </c>
      <c r="C3" s="4">
        <f t="shared" ref="C3:C15" si="9">B3*1.2</f>
        <v>778.8</v>
      </c>
      <c r="D3" s="4">
        <f t="shared" si="2"/>
        <v>934.56</v>
      </c>
      <c r="E3" s="5">
        <f t="shared" si="3"/>
        <v>17255000</v>
      </c>
      <c r="F3" s="10">
        <f t="shared" si="4"/>
        <v>26587</v>
      </c>
      <c r="G3" s="10">
        <f t="shared" si="5"/>
        <v>22156</v>
      </c>
      <c r="H3" s="10">
        <f t="shared" si="6"/>
        <v>18463</v>
      </c>
      <c r="I3" s="4" t="e">
        <f>#REF!</f>
        <v>#REF!</v>
      </c>
      <c r="J3" s="4" t="str">
        <f t="shared" si="7"/>
        <v>26.07.24</v>
      </c>
      <c r="O3">
        <v>0</v>
      </c>
      <c r="P3">
        <f t="shared" ref="P3:P8" si="10">O3/1.2</f>
        <v>0</v>
      </c>
      <c r="Q3">
        <v>649</v>
      </c>
      <c r="R3" s="2">
        <f>16250000+975000+30000</f>
        <v>17255000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700</v>
      </c>
      <c r="C4" s="4">
        <f t="shared" si="9"/>
        <v>840</v>
      </c>
      <c r="D4" s="4">
        <f t="shared" si="2"/>
        <v>1008</v>
      </c>
      <c r="E4" s="5">
        <f t="shared" si="3"/>
        <v>23200000</v>
      </c>
      <c r="F4" s="10">
        <f t="shared" si="4"/>
        <v>33143</v>
      </c>
      <c r="G4" s="14">
        <f t="shared" si="5"/>
        <v>27619</v>
      </c>
      <c r="H4" s="10">
        <f t="shared" si="6"/>
        <v>23016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700</v>
      </c>
      <c r="R4" s="2">
        <v>23200000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676</v>
      </c>
      <c r="C5" s="4">
        <f t="shared" si="9"/>
        <v>811.19999999999993</v>
      </c>
      <c r="D5" s="4">
        <f t="shared" si="2"/>
        <v>973.43999999999983</v>
      </c>
      <c r="E5" s="5">
        <f t="shared" si="3"/>
        <v>24000000</v>
      </c>
      <c r="F5" s="10">
        <f t="shared" si="4"/>
        <v>35503</v>
      </c>
      <c r="G5" s="10">
        <f t="shared" si="5"/>
        <v>29586</v>
      </c>
      <c r="H5" s="10">
        <f t="shared" si="6"/>
        <v>24655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676</v>
      </c>
      <c r="R5" s="2">
        <v>24000000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676</v>
      </c>
      <c r="C6" s="4">
        <f t="shared" si="9"/>
        <v>811.19999999999993</v>
      </c>
      <c r="D6" s="4">
        <f t="shared" si="2"/>
        <v>973.43999999999983</v>
      </c>
      <c r="E6" s="5">
        <f t="shared" si="3"/>
        <v>22500000</v>
      </c>
      <c r="F6" s="10">
        <f t="shared" si="4"/>
        <v>33284</v>
      </c>
      <c r="G6" s="14">
        <f t="shared" si="5"/>
        <v>27737</v>
      </c>
      <c r="H6" s="10">
        <f t="shared" si="6"/>
        <v>23114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676</v>
      </c>
      <c r="R6" s="2">
        <v>22500000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695</v>
      </c>
    </row>
    <row r="20" spans="7:24" x14ac:dyDescent="0.25">
      <c r="H20" t="s">
        <v>15</v>
      </c>
      <c r="I20">
        <v>25000</v>
      </c>
      <c r="P20" t="s">
        <v>20</v>
      </c>
    </row>
    <row r="21" spans="7:24" x14ac:dyDescent="0.25">
      <c r="H21" t="s">
        <v>16</v>
      </c>
      <c r="I21">
        <f>I20*I19</f>
        <v>17375000</v>
      </c>
      <c r="P21" s="15">
        <v>7.12</v>
      </c>
      <c r="Q21" s="15">
        <v>4.55</v>
      </c>
      <c r="R21">
        <f>Q21*P21</f>
        <v>32.396000000000001</v>
      </c>
    </row>
    <row r="22" spans="7:24" x14ac:dyDescent="0.25">
      <c r="G22" s="6"/>
      <c r="H22" s="6"/>
      <c r="P22" s="15">
        <v>17.5</v>
      </c>
      <c r="Q22" s="15">
        <v>10</v>
      </c>
      <c r="R22">
        <f t="shared" ref="R22:R29" si="23">Q22*P22</f>
        <v>175</v>
      </c>
    </row>
    <row r="23" spans="7:24" x14ac:dyDescent="0.25">
      <c r="P23" s="15">
        <v>10.55</v>
      </c>
      <c r="Q23" s="15">
        <v>2.78</v>
      </c>
      <c r="R23">
        <f t="shared" si="23"/>
        <v>29.329000000000001</v>
      </c>
    </row>
    <row r="24" spans="7:24" x14ac:dyDescent="0.25">
      <c r="J24" t="s">
        <v>17</v>
      </c>
      <c r="P24" s="16">
        <v>3.66</v>
      </c>
      <c r="Q24" s="17">
        <v>4.7</v>
      </c>
      <c r="R24">
        <f t="shared" si="23"/>
        <v>17.202000000000002</v>
      </c>
      <c r="T24" s="11"/>
      <c r="U24" s="11"/>
      <c r="V24" s="11"/>
      <c r="W24" s="11"/>
      <c r="X24" s="11"/>
    </row>
    <row r="25" spans="7:24" x14ac:dyDescent="0.25">
      <c r="P25" s="18">
        <v>10.66</v>
      </c>
      <c r="Q25" s="18">
        <v>7.09</v>
      </c>
      <c r="R25">
        <f t="shared" si="23"/>
        <v>75.579399999999993</v>
      </c>
      <c r="T25" s="13"/>
      <c r="U25" s="13"/>
      <c r="V25" s="11"/>
      <c r="W25" s="11"/>
      <c r="X25" s="11"/>
    </row>
    <row r="26" spans="7:24" x14ac:dyDescent="0.25">
      <c r="I26" t="s">
        <v>21</v>
      </c>
      <c r="P26" s="16">
        <v>7</v>
      </c>
      <c r="Q26" s="16">
        <v>4</v>
      </c>
      <c r="R26">
        <f t="shared" si="23"/>
        <v>28</v>
      </c>
      <c r="T26" s="11"/>
      <c r="U26" s="11"/>
      <c r="V26" s="11"/>
      <c r="W26" s="11"/>
      <c r="X26" s="11"/>
    </row>
    <row r="27" spans="7:24" x14ac:dyDescent="0.25">
      <c r="P27" s="16">
        <v>14.85</v>
      </c>
      <c r="Q27" s="16">
        <v>10</v>
      </c>
      <c r="R27">
        <f t="shared" si="23"/>
        <v>148.5</v>
      </c>
      <c r="T27" s="11"/>
      <c r="U27" s="11"/>
      <c r="V27" s="11"/>
      <c r="W27" s="11"/>
      <c r="X27" s="11"/>
    </row>
    <row r="28" spans="7:24" x14ac:dyDescent="0.25">
      <c r="P28" s="16">
        <v>11.75</v>
      </c>
      <c r="Q28" s="16">
        <v>10</v>
      </c>
      <c r="R28">
        <f t="shared" si="23"/>
        <v>117.5</v>
      </c>
      <c r="T28" s="12"/>
      <c r="U28" s="12"/>
      <c r="V28" s="11"/>
      <c r="W28" s="11"/>
      <c r="X28" s="11"/>
    </row>
    <row r="29" spans="7:24" x14ac:dyDescent="0.25">
      <c r="P29" s="16">
        <v>8</v>
      </c>
      <c r="Q29" s="16">
        <v>4.13</v>
      </c>
      <c r="R29">
        <f t="shared" si="23"/>
        <v>33.04</v>
      </c>
      <c r="T29" s="11"/>
      <c r="U29" s="11"/>
      <c r="V29" s="11"/>
      <c r="W29" s="11"/>
      <c r="X29" s="11"/>
    </row>
    <row r="30" spans="7:24" x14ac:dyDescent="0.25">
      <c r="P30" s="11"/>
      <c r="Q30" s="11"/>
      <c r="R30" s="11">
        <f>SUM(R21:R29)</f>
        <v>656.54639999999995</v>
      </c>
      <c r="T30" s="11"/>
      <c r="U30" s="11"/>
      <c r="V30" s="11"/>
      <c r="W30" s="11"/>
      <c r="X30" s="11"/>
    </row>
    <row r="31" spans="7:24" x14ac:dyDescent="0.25">
      <c r="P31" s="11"/>
      <c r="Q31" s="11"/>
      <c r="R31" s="11">
        <f>I19/R30</f>
        <v>1.0585695085678637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2025-03-01T04:51:51Z</dcterms:modified>
</cp:coreProperties>
</file>