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SBI- State Bank of India\AO Office\ROONGTA EMINENCE APARTMENT APF\"/>
    </mc:Choice>
  </mc:AlternateContent>
  <bookViews>
    <workbookView xWindow="0" yWindow="0" windowWidth="20490" windowHeight="7755" tabRatio="745"/>
  </bookViews>
  <sheets>
    <sheet name="Wing_A" sheetId="124" r:id="rId1"/>
    <sheet name="Wing_B" sheetId="110" r:id="rId2"/>
    <sheet name="Total" sheetId="153" r:id="rId3"/>
    <sheet name="IGR_1" sheetId="125" r:id="rId4"/>
    <sheet name="Sheet13" sheetId="133" r:id="rId5"/>
    <sheet name="Sheet31" sheetId="151" r:id="rId6"/>
    <sheet name="Sheet16" sheetId="136" r:id="rId7"/>
  </sheets>
  <definedNames>
    <definedName name="_xlnm._FilterDatabase" localSheetId="1" hidden="1">Wing_B!#REF!</definedName>
  </definedNames>
  <calcPr calcId="152511"/>
</workbook>
</file>

<file path=xl/calcChain.xml><?xml version="1.0" encoding="utf-8"?>
<calcChain xmlns="http://schemas.openxmlformats.org/spreadsheetml/2006/main">
  <c r="G10" i="153" l="1"/>
  <c r="H10" i="153"/>
  <c r="I10" i="153"/>
  <c r="L68" i="110"/>
  <c r="M68" i="110" s="1"/>
  <c r="N68" i="110"/>
  <c r="L69" i="110"/>
  <c r="M69" i="110" s="1"/>
  <c r="N69" i="110"/>
  <c r="L70" i="110"/>
  <c r="M70" i="110" s="1"/>
  <c r="N70" i="110"/>
  <c r="L71" i="110"/>
  <c r="M71" i="110" s="1"/>
  <c r="N71" i="110"/>
  <c r="L72" i="110"/>
  <c r="M72" i="110" s="1"/>
  <c r="N72" i="110"/>
  <c r="L73" i="110"/>
  <c r="M73" i="110" s="1"/>
  <c r="N73" i="110"/>
  <c r="O73" i="110" l="1"/>
  <c r="O72" i="110"/>
  <c r="O71" i="110"/>
  <c r="O70" i="110"/>
  <c r="O69" i="110"/>
  <c r="O68" i="110"/>
  <c r="J69" i="110"/>
  <c r="J70" i="110"/>
  <c r="J71" i="110"/>
  <c r="J72" i="110"/>
  <c r="J73" i="110"/>
  <c r="I3" i="110"/>
  <c r="I4" i="110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I31" i="110"/>
  <c r="I32" i="110"/>
  <c r="I33" i="110"/>
  <c r="I34" i="110"/>
  <c r="I35" i="110"/>
  <c r="I36" i="110"/>
  <c r="I37" i="110"/>
  <c r="I38" i="110"/>
  <c r="I39" i="110"/>
  <c r="I40" i="110"/>
  <c r="I41" i="110"/>
  <c r="I42" i="110"/>
  <c r="I43" i="110"/>
  <c r="I44" i="110"/>
  <c r="I45" i="110"/>
  <c r="I46" i="110"/>
  <c r="I47" i="110"/>
  <c r="I48" i="110"/>
  <c r="I49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0" i="110"/>
  <c r="I71" i="110"/>
  <c r="I72" i="110"/>
  <c r="I73" i="110"/>
  <c r="I2" i="110"/>
  <c r="H4" i="124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36" i="124"/>
  <c r="H37" i="124"/>
  <c r="H3" i="124"/>
  <c r="I3" i="124" s="1"/>
  <c r="H2" i="124"/>
  <c r="D10" i="153" l="1"/>
  <c r="C10" i="153"/>
  <c r="E10" i="153"/>
  <c r="K37" i="124" l="1"/>
  <c r="M37" i="124" s="1"/>
  <c r="K36" i="124"/>
  <c r="M36" i="124" s="1"/>
  <c r="K35" i="124"/>
  <c r="M35" i="124" s="1"/>
  <c r="K34" i="124"/>
  <c r="M34" i="124" s="1"/>
  <c r="K33" i="124"/>
  <c r="M33" i="124" s="1"/>
  <c r="K32" i="124"/>
  <c r="M32" i="124" s="1"/>
  <c r="K31" i="124"/>
  <c r="M31" i="124" s="1"/>
  <c r="K30" i="124"/>
  <c r="M30" i="124" s="1"/>
  <c r="K29" i="124"/>
  <c r="M29" i="124" s="1"/>
  <c r="I28" i="124"/>
  <c r="I27" i="124"/>
  <c r="I26" i="124"/>
  <c r="I25" i="124"/>
  <c r="I24" i="124"/>
  <c r="I23" i="124"/>
  <c r="I22" i="124"/>
  <c r="I21" i="124"/>
  <c r="I20" i="124"/>
  <c r="I19" i="124"/>
  <c r="I18" i="124"/>
  <c r="I17" i="124"/>
  <c r="I16" i="124"/>
  <c r="I15" i="124"/>
  <c r="I14" i="124"/>
  <c r="I13" i="124"/>
  <c r="I12" i="124"/>
  <c r="I11" i="124"/>
  <c r="I10" i="124"/>
  <c r="I9" i="124"/>
  <c r="I8" i="124"/>
  <c r="I7" i="124"/>
  <c r="I5" i="124"/>
  <c r="I4" i="124"/>
  <c r="L21" i="110"/>
  <c r="N21" i="110" s="1"/>
  <c r="L22" i="110"/>
  <c r="N22" i="110" s="1"/>
  <c r="L23" i="110"/>
  <c r="N23" i="110" s="1"/>
  <c r="L24" i="110"/>
  <c r="N24" i="110" s="1"/>
  <c r="L25" i="110"/>
  <c r="N25" i="110" s="1"/>
  <c r="L26" i="110"/>
  <c r="N26" i="110" s="1"/>
  <c r="L27" i="110"/>
  <c r="N27" i="110" s="1"/>
  <c r="L28" i="110"/>
  <c r="N28" i="110" s="1"/>
  <c r="L29" i="110"/>
  <c r="N29" i="110" s="1"/>
  <c r="L30" i="110"/>
  <c r="N30" i="110" s="1"/>
  <c r="L31" i="110"/>
  <c r="N31" i="110" s="1"/>
  <c r="L32" i="110"/>
  <c r="N32" i="110" s="1"/>
  <c r="L33" i="110"/>
  <c r="N33" i="110" s="1"/>
  <c r="L34" i="110"/>
  <c r="N34" i="110" s="1"/>
  <c r="L35" i="110"/>
  <c r="N35" i="110" s="1"/>
  <c r="L36" i="110"/>
  <c r="N36" i="110" s="1"/>
  <c r="L37" i="110"/>
  <c r="N37" i="110" s="1"/>
  <c r="L38" i="110"/>
  <c r="N38" i="110" s="1"/>
  <c r="L39" i="110"/>
  <c r="N39" i="110" s="1"/>
  <c r="L40" i="110"/>
  <c r="N40" i="110" s="1"/>
  <c r="L41" i="110"/>
  <c r="N41" i="110" s="1"/>
  <c r="L42" i="110"/>
  <c r="N42" i="110" s="1"/>
  <c r="L43" i="110"/>
  <c r="N43" i="110" s="1"/>
  <c r="L44" i="110"/>
  <c r="N44" i="110" s="1"/>
  <c r="L45" i="110"/>
  <c r="N45" i="110" s="1"/>
  <c r="L46" i="110"/>
  <c r="N46" i="110" s="1"/>
  <c r="L47" i="110"/>
  <c r="N47" i="110" s="1"/>
  <c r="L48" i="110"/>
  <c r="N48" i="110" s="1"/>
  <c r="L49" i="110"/>
  <c r="N49" i="110" s="1"/>
  <c r="L50" i="110"/>
  <c r="N50" i="110" s="1"/>
  <c r="L51" i="110"/>
  <c r="N51" i="110" s="1"/>
  <c r="L52" i="110"/>
  <c r="N52" i="110" s="1"/>
  <c r="L53" i="110"/>
  <c r="N53" i="110" s="1"/>
  <c r="L54" i="110"/>
  <c r="N54" i="110" s="1"/>
  <c r="L55" i="110"/>
  <c r="N55" i="110" s="1"/>
  <c r="L56" i="110"/>
  <c r="N56" i="110" s="1"/>
  <c r="L57" i="110"/>
  <c r="N57" i="110" s="1"/>
  <c r="L58" i="110"/>
  <c r="N58" i="110" s="1"/>
  <c r="L59" i="110"/>
  <c r="N59" i="110" s="1"/>
  <c r="L60" i="110"/>
  <c r="N60" i="110" s="1"/>
  <c r="L61" i="110"/>
  <c r="N61" i="110" s="1"/>
  <c r="L62" i="110"/>
  <c r="N62" i="110" s="1"/>
  <c r="L63" i="110"/>
  <c r="M63" i="110" s="1"/>
  <c r="J64" i="110"/>
  <c r="L65" i="110"/>
  <c r="L66" i="110"/>
  <c r="L67" i="110"/>
  <c r="J47" i="110" l="1"/>
  <c r="J63" i="110"/>
  <c r="O57" i="110"/>
  <c r="J55" i="110"/>
  <c r="N63" i="110"/>
  <c r="O47" i="110"/>
  <c r="M65" i="110"/>
  <c r="N65" i="110"/>
  <c r="J65" i="110"/>
  <c r="J61" i="110"/>
  <c r="O61" i="110"/>
  <c r="J59" i="110"/>
  <c r="O59" i="110"/>
  <c r="J57" i="110"/>
  <c r="O55" i="110"/>
  <c r="J53" i="110"/>
  <c r="O51" i="110"/>
  <c r="J51" i="110"/>
  <c r="O53" i="110"/>
  <c r="J49" i="110"/>
  <c r="O49" i="110"/>
  <c r="J45" i="110"/>
  <c r="O45" i="110"/>
  <c r="J43" i="110"/>
  <c r="O43" i="110"/>
  <c r="J41" i="110"/>
  <c r="O41" i="110"/>
  <c r="J39" i="110"/>
  <c r="O39" i="110"/>
  <c r="J37" i="110"/>
  <c r="O37" i="110"/>
  <c r="J35" i="110"/>
  <c r="O35" i="110"/>
  <c r="J33" i="110"/>
  <c r="O33" i="110"/>
  <c r="J31" i="110"/>
  <c r="O31" i="110"/>
  <c r="J29" i="110"/>
  <c r="O29" i="110"/>
  <c r="J27" i="110"/>
  <c r="O27" i="110"/>
  <c r="J25" i="110"/>
  <c r="O25" i="110"/>
  <c r="J23" i="110"/>
  <c r="O23" i="110"/>
  <c r="J21" i="110"/>
  <c r="O21" i="110"/>
  <c r="K5" i="124"/>
  <c r="L5" i="124" s="1"/>
  <c r="K3" i="124"/>
  <c r="L3" i="124" s="1"/>
  <c r="I29" i="124"/>
  <c r="I30" i="124"/>
  <c r="I31" i="124"/>
  <c r="I32" i="124"/>
  <c r="I33" i="124"/>
  <c r="I34" i="124"/>
  <c r="I35" i="124"/>
  <c r="I36" i="124"/>
  <c r="I37" i="124"/>
  <c r="L64" i="110"/>
  <c r="O62" i="110"/>
  <c r="O60" i="110"/>
  <c r="O58" i="110"/>
  <c r="O56" i="110"/>
  <c r="O54" i="110"/>
  <c r="O52" i="110"/>
  <c r="O50" i="110"/>
  <c r="O48" i="110"/>
  <c r="O46" i="110"/>
  <c r="O44" i="110"/>
  <c r="O42" i="110"/>
  <c r="O40" i="110"/>
  <c r="O38" i="110"/>
  <c r="O36" i="110"/>
  <c r="O34" i="110"/>
  <c r="O32" i="110"/>
  <c r="O30" i="110"/>
  <c r="O28" i="110"/>
  <c r="O26" i="110"/>
  <c r="O24" i="110"/>
  <c r="O22" i="110"/>
  <c r="J66" i="110"/>
  <c r="J62" i="110"/>
  <c r="J60" i="110"/>
  <c r="J58" i="110"/>
  <c r="J56" i="110"/>
  <c r="J54" i="110"/>
  <c r="J52" i="110"/>
  <c r="J50" i="110"/>
  <c r="J48" i="110"/>
  <c r="J46" i="110"/>
  <c r="J44" i="110"/>
  <c r="J42" i="110"/>
  <c r="J40" i="110"/>
  <c r="J38" i="110"/>
  <c r="J36" i="110"/>
  <c r="J34" i="110"/>
  <c r="J32" i="110"/>
  <c r="J30" i="110"/>
  <c r="J28" i="110"/>
  <c r="J26" i="110"/>
  <c r="J24" i="110"/>
  <c r="J22" i="110"/>
  <c r="O65" i="110"/>
  <c r="O63" i="110"/>
  <c r="M62" i="110"/>
  <c r="M61" i="110"/>
  <c r="M60" i="110"/>
  <c r="M59" i="110"/>
  <c r="M58" i="110"/>
  <c r="M57" i="110"/>
  <c r="M56" i="110"/>
  <c r="M55" i="110"/>
  <c r="M54" i="110"/>
  <c r="M53" i="110"/>
  <c r="M52" i="110"/>
  <c r="M51" i="110"/>
  <c r="M50" i="110"/>
  <c r="M49" i="110"/>
  <c r="M48" i="110"/>
  <c r="M47" i="110"/>
  <c r="M46" i="110"/>
  <c r="M45" i="110"/>
  <c r="M44" i="110"/>
  <c r="M43" i="110"/>
  <c r="M42" i="110"/>
  <c r="M41" i="110"/>
  <c r="M40" i="110"/>
  <c r="M39" i="110"/>
  <c r="M38" i="110"/>
  <c r="M37" i="110"/>
  <c r="M36" i="110"/>
  <c r="M35" i="110"/>
  <c r="M34" i="110"/>
  <c r="M33" i="110"/>
  <c r="M32" i="110"/>
  <c r="M31" i="110"/>
  <c r="M30" i="110"/>
  <c r="M29" i="110"/>
  <c r="M28" i="110"/>
  <c r="M27" i="110"/>
  <c r="M26" i="110"/>
  <c r="M25" i="110"/>
  <c r="M24" i="110"/>
  <c r="M23" i="110"/>
  <c r="M22" i="110"/>
  <c r="M21" i="110"/>
  <c r="N36" i="124"/>
  <c r="N35" i="124"/>
  <c r="N37" i="124"/>
  <c r="N34" i="124"/>
  <c r="N31" i="124"/>
  <c r="N33" i="124"/>
  <c r="N32" i="124"/>
  <c r="N30" i="124"/>
  <c r="N29" i="124"/>
  <c r="I2" i="124"/>
  <c r="H38" i="124"/>
  <c r="N3" i="124"/>
  <c r="I6" i="124"/>
  <c r="K6" i="124"/>
  <c r="K2" i="124"/>
  <c r="K4" i="124"/>
  <c r="K7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7" i="124"/>
  <c r="K28" i="124"/>
  <c r="L29" i="124"/>
  <c r="L30" i="124"/>
  <c r="L31" i="124"/>
  <c r="L32" i="124"/>
  <c r="L33" i="124"/>
  <c r="L34" i="124"/>
  <c r="L35" i="124"/>
  <c r="L36" i="124"/>
  <c r="L37" i="124"/>
  <c r="J68" i="110"/>
  <c r="N67" i="110"/>
  <c r="M67" i="110"/>
  <c r="O67" i="110"/>
  <c r="J67" i="110"/>
  <c r="N66" i="110"/>
  <c r="M66" i="110"/>
  <c r="O66" i="110"/>
  <c r="I74" i="110"/>
  <c r="M5" i="124" l="1"/>
  <c r="N5" i="124"/>
  <c r="M3" i="124"/>
  <c r="I38" i="124"/>
  <c r="M64" i="110"/>
  <c r="O64" i="110"/>
  <c r="N64" i="110"/>
  <c r="N27" i="124"/>
  <c r="L27" i="124"/>
  <c r="M27" i="124"/>
  <c r="N25" i="124"/>
  <c r="L25" i="124"/>
  <c r="M25" i="124"/>
  <c r="N23" i="124"/>
  <c r="L23" i="124"/>
  <c r="M23" i="124"/>
  <c r="N21" i="124"/>
  <c r="L21" i="124"/>
  <c r="M21" i="124"/>
  <c r="N19" i="124"/>
  <c r="L19" i="124"/>
  <c r="M19" i="124"/>
  <c r="N17" i="124"/>
  <c r="L17" i="124"/>
  <c r="M17" i="124"/>
  <c r="N15" i="124"/>
  <c r="L15" i="124"/>
  <c r="M15" i="124"/>
  <c r="N13" i="124"/>
  <c r="L13" i="124"/>
  <c r="M13" i="124"/>
  <c r="N11" i="124"/>
  <c r="L11" i="124"/>
  <c r="M11" i="124"/>
  <c r="N9" i="124"/>
  <c r="L9" i="124"/>
  <c r="M9" i="124"/>
  <c r="N7" i="124"/>
  <c r="L7" i="124"/>
  <c r="M7" i="124"/>
  <c r="N4" i="124"/>
  <c r="L4" i="124"/>
  <c r="M4" i="124"/>
  <c r="K38" i="124"/>
  <c r="N2" i="124"/>
  <c r="L2" i="124"/>
  <c r="M2" i="124"/>
  <c r="M28" i="124"/>
  <c r="L28" i="124"/>
  <c r="N28" i="124"/>
  <c r="N26" i="124"/>
  <c r="L26" i="124"/>
  <c r="M26" i="124"/>
  <c r="N24" i="124"/>
  <c r="L24" i="124"/>
  <c r="M24" i="124"/>
  <c r="N22" i="124"/>
  <c r="L22" i="124"/>
  <c r="M22" i="124"/>
  <c r="N20" i="124"/>
  <c r="L20" i="124"/>
  <c r="M20" i="124"/>
  <c r="N18" i="124"/>
  <c r="L18" i="124"/>
  <c r="M18" i="124"/>
  <c r="N16" i="124"/>
  <c r="L16" i="124"/>
  <c r="M16" i="124"/>
  <c r="N14" i="124"/>
  <c r="L14" i="124"/>
  <c r="M14" i="124"/>
  <c r="N12" i="124"/>
  <c r="L12" i="124"/>
  <c r="M12" i="124"/>
  <c r="N10" i="124"/>
  <c r="L10" i="124"/>
  <c r="M10" i="124"/>
  <c r="N8" i="124"/>
  <c r="L8" i="124"/>
  <c r="M8" i="124"/>
  <c r="N6" i="124"/>
  <c r="L6" i="124"/>
  <c r="M6" i="124"/>
  <c r="L10" i="110"/>
  <c r="M10" i="110" s="1"/>
  <c r="J11" i="110"/>
  <c r="L12" i="110"/>
  <c r="M12" i="110" s="1"/>
  <c r="J13" i="110"/>
  <c r="L14" i="110"/>
  <c r="M14" i="110" s="1"/>
  <c r="L15" i="110"/>
  <c r="O15" i="110" s="1"/>
  <c r="L16" i="110"/>
  <c r="M16" i="110" s="1"/>
  <c r="J17" i="110"/>
  <c r="L18" i="110"/>
  <c r="M18" i="110" s="1"/>
  <c r="L19" i="110"/>
  <c r="O19" i="110" s="1"/>
  <c r="L20" i="110"/>
  <c r="M20" i="110" s="1"/>
  <c r="L13" i="110"/>
  <c r="M13" i="110" s="1"/>
  <c r="J12" i="110"/>
  <c r="J5" i="110"/>
  <c r="J6" i="110"/>
  <c r="L7" i="110"/>
  <c r="M7" i="110" s="1"/>
  <c r="L8" i="110"/>
  <c r="M8" i="110" s="1"/>
  <c r="J9" i="110"/>
  <c r="L4" i="110"/>
  <c r="M4" i="110" s="1"/>
  <c r="L38" i="124" l="1"/>
  <c r="M38" i="124"/>
  <c r="L17" i="110"/>
  <c r="O17" i="110" s="1"/>
  <c r="J20" i="110"/>
  <c r="J16" i="110"/>
  <c r="L11" i="110"/>
  <c r="M11" i="110" s="1"/>
  <c r="L9" i="110"/>
  <c r="M9" i="110" s="1"/>
  <c r="J19" i="110"/>
  <c r="J15" i="110"/>
  <c r="J14" i="110"/>
  <c r="J10" i="110"/>
  <c r="L5" i="110"/>
  <c r="M5" i="110" s="1"/>
  <c r="J18" i="110"/>
  <c r="M19" i="110"/>
  <c r="O18" i="110"/>
  <c r="O14" i="110"/>
  <c r="O10" i="110"/>
  <c r="O4" i="110"/>
  <c r="M15" i="110"/>
  <c r="O20" i="110"/>
  <c r="O16" i="110"/>
  <c r="O12" i="110"/>
  <c r="O8" i="110"/>
  <c r="O13" i="110"/>
  <c r="O7" i="110"/>
  <c r="J8" i="110"/>
  <c r="J4" i="110"/>
  <c r="J7" i="110"/>
  <c r="L6" i="110"/>
  <c r="R8" i="151"/>
  <c r="N12" i="133"/>
  <c r="O9" i="110" l="1"/>
  <c r="O11" i="110"/>
  <c r="M17" i="110"/>
  <c r="O5" i="110"/>
  <c r="M6" i="110"/>
  <c r="O6" i="110"/>
  <c r="L3" i="110" l="1"/>
  <c r="O3" i="110" s="1"/>
  <c r="Q2" i="124" l="1"/>
  <c r="R2" i="124" s="1"/>
  <c r="J3" i="110" l="1"/>
  <c r="L2" i="110" l="1"/>
  <c r="L74" i="110" s="1"/>
  <c r="J2" i="110" l="1"/>
  <c r="J74" i="110" s="1"/>
  <c r="M2" i="110" l="1"/>
  <c r="O2" i="110"/>
  <c r="N2" i="110"/>
  <c r="N3" i="110" l="1"/>
  <c r="M3" i="110"/>
  <c r="M74" i="110" s="1"/>
  <c r="N4" i="110" l="1"/>
  <c r="N5" i="110" l="1"/>
  <c r="N6" i="110" l="1"/>
  <c r="N7" i="110" l="1"/>
  <c r="N8" i="110" l="1"/>
  <c r="N9" i="110" l="1"/>
  <c r="N10" i="110" l="1"/>
  <c r="N13" i="110" l="1"/>
  <c r="N11" i="110"/>
  <c r="N14" i="110" l="1"/>
  <c r="N15" i="110" l="1"/>
  <c r="N12" i="110"/>
  <c r="N16" i="110" l="1"/>
  <c r="N17" i="110" l="1"/>
  <c r="N18" i="110" l="1"/>
  <c r="N19" i="110" l="1"/>
  <c r="N20" i="110" l="1"/>
  <c r="N74" i="110" s="1"/>
</calcChain>
</file>

<file path=xl/sharedStrings.xml><?xml version="1.0" encoding="utf-8"?>
<sst xmlns="http://schemas.openxmlformats.org/spreadsheetml/2006/main" count="149" uniqueCount="25">
  <si>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</si>
  <si>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</si>
  <si>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</si>
  <si>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</si>
  <si>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</si>
  <si>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</si>
  <si>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</si>
  <si>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</si>
  <si>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</si>
  <si>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</si>
  <si>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</si>
  <si>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</si>
  <si>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</si>
  <si>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 xml:space="preserve">As per Plan Encl. Balcony  Area in 
Sq. Ft. </t>
  </si>
  <si>
    <t>A wing</t>
  </si>
  <si>
    <t>B wing</t>
  </si>
  <si>
    <t>FMV</t>
  </si>
  <si>
    <t>RV</t>
  </si>
  <si>
    <t>DV</t>
  </si>
  <si>
    <t>4BHK</t>
  </si>
  <si>
    <t>open to sky terrace Area in Sq. Ft. (40%)</t>
  </si>
  <si>
    <t>3BHK</t>
  </si>
  <si>
    <t xml:space="preserve">As per Plan  Balcony  Area in 
Sq. Ft. </t>
  </si>
  <si>
    <t>Total carpet</t>
  </si>
  <si>
    <t>Total Built 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</si>
</sst>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5">
    <xf numFmtId="0" fontId="0" fillId="0" borderId="0" xfId="0"/>
    <xf numFmtId="1" fontId="0" fillId="0" borderId="0" xfId="0" applyNumberFormat="1"/>
    <xf numFmtId="43" fontId="0" fillId="0" borderId="0" xfId="0" applyNumberFormat="1"/>
    <xf numFmtId="43" fontId="1" fillId="0" borderId="0" xfId="3" applyFont="1"/>
    <xf numFmtId="43" fontId="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4" fillId="0" borderId="3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0" fillId="2" borderId="0" xfId="0" applyFill="1"/>
    <xf numFmtId="1" fontId="6" fillId="0" borderId="1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 vertical="center" wrapText="1"/>
    </xf>
    <xf numFmtId="0" fontId="2" fillId="0" borderId="0" xfId="0" applyFont="1"/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3" fontId="6" fillId="0" borderId="1" xfId="3" applyFont="1" applyFill="1" applyBorder="1" applyAlignment="1">
      <alignment vertical="center" wrapText="1"/>
    </xf>
    <xf numFmtId="43" fontId="7" fillId="0" borderId="3" xfId="3" applyFont="1" applyFill="1" applyBorder="1" applyAlignment="1">
      <alignment vertical="center" wrapText="1"/>
    </xf>
    <xf numFmtId="43" fontId="0" fillId="0" borderId="0" xfId="3" applyFont="1" applyFill="1" applyAlignment="1"/>
    <xf numFmtId="0" fontId="6" fillId="0" borderId="6" xfId="0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3" fontId="2" fillId="0" borderId="0" xfId="0" applyNumberFormat="1" applyFont="1"/>
    <xf numFmtId="0" fontId="5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43" fontId="6" fillId="0" borderId="1" xfId="3" applyFont="1" applyFill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/>
    </xf>
    <xf numFmtId="43" fontId="7" fillId="0" borderId="3" xfId="3" applyFont="1" applyFill="1" applyBorder="1" applyAlignment="1">
      <alignment horizontal="center" vertical="center" wrapText="1"/>
    </xf>
    <xf numFmtId="1" fontId="4" fillId="0" borderId="3" xfId="2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5" fillId="0" borderId="1" xfId="2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/>
    </xf>
    <xf numFmtId="43" fontId="4" fillId="0" borderId="1" xfId="3" applyFont="1" applyFill="1" applyBorder="1" applyAlignment="1">
      <alignment vertical="center" wrapText="1"/>
    </xf>
    <xf numFmtId="43" fontId="2" fillId="0" borderId="1" xfId="3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right"/>
    </xf>
    <xf numFmtId="1" fontId="6" fillId="0" borderId="0" xfId="0" applyNumberFormat="1" applyFont="1" applyBorder="1" applyAlignment="1">
      <alignment horizontal="center" vertic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114300</xdr:rowOff>
    </xdr:to>
    <xdr:sp macro="" textlink="">
      <xdr:nvSpPr>
        <xdr:cNvPr id="1025" name="AutoShape 1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304800</xdr:colOff>
      <xdr:row>32</xdr:row>
      <xdr:rowOff>114300</xdr:rowOff>
    </xdr:to>
    <xdr:sp macro="" textlink="">
      <xdr:nvSpPr>
        <xdr:cNvPr id="1026" name="AutoShape 2" descr="blob:https://web.whatsapp.com/ba175cd4-689d-4247-9502-e683334549ab"/>
        <xdr:cNvSpPr>
          <a:spLocks noChangeAspect="1" noChangeArrowheads="1"/>
        </xdr:cNvSpPr>
      </xdr:nvSpPr>
      <xdr:spPr bwMode="auto">
        <a:xfrm>
          <a:off x="455295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</xdr:row>
      <xdr:rowOff>149087</xdr:rowOff>
    </xdr:from>
    <xdr:to>
      <xdr:col>14</xdr:col>
      <xdr:colOff>107097</xdr:colOff>
      <xdr:row>56</xdr:row>
      <xdr:rowOff>110987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6587"/>
          <a:ext cx="8969488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232123</xdr:colOff>
      <xdr:row>31</xdr:row>
      <xdr:rowOff>56405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8571" cy="5961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188952</xdr:colOff>
      <xdr:row>28</xdr:row>
      <xdr:rowOff>132667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80952" cy="54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608000</xdr:colOff>
      <xdr:row>31</xdr:row>
      <xdr:rowOff>75452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0000" cy="5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abSelected="1" zoomScale="115" zoomScaleNormal="115" workbookViewId="0">
      <selection activeCell="F41" sqref="F41"/>
    </sheetView>
  </sheetViews>
  <sheetFormatPr defaultRowHeight="15"/>
  <cols>
    <col min="1" max="1" width="4.7109375" style="40" customWidth="1"/>
    <col min="2" max="2" width="6.85546875" style="38" customWidth="1"/>
    <col min="3" max="3" width="6" style="38" customWidth="1"/>
    <col min="4" max="4" width="7.5703125" style="38" customWidth="1"/>
    <col min="5" max="5" width="10" style="38" customWidth="1"/>
    <col min="6" max="6" width="8" style="38" customWidth="1"/>
    <col min="7" max="7" width="9.85546875" style="38" customWidth="1"/>
    <col min="8" max="8" width="11.28515625" style="38" customWidth="1"/>
    <col min="9" max="9" width="11.7109375" style="38" customWidth="1"/>
    <col min="10" max="10" width="12.5703125" style="38" customWidth="1"/>
    <col min="11" max="11" width="19.28515625" style="38" customWidth="1"/>
    <col min="12" max="12" width="17" style="38" customWidth="1"/>
    <col min="13" max="13" width="16.140625" style="38" customWidth="1"/>
    <col min="14" max="14" width="13.42578125" style="38" customWidth="1"/>
    <col min="16" max="16" width="15.140625" bestFit="1" customWidth="1"/>
    <col min="17" max="17" width="15.28515625" customWidth="1"/>
    <col min="18" max="18" width="10.85546875" customWidth="1"/>
  </cols>
  <sheetData>
    <row r="1" spans="1:18" ht="49.5" customHeight="1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48" t="s">
        <v>20</v>
      </c>
      <c r="H1" s="28" t="s">
        <v>5</v>
      </c>
      <c r="I1" s="6" t="s">
        <v>12</v>
      </c>
      <c r="J1" s="6" t="s">
        <v>11</v>
      </c>
      <c r="K1" s="6" t="s">
        <v>7</v>
      </c>
      <c r="L1" s="6" t="s">
        <v>8</v>
      </c>
      <c r="M1" s="6" t="s">
        <v>9</v>
      </c>
      <c r="N1" s="6" t="s">
        <v>10</v>
      </c>
    </row>
    <row r="2" spans="1:18">
      <c r="A2" s="39">
        <v>1</v>
      </c>
      <c r="B2" s="46">
        <v>301</v>
      </c>
      <c r="C2" s="29">
        <v>3</v>
      </c>
      <c r="D2" s="30" t="s">
        <v>19</v>
      </c>
      <c r="E2" s="30">
        <v>1699</v>
      </c>
      <c r="F2" s="30">
        <v>71</v>
      </c>
      <c r="G2" s="31">
        <v>832</v>
      </c>
      <c r="H2" s="31">
        <f>E2+F2+G2*0.4</f>
        <v>2102.8000000000002</v>
      </c>
      <c r="I2" s="32">
        <f t="shared" ref="I2:I37" si="0">H2*1.1</f>
        <v>2313.0800000000004</v>
      </c>
      <c r="J2" s="15">
        <v>8800</v>
      </c>
      <c r="K2" s="33">
        <f t="shared" ref="K2:K37" si="1">J2*H2</f>
        <v>18504640</v>
      </c>
      <c r="L2" s="33">
        <f t="shared" ref="L2:L37" si="2">K2*0.95</f>
        <v>17579408</v>
      </c>
      <c r="M2" s="33">
        <f t="shared" ref="M2:M37" si="3">K2*0.8</f>
        <v>14803712</v>
      </c>
      <c r="N2" s="34">
        <f t="shared" ref="N2:N37" si="4">MROUND((K2*0.025/12),500)</f>
        <v>38500</v>
      </c>
      <c r="P2" s="1"/>
      <c r="Q2" s="2">
        <f>P2*6600</f>
        <v>0</v>
      </c>
      <c r="R2" s="2">
        <f>Q2/H2</f>
        <v>0</v>
      </c>
    </row>
    <row r="3" spans="1:18">
      <c r="A3" s="39">
        <v>2</v>
      </c>
      <c r="B3" s="46">
        <v>302</v>
      </c>
      <c r="C3" s="29">
        <v>3</v>
      </c>
      <c r="D3" s="30" t="s">
        <v>19</v>
      </c>
      <c r="E3" s="30">
        <v>1699</v>
      </c>
      <c r="F3" s="30">
        <v>71</v>
      </c>
      <c r="G3" s="31">
        <v>287</v>
      </c>
      <c r="H3" s="31">
        <f>E3+F3+G3*0.4</f>
        <v>1884.8</v>
      </c>
      <c r="I3" s="32">
        <f t="shared" ref="I3" si="5">H3*1.1</f>
        <v>2073.2800000000002</v>
      </c>
      <c r="J3" s="15">
        <v>8800</v>
      </c>
      <c r="K3" s="33">
        <f t="shared" si="1"/>
        <v>16586240</v>
      </c>
      <c r="L3" s="33">
        <f t="shared" si="2"/>
        <v>15756928</v>
      </c>
      <c r="M3" s="33">
        <f t="shared" si="3"/>
        <v>13268992</v>
      </c>
      <c r="N3" s="34">
        <f t="shared" si="4"/>
        <v>34500</v>
      </c>
      <c r="P3" s="2"/>
      <c r="Q3" s="2"/>
    </row>
    <row r="4" spans="1:18">
      <c r="A4" s="39">
        <v>3</v>
      </c>
      <c r="B4" s="46">
        <v>401</v>
      </c>
      <c r="C4" s="29">
        <v>4</v>
      </c>
      <c r="D4" s="30" t="s">
        <v>19</v>
      </c>
      <c r="E4" s="30">
        <v>1699</v>
      </c>
      <c r="F4" s="30">
        <v>71</v>
      </c>
      <c r="G4" s="31">
        <v>0</v>
      </c>
      <c r="H4" s="31">
        <f>E4+F4+G4*0.4</f>
        <v>1770</v>
      </c>
      <c r="I4" s="32">
        <f t="shared" si="0"/>
        <v>1947.0000000000002</v>
      </c>
      <c r="J4" s="15">
        <v>8800</v>
      </c>
      <c r="K4" s="33">
        <f t="shared" si="1"/>
        <v>15576000</v>
      </c>
      <c r="L4" s="33">
        <f t="shared" si="2"/>
        <v>14797200</v>
      </c>
      <c r="M4" s="33">
        <f t="shared" si="3"/>
        <v>12460800</v>
      </c>
      <c r="N4" s="34">
        <f t="shared" si="4"/>
        <v>32500</v>
      </c>
      <c r="P4" s="2"/>
      <c r="Q4" s="2"/>
    </row>
    <row r="5" spans="1:18">
      <c r="A5" s="39">
        <v>4</v>
      </c>
      <c r="B5" s="46">
        <v>402</v>
      </c>
      <c r="C5" s="29">
        <v>4</v>
      </c>
      <c r="D5" s="30" t="s">
        <v>19</v>
      </c>
      <c r="E5" s="30">
        <v>1699</v>
      </c>
      <c r="F5" s="30">
        <v>71</v>
      </c>
      <c r="G5" s="31">
        <v>0</v>
      </c>
      <c r="H5" s="31">
        <f>E5+F5+G5*0.4</f>
        <v>1770</v>
      </c>
      <c r="I5" s="32">
        <f t="shared" si="0"/>
        <v>1947.0000000000002</v>
      </c>
      <c r="J5" s="15">
        <v>8800</v>
      </c>
      <c r="K5" s="33">
        <f t="shared" si="1"/>
        <v>15576000</v>
      </c>
      <c r="L5" s="33">
        <f t="shared" si="2"/>
        <v>14797200</v>
      </c>
      <c r="M5" s="33">
        <f t="shared" si="3"/>
        <v>12460800</v>
      </c>
      <c r="N5" s="34">
        <f t="shared" si="4"/>
        <v>32500</v>
      </c>
      <c r="P5" s="2"/>
      <c r="Q5" s="2"/>
    </row>
    <row r="6" spans="1:18">
      <c r="A6" s="39">
        <v>5</v>
      </c>
      <c r="B6" s="46">
        <v>501</v>
      </c>
      <c r="C6" s="29">
        <v>5</v>
      </c>
      <c r="D6" s="30" t="s">
        <v>19</v>
      </c>
      <c r="E6" s="30">
        <v>1699</v>
      </c>
      <c r="F6" s="30">
        <v>71</v>
      </c>
      <c r="G6" s="31">
        <v>0</v>
      </c>
      <c r="H6" s="31">
        <f>E6+F6+G6*0.4</f>
        <v>1770</v>
      </c>
      <c r="I6" s="32">
        <f t="shared" si="0"/>
        <v>1947.0000000000002</v>
      </c>
      <c r="J6" s="15">
        <v>8800</v>
      </c>
      <c r="K6" s="33">
        <f t="shared" si="1"/>
        <v>15576000</v>
      </c>
      <c r="L6" s="33">
        <f t="shared" si="2"/>
        <v>14797200</v>
      </c>
      <c r="M6" s="33">
        <f t="shared" si="3"/>
        <v>12460800</v>
      </c>
      <c r="N6" s="34">
        <f t="shared" si="4"/>
        <v>32500</v>
      </c>
      <c r="P6" s="2"/>
      <c r="Q6" s="2"/>
    </row>
    <row r="7" spans="1:18">
      <c r="A7" s="39">
        <v>6</v>
      </c>
      <c r="B7" s="46">
        <v>502</v>
      </c>
      <c r="C7" s="29">
        <v>6</v>
      </c>
      <c r="D7" s="30" t="s">
        <v>19</v>
      </c>
      <c r="E7" s="30">
        <v>1699</v>
      </c>
      <c r="F7" s="30">
        <v>71</v>
      </c>
      <c r="G7" s="31">
        <v>0</v>
      </c>
      <c r="H7" s="31">
        <f>E7+F7+G7*0.4</f>
        <v>1770</v>
      </c>
      <c r="I7" s="32">
        <f t="shared" si="0"/>
        <v>1947.0000000000002</v>
      </c>
      <c r="J7" s="15">
        <v>8800</v>
      </c>
      <c r="K7" s="33">
        <f t="shared" si="1"/>
        <v>15576000</v>
      </c>
      <c r="L7" s="33">
        <f t="shared" si="2"/>
        <v>14797200</v>
      </c>
      <c r="M7" s="33">
        <f t="shared" si="3"/>
        <v>12460800</v>
      </c>
      <c r="N7" s="34">
        <f t="shared" si="4"/>
        <v>32500</v>
      </c>
      <c r="P7" s="2"/>
      <c r="Q7" s="2"/>
    </row>
    <row r="8" spans="1:18">
      <c r="A8" s="39">
        <v>7</v>
      </c>
      <c r="B8" s="46">
        <v>601</v>
      </c>
      <c r="C8" s="29">
        <v>7</v>
      </c>
      <c r="D8" s="30" t="s">
        <v>19</v>
      </c>
      <c r="E8" s="30">
        <v>1699</v>
      </c>
      <c r="F8" s="30">
        <v>71</v>
      </c>
      <c r="G8" s="31">
        <v>0</v>
      </c>
      <c r="H8" s="31">
        <f>E8+F8+G8*0.4</f>
        <v>1770</v>
      </c>
      <c r="I8" s="32">
        <f t="shared" si="0"/>
        <v>1947.0000000000002</v>
      </c>
      <c r="J8" s="15">
        <v>8850</v>
      </c>
      <c r="K8" s="33">
        <f t="shared" si="1"/>
        <v>15664500</v>
      </c>
      <c r="L8" s="33">
        <f t="shared" si="2"/>
        <v>14881275</v>
      </c>
      <c r="M8" s="33">
        <f t="shared" si="3"/>
        <v>12531600</v>
      </c>
      <c r="N8" s="34">
        <f t="shared" si="4"/>
        <v>32500</v>
      </c>
      <c r="P8" s="2"/>
      <c r="Q8" s="2"/>
    </row>
    <row r="9" spans="1:18">
      <c r="A9" s="39">
        <v>8</v>
      </c>
      <c r="B9" s="46">
        <v>602</v>
      </c>
      <c r="C9" s="29">
        <v>7</v>
      </c>
      <c r="D9" s="30" t="s">
        <v>19</v>
      </c>
      <c r="E9" s="30">
        <v>1699</v>
      </c>
      <c r="F9" s="30">
        <v>71</v>
      </c>
      <c r="G9" s="31">
        <v>0</v>
      </c>
      <c r="H9" s="31">
        <f>E9+F9+G9*0.4</f>
        <v>1770</v>
      </c>
      <c r="I9" s="32">
        <f t="shared" si="0"/>
        <v>1947.0000000000002</v>
      </c>
      <c r="J9" s="15">
        <v>8850</v>
      </c>
      <c r="K9" s="33">
        <f t="shared" si="1"/>
        <v>15664500</v>
      </c>
      <c r="L9" s="33">
        <f t="shared" si="2"/>
        <v>14881275</v>
      </c>
      <c r="M9" s="33">
        <f t="shared" si="3"/>
        <v>12531600</v>
      </c>
      <c r="N9" s="34">
        <f t="shared" si="4"/>
        <v>32500</v>
      </c>
      <c r="P9" s="2"/>
      <c r="Q9" s="2"/>
    </row>
    <row r="10" spans="1:18">
      <c r="A10" s="39">
        <v>9</v>
      </c>
      <c r="B10" s="46">
        <v>701</v>
      </c>
      <c r="C10" s="29">
        <v>8</v>
      </c>
      <c r="D10" s="30" t="s">
        <v>19</v>
      </c>
      <c r="E10" s="30">
        <v>1699</v>
      </c>
      <c r="F10" s="30">
        <v>71</v>
      </c>
      <c r="G10" s="31">
        <v>0</v>
      </c>
      <c r="H10" s="31">
        <f>E10+F10+G10*0.4</f>
        <v>1770</v>
      </c>
      <c r="I10" s="32">
        <f t="shared" si="0"/>
        <v>1947.0000000000002</v>
      </c>
      <c r="J10" s="15">
        <v>8900</v>
      </c>
      <c r="K10" s="33">
        <f t="shared" si="1"/>
        <v>15753000</v>
      </c>
      <c r="L10" s="33">
        <f t="shared" si="2"/>
        <v>14965350</v>
      </c>
      <c r="M10" s="33">
        <f t="shared" si="3"/>
        <v>12602400</v>
      </c>
      <c r="N10" s="34">
        <f t="shared" si="4"/>
        <v>33000</v>
      </c>
    </row>
    <row r="11" spans="1:18">
      <c r="A11" s="39">
        <v>10</v>
      </c>
      <c r="B11" s="46">
        <v>702</v>
      </c>
      <c r="C11" s="29">
        <v>8</v>
      </c>
      <c r="D11" s="30" t="s">
        <v>19</v>
      </c>
      <c r="E11" s="30">
        <v>1699</v>
      </c>
      <c r="F11" s="30">
        <v>71</v>
      </c>
      <c r="G11" s="31">
        <v>0</v>
      </c>
      <c r="H11" s="31">
        <f>E11+F11+G11*0.4</f>
        <v>1770</v>
      </c>
      <c r="I11" s="32">
        <f t="shared" si="0"/>
        <v>1947.0000000000002</v>
      </c>
      <c r="J11" s="15">
        <v>8900</v>
      </c>
      <c r="K11" s="33">
        <f t="shared" si="1"/>
        <v>15753000</v>
      </c>
      <c r="L11" s="33">
        <f t="shared" si="2"/>
        <v>14965350</v>
      </c>
      <c r="M11" s="33">
        <f t="shared" si="3"/>
        <v>12602400</v>
      </c>
      <c r="N11" s="34">
        <f t="shared" si="4"/>
        <v>33000</v>
      </c>
    </row>
    <row r="12" spans="1:18">
      <c r="A12" s="39">
        <v>11</v>
      </c>
      <c r="B12" s="46">
        <v>801</v>
      </c>
      <c r="C12" s="29">
        <v>9</v>
      </c>
      <c r="D12" s="30" t="s">
        <v>19</v>
      </c>
      <c r="E12" s="30">
        <v>1699</v>
      </c>
      <c r="F12" s="30">
        <v>71</v>
      </c>
      <c r="G12" s="31">
        <v>0</v>
      </c>
      <c r="H12" s="31">
        <f>E12+F12+G12*0.4</f>
        <v>1770</v>
      </c>
      <c r="I12" s="32">
        <f t="shared" si="0"/>
        <v>1947.0000000000002</v>
      </c>
      <c r="J12" s="15">
        <v>8950</v>
      </c>
      <c r="K12" s="33">
        <f t="shared" si="1"/>
        <v>15841500</v>
      </c>
      <c r="L12" s="33">
        <f t="shared" si="2"/>
        <v>15049425</v>
      </c>
      <c r="M12" s="33">
        <f t="shared" si="3"/>
        <v>12673200</v>
      </c>
      <c r="N12" s="34">
        <f t="shared" si="4"/>
        <v>33000</v>
      </c>
    </row>
    <row r="13" spans="1:18">
      <c r="A13" s="39">
        <v>12</v>
      </c>
      <c r="B13" s="46">
        <v>802</v>
      </c>
      <c r="C13" s="29">
        <v>9</v>
      </c>
      <c r="D13" s="30" t="s">
        <v>19</v>
      </c>
      <c r="E13" s="30">
        <v>1699</v>
      </c>
      <c r="F13" s="30">
        <v>71</v>
      </c>
      <c r="G13" s="31">
        <v>0</v>
      </c>
      <c r="H13" s="31">
        <f>E13+F13+G13*0.4</f>
        <v>1770</v>
      </c>
      <c r="I13" s="32">
        <f t="shared" si="0"/>
        <v>1947.0000000000002</v>
      </c>
      <c r="J13" s="15">
        <v>8950</v>
      </c>
      <c r="K13" s="33">
        <f t="shared" si="1"/>
        <v>15841500</v>
      </c>
      <c r="L13" s="33">
        <f t="shared" si="2"/>
        <v>15049425</v>
      </c>
      <c r="M13" s="33">
        <f t="shared" si="3"/>
        <v>12673200</v>
      </c>
      <c r="N13" s="34">
        <f t="shared" si="4"/>
        <v>33000</v>
      </c>
    </row>
    <row r="14" spans="1:18">
      <c r="A14" s="39">
        <v>13</v>
      </c>
      <c r="B14" s="46">
        <v>901</v>
      </c>
      <c r="C14" s="29">
        <v>10</v>
      </c>
      <c r="D14" s="30" t="s">
        <v>19</v>
      </c>
      <c r="E14" s="30">
        <v>1699</v>
      </c>
      <c r="F14" s="30">
        <v>71</v>
      </c>
      <c r="G14" s="31">
        <v>0</v>
      </c>
      <c r="H14" s="31">
        <f>E14+F14+G14*0.4</f>
        <v>1770</v>
      </c>
      <c r="I14" s="32">
        <f t="shared" si="0"/>
        <v>1947.0000000000002</v>
      </c>
      <c r="J14" s="15">
        <v>9000</v>
      </c>
      <c r="K14" s="33">
        <f t="shared" si="1"/>
        <v>15930000</v>
      </c>
      <c r="L14" s="33">
        <f t="shared" si="2"/>
        <v>15133500</v>
      </c>
      <c r="M14" s="33">
        <f t="shared" si="3"/>
        <v>12744000</v>
      </c>
      <c r="N14" s="34">
        <f t="shared" si="4"/>
        <v>33000</v>
      </c>
    </row>
    <row r="15" spans="1:18">
      <c r="A15" s="39">
        <v>14</v>
      </c>
      <c r="B15" s="46">
        <v>902</v>
      </c>
      <c r="C15" s="29">
        <v>10</v>
      </c>
      <c r="D15" s="30" t="s">
        <v>19</v>
      </c>
      <c r="E15" s="30">
        <v>1699</v>
      </c>
      <c r="F15" s="30">
        <v>71</v>
      </c>
      <c r="G15" s="31">
        <v>0</v>
      </c>
      <c r="H15" s="31">
        <f>E15+F15+G15*0.4</f>
        <v>1770</v>
      </c>
      <c r="I15" s="32">
        <f t="shared" si="0"/>
        <v>1947.0000000000002</v>
      </c>
      <c r="J15" s="15">
        <v>9000</v>
      </c>
      <c r="K15" s="33">
        <f t="shared" si="1"/>
        <v>15930000</v>
      </c>
      <c r="L15" s="33">
        <f t="shared" si="2"/>
        <v>15133500</v>
      </c>
      <c r="M15" s="33">
        <f t="shared" si="3"/>
        <v>12744000</v>
      </c>
      <c r="N15" s="34">
        <f t="shared" si="4"/>
        <v>33000</v>
      </c>
    </row>
    <row r="16" spans="1:18">
      <c r="A16" s="39">
        <v>15</v>
      </c>
      <c r="B16" s="46">
        <v>1001</v>
      </c>
      <c r="C16" s="29">
        <v>11</v>
      </c>
      <c r="D16" s="30" t="s">
        <v>19</v>
      </c>
      <c r="E16" s="30">
        <v>1699</v>
      </c>
      <c r="F16" s="30">
        <v>71</v>
      </c>
      <c r="G16" s="31">
        <v>0</v>
      </c>
      <c r="H16" s="31">
        <f>E16+F16+G16*0.4</f>
        <v>1770</v>
      </c>
      <c r="I16" s="32">
        <f t="shared" si="0"/>
        <v>1947.0000000000002</v>
      </c>
      <c r="J16" s="15">
        <v>9050</v>
      </c>
      <c r="K16" s="33">
        <f t="shared" si="1"/>
        <v>16018500</v>
      </c>
      <c r="L16" s="33">
        <f t="shared" si="2"/>
        <v>15217575</v>
      </c>
      <c r="M16" s="33">
        <f t="shared" si="3"/>
        <v>12814800</v>
      </c>
      <c r="N16" s="34">
        <f t="shared" si="4"/>
        <v>33500</v>
      </c>
    </row>
    <row r="17" spans="1:16">
      <c r="A17" s="39">
        <v>16</v>
      </c>
      <c r="B17" s="46">
        <v>1002</v>
      </c>
      <c r="C17" s="29">
        <v>11</v>
      </c>
      <c r="D17" s="30" t="s">
        <v>19</v>
      </c>
      <c r="E17" s="30">
        <v>1699</v>
      </c>
      <c r="F17" s="30">
        <v>71</v>
      </c>
      <c r="G17" s="31">
        <v>0</v>
      </c>
      <c r="H17" s="31">
        <f>E17+F17+G17*0.4</f>
        <v>1770</v>
      </c>
      <c r="I17" s="32">
        <f t="shared" si="0"/>
        <v>1947.0000000000002</v>
      </c>
      <c r="J17" s="15">
        <v>9050</v>
      </c>
      <c r="K17" s="33">
        <f t="shared" si="1"/>
        <v>16018500</v>
      </c>
      <c r="L17" s="33">
        <f t="shared" si="2"/>
        <v>15217575</v>
      </c>
      <c r="M17" s="33">
        <f t="shared" si="3"/>
        <v>12814800</v>
      </c>
      <c r="N17" s="34">
        <f t="shared" si="4"/>
        <v>33500</v>
      </c>
    </row>
    <row r="18" spans="1:16">
      <c r="A18" s="39">
        <v>17</v>
      </c>
      <c r="B18" s="46">
        <v>1201</v>
      </c>
      <c r="C18" s="29">
        <v>12</v>
      </c>
      <c r="D18" s="30" t="s">
        <v>19</v>
      </c>
      <c r="E18" s="30">
        <v>1699</v>
      </c>
      <c r="F18" s="30">
        <v>71</v>
      </c>
      <c r="G18" s="31">
        <v>395</v>
      </c>
      <c r="H18" s="31">
        <f>E18+F18+G18*0.4</f>
        <v>1928</v>
      </c>
      <c r="I18" s="32">
        <f t="shared" si="0"/>
        <v>2120.8000000000002</v>
      </c>
      <c r="J18" s="15">
        <v>9100</v>
      </c>
      <c r="K18" s="33">
        <f t="shared" si="1"/>
        <v>17544800</v>
      </c>
      <c r="L18" s="33">
        <f t="shared" si="2"/>
        <v>16667560</v>
      </c>
      <c r="M18" s="33">
        <f t="shared" si="3"/>
        <v>14035840</v>
      </c>
      <c r="N18" s="34">
        <f t="shared" si="4"/>
        <v>36500</v>
      </c>
    </row>
    <row r="19" spans="1:16">
      <c r="A19" s="39">
        <v>18</v>
      </c>
      <c r="B19" s="46">
        <v>1202</v>
      </c>
      <c r="C19" s="29">
        <v>12</v>
      </c>
      <c r="D19" s="30" t="s">
        <v>19</v>
      </c>
      <c r="E19" s="30">
        <v>1699</v>
      </c>
      <c r="F19" s="30">
        <v>71</v>
      </c>
      <c r="G19" s="31">
        <v>377</v>
      </c>
      <c r="H19" s="31">
        <f>E19+F19+G19*0.4</f>
        <v>1920.8</v>
      </c>
      <c r="I19" s="32">
        <f t="shared" si="0"/>
        <v>2112.88</v>
      </c>
      <c r="J19" s="15">
        <v>9100</v>
      </c>
      <c r="K19" s="33">
        <f t="shared" si="1"/>
        <v>17479280</v>
      </c>
      <c r="L19" s="33">
        <f t="shared" si="2"/>
        <v>16605316</v>
      </c>
      <c r="M19" s="33">
        <f t="shared" si="3"/>
        <v>13983424</v>
      </c>
      <c r="N19" s="34">
        <f t="shared" si="4"/>
        <v>36500</v>
      </c>
    </row>
    <row r="20" spans="1:16">
      <c r="A20" s="39">
        <v>19</v>
      </c>
      <c r="B20" s="46">
        <v>1301</v>
      </c>
      <c r="C20" s="29">
        <v>13</v>
      </c>
      <c r="D20" s="30" t="s">
        <v>19</v>
      </c>
      <c r="E20" s="30">
        <v>1699</v>
      </c>
      <c r="F20" s="30">
        <v>71</v>
      </c>
      <c r="G20" s="31">
        <v>0</v>
      </c>
      <c r="H20" s="31">
        <f>E20+F20+G20*0.4</f>
        <v>1770</v>
      </c>
      <c r="I20" s="32">
        <f t="shared" si="0"/>
        <v>1947.0000000000002</v>
      </c>
      <c r="J20" s="15">
        <v>9150</v>
      </c>
      <c r="K20" s="33">
        <f t="shared" si="1"/>
        <v>16195500</v>
      </c>
      <c r="L20" s="33">
        <f t="shared" si="2"/>
        <v>15385725</v>
      </c>
      <c r="M20" s="33">
        <f t="shared" si="3"/>
        <v>12956400</v>
      </c>
      <c r="N20" s="34">
        <f t="shared" si="4"/>
        <v>33500</v>
      </c>
    </row>
    <row r="21" spans="1:16">
      <c r="A21" s="39">
        <v>20</v>
      </c>
      <c r="B21" s="46">
        <v>1302</v>
      </c>
      <c r="C21" s="29">
        <v>13</v>
      </c>
      <c r="D21" s="30" t="s">
        <v>19</v>
      </c>
      <c r="E21" s="30">
        <v>1699</v>
      </c>
      <c r="F21" s="30">
        <v>71</v>
      </c>
      <c r="G21" s="31">
        <v>0</v>
      </c>
      <c r="H21" s="31">
        <f>E21+F21+G21*0.4</f>
        <v>1770</v>
      </c>
      <c r="I21" s="32">
        <f t="shared" si="0"/>
        <v>1947.0000000000002</v>
      </c>
      <c r="J21" s="15">
        <v>9150</v>
      </c>
      <c r="K21" s="33">
        <f t="shared" si="1"/>
        <v>16195500</v>
      </c>
      <c r="L21" s="33">
        <f t="shared" si="2"/>
        <v>15385725</v>
      </c>
      <c r="M21" s="33">
        <f t="shared" si="3"/>
        <v>12956400</v>
      </c>
      <c r="N21" s="34">
        <f t="shared" si="4"/>
        <v>33500</v>
      </c>
    </row>
    <row r="22" spans="1:16">
      <c r="A22" s="39">
        <v>21</v>
      </c>
      <c r="B22" s="46">
        <v>1401</v>
      </c>
      <c r="C22" s="29">
        <v>14</v>
      </c>
      <c r="D22" s="30" t="s">
        <v>19</v>
      </c>
      <c r="E22" s="30">
        <v>1699</v>
      </c>
      <c r="F22" s="30">
        <v>71</v>
      </c>
      <c r="G22" s="31">
        <v>0</v>
      </c>
      <c r="H22" s="31">
        <f>E22+F22+G22*0.4</f>
        <v>1770</v>
      </c>
      <c r="I22" s="32">
        <f t="shared" si="0"/>
        <v>1947.0000000000002</v>
      </c>
      <c r="J22" s="15">
        <v>9200</v>
      </c>
      <c r="K22" s="33">
        <f t="shared" si="1"/>
        <v>16284000</v>
      </c>
      <c r="L22" s="33">
        <f t="shared" si="2"/>
        <v>15469800</v>
      </c>
      <c r="M22" s="33">
        <f t="shared" si="3"/>
        <v>13027200</v>
      </c>
      <c r="N22" s="34">
        <f t="shared" si="4"/>
        <v>34000</v>
      </c>
    </row>
    <row r="23" spans="1:16">
      <c r="A23" s="39">
        <v>22</v>
      </c>
      <c r="B23" s="46">
        <v>1402</v>
      </c>
      <c r="C23" s="29">
        <v>14</v>
      </c>
      <c r="D23" s="30" t="s">
        <v>19</v>
      </c>
      <c r="E23" s="30">
        <v>1699</v>
      </c>
      <c r="F23" s="30">
        <v>71</v>
      </c>
      <c r="G23" s="31">
        <v>0</v>
      </c>
      <c r="H23" s="31">
        <f>E23+F23+G23*0.4</f>
        <v>1770</v>
      </c>
      <c r="I23" s="32">
        <f t="shared" si="0"/>
        <v>1947.0000000000002</v>
      </c>
      <c r="J23" s="15">
        <v>9200</v>
      </c>
      <c r="K23" s="33">
        <f t="shared" si="1"/>
        <v>16284000</v>
      </c>
      <c r="L23" s="33">
        <f t="shared" si="2"/>
        <v>15469800</v>
      </c>
      <c r="M23" s="33">
        <f t="shared" si="3"/>
        <v>13027200</v>
      </c>
      <c r="N23" s="34">
        <f t="shared" si="4"/>
        <v>34000</v>
      </c>
    </row>
    <row r="24" spans="1:16">
      <c r="A24" s="39">
        <v>23</v>
      </c>
      <c r="B24" s="46">
        <v>1501</v>
      </c>
      <c r="C24" s="29">
        <v>15</v>
      </c>
      <c r="D24" s="30" t="s">
        <v>19</v>
      </c>
      <c r="E24" s="30">
        <v>1699</v>
      </c>
      <c r="F24" s="30">
        <v>71</v>
      </c>
      <c r="G24" s="31">
        <v>0</v>
      </c>
      <c r="H24" s="31">
        <f>E24+F24+G24*0.4</f>
        <v>1770</v>
      </c>
      <c r="I24" s="32">
        <f t="shared" si="0"/>
        <v>1947.0000000000002</v>
      </c>
      <c r="J24" s="15">
        <v>9250</v>
      </c>
      <c r="K24" s="33">
        <f t="shared" si="1"/>
        <v>16372500</v>
      </c>
      <c r="L24" s="33">
        <f t="shared" si="2"/>
        <v>15553875</v>
      </c>
      <c r="M24" s="33">
        <f t="shared" si="3"/>
        <v>13098000</v>
      </c>
      <c r="N24" s="34">
        <f t="shared" si="4"/>
        <v>34000</v>
      </c>
    </row>
    <row r="25" spans="1:16">
      <c r="A25" s="39">
        <v>24</v>
      </c>
      <c r="B25" s="46">
        <v>1502</v>
      </c>
      <c r="C25" s="29">
        <v>15</v>
      </c>
      <c r="D25" s="30" t="s">
        <v>19</v>
      </c>
      <c r="E25" s="30">
        <v>1699</v>
      </c>
      <c r="F25" s="30">
        <v>71</v>
      </c>
      <c r="G25" s="31">
        <v>0</v>
      </c>
      <c r="H25" s="31">
        <f>E25+F25+G25*0.4</f>
        <v>1770</v>
      </c>
      <c r="I25" s="32">
        <f t="shared" si="0"/>
        <v>1947.0000000000002</v>
      </c>
      <c r="J25" s="15">
        <v>9250</v>
      </c>
      <c r="K25" s="33">
        <f t="shared" si="1"/>
        <v>16372500</v>
      </c>
      <c r="L25" s="33">
        <f t="shared" si="2"/>
        <v>15553875</v>
      </c>
      <c r="M25" s="33">
        <f t="shared" si="3"/>
        <v>13098000</v>
      </c>
      <c r="N25" s="34">
        <f t="shared" si="4"/>
        <v>34000</v>
      </c>
    </row>
    <row r="26" spans="1:16">
      <c r="A26" s="39">
        <v>25</v>
      </c>
      <c r="B26" s="46">
        <v>1601</v>
      </c>
      <c r="C26" s="29">
        <v>16</v>
      </c>
      <c r="D26" s="30" t="s">
        <v>19</v>
      </c>
      <c r="E26" s="30">
        <v>1699</v>
      </c>
      <c r="F26" s="30">
        <v>71</v>
      </c>
      <c r="G26" s="31">
        <v>0</v>
      </c>
      <c r="H26" s="31">
        <f>E26+F26+G26*0.4</f>
        <v>1770</v>
      </c>
      <c r="I26" s="32">
        <f t="shared" si="0"/>
        <v>1947.0000000000002</v>
      </c>
      <c r="J26" s="15">
        <v>9300</v>
      </c>
      <c r="K26" s="33">
        <f t="shared" si="1"/>
        <v>16461000</v>
      </c>
      <c r="L26" s="33">
        <f t="shared" si="2"/>
        <v>15637950</v>
      </c>
      <c r="M26" s="33">
        <f t="shared" si="3"/>
        <v>13168800</v>
      </c>
      <c r="N26" s="34">
        <f t="shared" si="4"/>
        <v>34500</v>
      </c>
    </row>
    <row r="27" spans="1:16">
      <c r="A27" s="39">
        <v>26</v>
      </c>
      <c r="B27" s="47">
        <v>1602</v>
      </c>
      <c r="C27" s="29">
        <v>16</v>
      </c>
      <c r="D27" s="30" t="s">
        <v>19</v>
      </c>
      <c r="E27" s="30">
        <v>1699</v>
      </c>
      <c r="F27" s="30">
        <v>71</v>
      </c>
      <c r="G27" s="31">
        <v>0</v>
      </c>
      <c r="H27" s="31">
        <f>E27+F27+G27*0.4</f>
        <v>1770</v>
      </c>
      <c r="I27" s="32">
        <f t="shared" si="0"/>
        <v>1947.0000000000002</v>
      </c>
      <c r="J27" s="15">
        <v>9300</v>
      </c>
      <c r="K27" s="33">
        <f t="shared" si="1"/>
        <v>16461000</v>
      </c>
      <c r="L27" s="33">
        <f t="shared" si="2"/>
        <v>15637950</v>
      </c>
      <c r="M27" s="33">
        <f t="shared" si="3"/>
        <v>13168800</v>
      </c>
      <c r="N27" s="34">
        <f t="shared" si="4"/>
        <v>34500</v>
      </c>
    </row>
    <row r="28" spans="1:16">
      <c r="A28" s="39">
        <v>27</v>
      </c>
      <c r="B28" s="46">
        <v>1701</v>
      </c>
      <c r="C28" s="29">
        <v>17</v>
      </c>
      <c r="D28" s="30" t="s">
        <v>19</v>
      </c>
      <c r="E28" s="30">
        <v>1699</v>
      </c>
      <c r="F28" s="30">
        <v>71</v>
      </c>
      <c r="G28" s="31">
        <v>0</v>
      </c>
      <c r="H28" s="31">
        <f>E28+F28+G28*0.4</f>
        <v>1770</v>
      </c>
      <c r="I28" s="32">
        <f t="shared" si="0"/>
        <v>1947.0000000000002</v>
      </c>
      <c r="J28" s="15">
        <v>9350</v>
      </c>
      <c r="K28" s="33">
        <f t="shared" si="1"/>
        <v>16549500</v>
      </c>
      <c r="L28" s="33">
        <f t="shared" si="2"/>
        <v>15722025</v>
      </c>
      <c r="M28" s="33">
        <f t="shared" si="3"/>
        <v>13239600</v>
      </c>
      <c r="N28" s="34">
        <f t="shared" si="4"/>
        <v>34500</v>
      </c>
    </row>
    <row r="29" spans="1:16">
      <c r="A29" s="39">
        <v>28</v>
      </c>
      <c r="B29" s="46">
        <v>1702</v>
      </c>
      <c r="C29" s="29">
        <v>17</v>
      </c>
      <c r="D29" s="30" t="s">
        <v>19</v>
      </c>
      <c r="E29" s="30">
        <v>1699</v>
      </c>
      <c r="F29" s="30">
        <v>71</v>
      </c>
      <c r="G29" s="31">
        <v>0</v>
      </c>
      <c r="H29" s="31">
        <f>E29+F29+G29*0.4</f>
        <v>1770</v>
      </c>
      <c r="I29" s="32">
        <f t="shared" si="0"/>
        <v>1947.0000000000002</v>
      </c>
      <c r="J29" s="15">
        <v>9350</v>
      </c>
      <c r="K29" s="33">
        <f t="shared" si="1"/>
        <v>16549500</v>
      </c>
      <c r="L29" s="33">
        <f t="shared" si="2"/>
        <v>15722025</v>
      </c>
      <c r="M29" s="33">
        <f t="shared" si="3"/>
        <v>13239600</v>
      </c>
      <c r="N29" s="34">
        <f t="shared" si="4"/>
        <v>34500</v>
      </c>
    </row>
    <row r="30" spans="1:16">
      <c r="A30" s="39">
        <v>29</v>
      </c>
      <c r="B30" s="46">
        <v>1801</v>
      </c>
      <c r="C30" s="29">
        <v>18</v>
      </c>
      <c r="D30" s="30" t="s">
        <v>19</v>
      </c>
      <c r="E30" s="30">
        <v>1699</v>
      </c>
      <c r="F30" s="30">
        <v>71</v>
      </c>
      <c r="G30" s="31">
        <v>0</v>
      </c>
      <c r="H30" s="31">
        <f>E30+F30+G30*0.4</f>
        <v>1770</v>
      </c>
      <c r="I30" s="32">
        <f t="shared" si="0"/>
        <v>1947.0000000000002</v>
      </c>
      <c r="J30" s="15">
        <v>9400</v>
      </c>
      <c r="K30" s="33">
        <f t="shared" si="1"/>
        <v>16638000</v>
      </c>
      <c r="L30" s="33">
        <f t="shared" si="2"/>
        <v>15806100</v>
      </c>
      <c r="M30" s="33">
        <f t="shared" si="3"/>
        <v>13310400</v>
      </c>
      <c r="N30" s="34">
        <f t="shared" si="4"/>
        <v>34500</v>
      </c>
      <c r="P30" s="2"/>
    </row>
    <row r="31" spans="1:16">
      <c r="A31" s="39">
        <v>30</v>
      </c>
      <c r="B31" s="46">
        <v>1802</v>
      </c>
      <c r="C31" s="29">
        <v>18</v>
      </c>
      <c r="D31" s="30" t="s">
        <v>19</v>
      </c>
      <c r="E31" s="30">
        <v>1699</v>
      </c>
      <c r="F31" s="30">
        <v>71</v>
      </c>
      <c r="G31" s="31">
        <v>0</v>
      </c>
      <c r="H31" s="31">
        <f>E31+F31+G31*0.4</f>
        <v>1770</v>
      </c>
      <c r="I31" s="32">
        <f t="shared" si="0"/>
        <v>1947.0000000000002</v>
      </c>
      <c r="J31" s="15">
        <v>9400</v>
      </c>
      <c r="K31" s="33">
        <f t="shared" si="1"/>
        <v>16638000</v>
      </c>
      <c r="L31" s="33">
        <f t="shared" si="2"/>
        <v>15806100</v>
      </c>
      <c r="M31" s="33">
        <f t="shared" si="3"/>
        <v>13310400</v>
      </c>
      <c r="N31" s="34">
        <f t="shared" si="4"/>
        <v>34500</v>
      </c>
      <c r="P31" s="2"/>
    </row>
    <row r="32" spans="1:16">
      <c r="A32" s="39">
        <v>31</v>
      </c>
      <c r="B32" s="46">
        <v>1901</v>
      </c>
      <c r="C32" s="29">
        <v>19</v>
      </c>
      <c r="D32" s="30" t="s">
        <v>19</v>
      </c>
      <c r="E32" s="30">
        <v>1699</v>
      </c>
      <c r="F32" s="30">
        <v>71</v>
      </c>
      <c r="G32" s="31">
        <v>0</v>
      </c>
      <c r="H32" s="31">
        <f>E32+F32+G32*0.4</f>
        <v>1770</v>
      </c>
      <c r="I32" s="32">
        <f t="shared" si="0"/>
        <v>1947.0000000000002</v>
      </c>
      <c r="J32" s="15">
        <v>9450</v>
      </c>
      <c r="K32" s="33">
        <f t="shared" si="1"/>
        <v>16726500</v>
      </c>
      <c r="L32" s="33">
        <f t="shared" si="2"/>
        <v>15890175</v>
      </c>
      <c r="M32" s="33">
        <f t="shared" si="3"/>
        <v>13381200</v>
      </c>
      <c r="N32" s="34">
        <f t="shared" si="4"/>
        <v>35000</v>
      </c>
      <c r="P32" s="27"/>
    </row>
    <row r="33" spans="1:14">
      <c r="A33" s="39">
        <v>32</v>
      </c>
      <c r="B33" s="46">
        <v>1902</v>
      </c>
      <c r="C33" s="29">
        <v>19</v>
      </c>
      <c r="D33" s="30" t="s">
        <v>19</v>
      </c>
      <c r="E33" s="30">
        <v>1699</v>
      </c>
      <c r="F33" s="30">
        <v>71</v>
      </c>
      <c r="G33" s="31">
        <v>0</v>
      </c>
      <c r="H33" s="31">
        <f>E33+F33+G33*0.4</f>
        <v>1770</v>
      </c>
      <c r="I33" s="32">
        <f t="shared" si="0"/>
        <v>1947.0000000000002</v>
      </c>
      <c r="J33" s="15">
        <v>9450</v>
      </c>
      <c r="K33" s="33">
        <f t="shared" si="1"/>
        <v>16726500</v>
      </c>
      <c r="L33" s="33">
        <f t="shared" si="2"/>
        <v>15890175</v>
      </c>
      <c r="M33" s="33">
        <f t="shared" si="3"/>
        <v>13381200</v>
      </c>
      <c r="N33" s="34">
        <f t="shared" si="4"/>
        <v>35000</v>
      </c>
    </row>
    <row r="34" spans="1:14">
      <c r="A34" s="39">
        <v>33</v>
      </c>
      <c r="B34" s="46">
        <v>2001</v>
      </c>
      <c r="C34" s="29">
        <v>20</v>
      </c>
      <c r="D34" s="30" t="s">
        <v>19</v>
      </c>
      <c r="E34" s="30">
        <v>1699</v>
      </c>
      <c r="F34" s="30">
        <v>71</v>
      </c>
      <c r="G34" s="31">
        <v>0</v>
      </c>
      <c r="H34" s="31">
        <f>E34+F34+G34*0.4</f>
        <v>1770</v>
      </c>
      <c r="I34" s="32">
        <f t="shared" si="0"/>
        <v>1947.0000000000002</v>
      </c>
      <c r="J34" s="15">
        <v>9500</v>
      </c>
      <c r="K34" s="33">
        <f t="shared" si="1"/>
        <v>16815000</v>
      </c>
      <c r="L34" s="33">
        <f t="shared" si="2"/>
        <v>15974250</v>
      </c>
      <c r="M34" s="33">
        <f t="shared" si="3"/>
        <v>13452000</v>
      </c>
      <c r="N34" s="34">
        <f t="shared" si="4"/>
        <v>35000</v>
      </c>
    </row>
    <row r="35" spans="1:14">
      <c r="A35" s="39">
        <v>34</v>
      </c>
      <c r="B35" s="46">
        <v>2002</v>
      </c>
      <c r="C35" s="29">
        <v>20</v>
      </c>
      <c r="D35" s="30" t="s">
        <v>19</v>
      </c>
      <c r="E35" s="30">
        <v>1699</v>
      </c>
      <c r="F35" s="30">
        <v>71</v>
      </c>
      <c r="G35" s="31">
        <v>0</v>
      </c>
      <c r="H35" s="31">
        <f>E35+F35+G35*0.4</f>
        <v>1770</v>
      </c>
      <c r="I35" s="32">
        <f t="shared" si="0"/>
        <v>1947.0000000000002</v>
      </c>
      <c r="J35" s="15">
        <v>9500</v>
      </c>
      <c r="K35" s="33">
        <f t="shared" si="1"/>
        <v>16815000</v>
      </c>
      <c r="L35" s="33">
        <f t="shared" si="2"/>
        <v>15974250</v>
      </c>
      <c r="M35" s="33">
        <f t="shared" si="3"/>
        <v>13452000</v>
      </c>
      <c r="N35" s="34">
        <f t="shared" si="4"/>
        <v>35000</v>
      </c>
    </row>
    <row r="36" spans="1:14">
      <c r="A36" s="39">
        <v>35</v>
      </c>
      <c r="B36" s="46">
        <v>2101</v>
      </c>
      <c r="C36" s="29">
        <v>21</v>
      </c>
      <c r="D36" s="30" t="s">
        <v>19</v>
      </c>
      <c r="E36" s="30">
        <v>1699</v>
      </c>
      <c r="F36" s="30">
        <v>71</v>
      </c>
      <c r="G36" s="31">
        <v>0</v>
      </c>
      <c r="H36" s="31">
        <f>E36+F36+G36*0.4</f>
        <v>1770</v>
      </c>
      <c r="I36" s="32">
        <f t="shared" si="0"/>
        <v>1947.0000000000002</v>
      </c>
      <c r="J36" s="15">
        <v>9550</v>
      </c>
      <c r="K36" s="33">
        <f t="shared" si="1"/>
        <v>16903500</v>
      </c>
      <c r="L36" s="33">
        <f t="shared" si="2"/>
        <v>16058325</v>
      </c>
      <c r="M36" s="33">
        <f t="shared" si="3"/>
        <v>13522800</v>
      </c>
      <c r="N36" s="34">
        <f t="shared" si="4"/>
        <v>35000</v>
      </c>
    </row>
    <row r="37" spans="1:14">
      <c r="A37" s="39">
        <v>36</v>
      </c>
      <c r="B37" s="46">
        <v>2102</v>
      </c>
      <c r="C37" s="29">
        <v>21</v>
      </c>
      <c r="D37" s="30" t="s">
        <v>19</v>
      </c>
      <c r="E37" s="30">
        <v>1699</v>
      </c>
      <c r="F37" s="30">
        <v>71</v>
      </c>
      <c r="G37" s="31">
        <v>0</v>
      </c>
      <c r="H37" s="31">
        <f>E37+F37+G37*0.4</f>
        <v>1770</v>
      </c>
      <c r="I37" s="32">
        <f t="shared" si="0"/>
        <v>1947.0000000000002</v>
      </c>
      <c r="J37" s="15">
        <v>9550</v>
      </c>
      <c r="K37" s="33">
        <f t="shared" si="1"/>
        <v>16903500</v>
      </c>
      <c r="L37" s="33">
        <f t="shared" si="2"/>
        <v>16058325</v>
      </c>
      <c r="M37" s="33">
        <f t="shared" si="3"/>
        <v>13522800</v>
      </c>
      <c r="N37" s="34">
        <f t="shared" si="4"/>
        <v>35000</v>
      </c>
    </row>
    <row r="38" spans="1:14" ht="16.5">
      <c r="A38" s="49" t="s">
        <v>2</v>
      </c>
      <c r="B38" s="50"/>
      <c r="C38" s="50"/>
      <c r="D38" s="51"/>
      <c r="E38" s="35"/>
      <c r="F38" s="35"/>
      <c r="G38" s="35"/>
      <c r="H38" s="35">
        <f>SUM(H2:H37)</f>
        <v>64476.399999999994</v>
      </c>
      <c r="I38" s="35">
        <f>SUM(I2:I37)</f>
        <v>70924.040000000008</v>
      </c>
      <c r="J38" s="13"/>
      <c r="K38" s="36">
        <f>SUM(K2:K37)</f>
        <v>588724960</v>
      </c>
      <c r="L38" s="36">
        <f>SUM(L2:L37)</f>
        <v>559288712</v>
      </c>
      <c r="M38" s="36">
        <f>SUM(M2:M37)</f>
        <v>470979968</v>
      </c>
      <c r="N38" s="37"/>
    </row>
    <row r="40" spans="1:14">
      <c r="K40" s="56"/>
      <c r="L40" s="56"/>
      <c r="M40" s="56"/>
    </row>
    <row r="52" spans="11:14">
      <c r="K52" s="44"/>
      <c r="L52" s="44"/>
      <c r="M52" s="44"/>
      <c r="N52" s="44"/>
    </row>
  </sheetData>
  <mergeCells count="1">
    <mergeCell ref="A38:D38"/>
  </mergeCell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2"/>
  <sheetViews>
    <sheetView zoomScale="85" zoomScaleNormal="85" workbookViewId="0">
      <selection activeCell="K17" sqref="K17"/>
    </sheetView>
  </sheetViews>
  <sheetFormatPr defaultRowHeight="15"/>
  <cols>
    <col min="1" max="1" width="4.7109375" style="10" customWidth="1"/>
    <col min="2" max="2" width="6.85546875" customWidth="1"/>
    <col min="3" max="3" width="7" customWidth="1"/>
    <col min="4" max="4" width="9" customWidth="1"/>
    <col min="5" max="7" width="11.28515625" customWidth="1"/>
    <col min="8" max="8" width="12.85546875" customWidth="1"/>
    <col min="9" max="9" width="10.42578125" customWidth="1"/>
    <col min="10" max="10" width="11.7109375" customWidth="1"/>
    <col min="11" max="11" width="13.28515625" customWidth="1"/>
    <col min="12" max="12" width="16.140625" customWidth="1"/>
    <col min="13" max="13" width="15.5703125" customWidth="1"/>
    <col min="14" max="14" width="16" customWidth="1"/>
    <col min="15" max="15" width="11.42578125" style="17" customWidth="1"/>
    <col min="17" max="17" width="15.140625" bestFit="1" customWidth="1"/>
    <col min="18" max="18" width="15.28515625" customWidth="1"/>
    <col min="19" max="19" width="10.85546875" customWidth="1"/>
  </cols>
  <sheetData>
    <row r="1" spans="1:19" ht="54" customHeight="1">
      <c r="A1" s="5" t="s">
        <v>0</v>
      </c>
      <c r="B1" s="6" t="s">
        <v>3</v>
      </c>
      <c r="C1" s="6" t="s">
        <v>1</v>
      </c>
      <c r="D1" s="6" t="s">
        <v>4</v>
      </c>
      <c r="E1" s="6" t="s">
        <v>6</v>
      </c>
      <c r="F1" s="6" t="s">
        <v>13</v>
      </c>
      <c r="G1" s="6" t="s">
        <v>22</v>
      </c>
      <c r="H1" s="48" t="s">
        <v>20</v>
      </c>
      <c r="I1" s="28" t="s">
        <v>5</v>
      </c>
      <c r="J1" s="6" t="s">
        <v>12</v>
      </c>
      <c r="K1" s="6" t="s">
        <v>11</v>
      </c>
      <c r="L1" s="6" t="s">
        <v>7</v>
      </c>
      <c r="M1" s="6" t="s">
        <v>8</v>
      </c>
      <c r="N1" s="6" t="s">
        <v>9</v>
      </c>
      <c r="O1" s="6" t="s">
        <v>10</v>
      </c>
    </row>
    <row r="2" spans="1:19">
      <c r="A2" s="7">
        <v>1</v>
      </c>
      <c r="B2" s="46">
        <v>301</v>
      </c>
      <c r="C2" s="46">
        <v>3</v>
      </c>
      <c r="D2" s="9" t="s">
        <v>21</v>
      </c>
      <c r="E2" s="9">
        <v>1109</v>
      </c>
      <c r="F2" s="9">
        <v>0</v>
      </c>
      <c r="G2" s="9">
        <v>50</v>
      </c>
      <c r="H2" s="25">
        <v>0</v>
      </c>
      <c r="I2" s="25">
        <f>H2*0.4+G2+F2+E2</f>
        <v>1159</v>
      </c>
      <c r="J2" s="11">
        <f t="shared" ref="J2:J33" si="0">I2*1.1</f>
        <v>1274.9000000000001</v>
      </c>
      <c r="K2" s="15">
        <v>8800</v>
      </c>
      <c r="L2" s="21">
        <f t="shared" ref="L2:L20" si="1">K2*I2</f>
        <v>10199200</v>
      </c>
      <c r="M2" s="21">
        <f t="shared" ref="M2:M20" si="2">L2*0.95</f>
        <v>9689240</v>
      </c>
      <c r="N2" s="21">
        <f t="shared" ref="N2:N5" si="3">L2*0.8</f>
        <v>8159360</v>
      </c>
      <c r="O2" s="16">
        <f t="shared" ref="O2:O20" si="4">MROUND((L2*0.025/12),500)</f>
        <v>21000</v>
      </c>
      <c r="Q2" s="1"/>
      <c r="R2" s="2"/>
      <c r="S2" s="2"/>
    </row>
    <row r="3" spans="1:19">
      <c r="A3" s="7">
        <v>2</v>
      </c>
      <c r="B3" s="46">
        <v>302</v>
      </c>
      <c r="C3" s="46">
        <v>3</v>
      </c>
      <c r="D3" s="9" t="s">
        <v>21</v>
      </c>
      <c r="E3" s="9">
        <v>1038</v>
      </c>
      <c r="F3" s="9">
        <v>0</v>
      </c>
      <c r="G3" s="9">
        <v>50</v>
      </c>
      <c r="H3" s="25">
        <v>0</v>
      </c>
      <c r="I3" s="25">
        <f t="shared" ref="I3:I66" si="5">H3*0.4+G3+F3+E3</f>
        <v>1088</v>
      </c>
      <c r="J3" s="11">
        <f t="shared" si="0"/>
        <v>1196.8000000000002</v>
      </c>
      <c r="K3" s="15">
        <v>8800</v>
      </c>
      <c r="L3" s="21">
        <f t="shared" si="1"/>
        <v>9574400</v>
      </c>
      <c r="M3" s="21">
        <f t="shared" si="2"/>
        <v>9095680</v>
      </c>
      <c r="N3" s="21">
        <f t="shared" si="3"/>
        <v>7659520</v>
      </c>
      <c r="O3" s="16">
        <f t="shared" si="4"/>
        <v>20000</v>
      </c>
      <c r="Q3" s="2"/>
      <c r="R3" s="2"/>
    </row>
    <row r="4" spans="1:19">
      <c r="A4" s="7">
        <v>3</v>
      </c>
      <c r="B4" s="46">
        <v>303</v>
      </c>
      <c r="C4" s="46">
        <v>3</v>
      </c>
      <c r="D4" s="9" t="s">
        <v>21</v>
      </c>
      <c r="E4" s="9">
        <v>992</v>
      </c>
      <c r="F4" s="9">
        <v>68</v>
      </c>
      <c r="G4" s="9">
        <v>50</v>
      </c>
      <c r="H4" s="25">
        <v>0</v>
      </c>
      <c r="I4" s="25">
        <f t="shared" si="5"/>
        <v>1110</v>
      </c>
      <c r="J4" s="11">
        <f t="shared" si="0"/>
        <v>1221</v>
      </c>
      <c r="K4" s="15">
        <v>8800</v>
      </c>
      <c r="L4" s="21">
        <f t="shared" si="1"/>
        <v>9768000</v>
      </c>
      <c r="M4" s="21">
        <f t="shared" si="2"/>
        <v>9279600</v>
      </c>
      <c r="N4" s="21">
        <f t="shared" si="3"/>
        <v>7814400</v>
      </c>
      <c r="O4" s="16">
        <f t="shared" si="4"/>
        <v>20500</v>
      </c>
      <c r="Q4" s="2"/>
      <c r="R4" s="2"/>
    </row>
    <row r="5" spans="1:19">
      <c r="A5" s="7">
        <v>4</v>
      </c>
      <c r="B5" s="46">
        <v>304</v>
      </c>
      <c r="C5" s="46">
        <v>3</v>
      </c>
      <c r="D5" s="9" t="s">
        <v>21</v>
      </c>
      <c r="E5" s="9">
        <v>1109</v>
      </c>
      <c r="F5" s="9">
        <v>0</v>
      </c>
      <c r="G5" s="9">
        <v>50</v>
      </c>
      <c r="H5" s="25">
        <v>0</v>
      </c>
      <c r="I5" s="25">
        <f t="shared" si="5"/>
        <v>1159</v>
      </c>
      <c r="J5" s="11">
        <f t="shared" si="0"/>
        <v>1274.9000000000001</v>
      </c>
      <c r="K5" s="15">
        <v>8800</v>
      </c>
      <c r="L5" s="21">
        <f t="shared" si="1"/>
        <v>10199200</v>
      </c>
      <c r="M5" s="21">
        <f t="shared" si="2"/>
        <v>9689240</v>
      </c>
      <c r="N5" s="21">
        <f t="shared" si="3"/>
        <v>8159360</v>
      </c>
      <c r="O5" s="16">
        <f t="shared" si="4"/>
        <v>21000</v>
      </c>
      <c r="Q5" s="2"/>
      <c r="R5" s="2"/>
    </row>
    <row r="6" spans="1:19">
      <c r="A6" s="7">
        <v>5</v>
      </c>
      <c r="B6" s="46">
        <v>401</v>
      </c>
      <c r="C6" s="46">
        <v>4</v>
      </c>
      <c r="D6" s="9" t="s">
        <v>21</v>
      </c>
      <c r="E6" s="9">
        <v>1109</v>
      </c>
      <c r="F6" s="9">
        <v>0</v>
      </c>
      <c r="G6" s="9">
        <v>50</v>
      </c>
      <c r="H6" s="25">
        <v>0</v>
      </c>
      <c r="I6" s="25">
        <f t="shared" si="5"/>
        <v>1159</v>
      </c>
      <c r="J6" s="11">
        <f t="shared" si="0"/>
        <v>1274.9000000000001</v>
      </c>
      <c r="K6" s="15">
        <v>8800</v>
      </c>
      <c r="L6" s="21">
        <f t="shared" si="1"/>
        <v>10199200</v>
      </c>
      <c r="M6" s="21">
        <f t="shared" si="2"/>
        <v>9689240</v>
      </c>
      <c r="N6" s="21">
        <f t="shared" ref="N6:N20" si="6">L6*0.8</f>
        <v>8159360</v>
      </c>
      <c r="O6" s="16">
        <f t="shared" si="4"/>
        <v>21000</v>
      </c>
      <c r="Q6" s="2"/>
      <c r="R6" s="2"/>
    </row>
    <row r="7" spans="1:19">
      <c r="A7" s="7">
        <v>6</v>
      </c>
      <c r="B7" s="46">
        <v>402</v>
      </c>
      <c r="C7" s="46">
        <v>4</v>
      </c>
      <c r="D7" s="9" t="s">
        <v>21</v>
      </c>
      <c r="E7" s="9">
        <v>1038</v>
      </c>
      <c r="F7" s="9">
        <v>0</v>
      </c>
      <c r="G7" s="9">
        <v>50</v>
      </c>
      <c r="H7" s="25">
        <v>0</v>
      </c>
      <c r="I7" s="25">
        <f t="shared" si="5"/>
        <v>1088</v>
      </c>
      <c r="J7" s="11">
        <f t="shared" si="0"/>
        <v>1196.8000000000002</v>
      </c>
      <c r="K7" s="15">
        <v>8800</v>
      </c>
      <c r="L7" s="21">
        <f t="shared" si="1"/>
        <v>9574400</v>
      </c>
      <c r="M7" s="21">
        <f t="shared" si="2"/>
        <v>9095680</v>
      </c>
      <c r="N7" s="21">
        <f t="shared" si="6"/>
        <v>7659520</v>
      </c>
      <c r="O7" s="16">
        <f t="shared" si="4"/>
        <v>20000</v>
      </c>
      <c r="Q7" s="2"/>
      <c r="R7" s="2"/>
    </row>
    <row r="8" spans="1:19">
      <c r="A8" s="7">
        <v>7</v>
      </c>
      <c r="B8" s="46">
        <v>403</v>
      </c>
      <c r="C8" s="46">
        <v>4</v>
      </c>
      <c r="D8" s="9" t="s">
        <v>21</v>
      </c>
      <c r="E8" s="9">
        <v>992</v>
      </c>
      <c r="F8" s="9">
        <v>68</v>
      </c>
      <c r="G8" s="9">
        <v>50</v>
      </c>
      <c r="H8" s="25">
        <v>0</v>
      </c>
      <c r="I8" s="25">
        <f t="shared" si="5"/>
        <v>1110</v>
      </c>
      <c r="J8" s="11">
        <f t="shared" si="0"/>
        <v>1221</v>
      </c>
      <c r="K8" s="15">
        <v>8800</v>
      </c>
      <c r="L8" s="21">
        <f t="shared" si="1"/>
        <v>9768000</v>
      </c>
      <c r="M8" s="21">
        <f t="shared" si="2"/>
        <v>9279600</v>
      </c>
      <c r="N8" s="21">
        <f t="shared" si="6"/>
        <v>7814400</v>
      </c>
      <c r="O8" s="16">
        <f t="shared" si="4"/>
        <v>20500</v>
      </c>
      <c r="Q8" s="2"/>
      <c r="R8" s="2"/>
    </row>
    <row r="9" spans="1:19">
      <c r="A9" s="7">
        <v>8</v>
      </c>
      <c r="B9" s="46">
        <v>404</v>
      </c>
      <c r="C9" s="46">
        <v>4</v>
      </c>
      <c r="D9" s="9" t="s">
        <v>21</v>
      </c>
      <c r="E9" s="9">
        <v>1109</v>
      </c>
      <c r="F9" s="9">
        <v>0</v>
      </c>
      <c r="G9" s="9">
        <v>50</v>
      </c>
      <c r="H9" s="25">
        <v>0</v>
      </c>
      <c r="I9" s="25">
        <f t="shared" si="5"/>
        <v>1159</v>
      </c>
      <c r="J9" s="11">
        <f t="shared" si="0"/>
        <v>1274.9000000000001</v>
      </c>
      <c r="K9" s="15">
        <v>8800</v>
      </c>
      <c r="L9" s="21">
        <f t="shared" si="1"/>
        <v>10199200</v>
      </c>
      <c r="M9" s="21">
        <f t="shared" si="2"/>
        <v>9689240</v>
      </c>
      <c r="N9" s="21">
        <f t="shared" si="6"/>
        <v>8159360</v>
      </c>
      <c r="O9" s="16">
        <f t="shared" si="4"/>
        <v>21000</v>
      </c>
      <c r="Q9" s="2"/>
      <c r="R9" s="2"/>
    </row>
    <row r="10" spans="1:19">
      <c r="A10" s="7">
        <v>9</v>
      </c>
      <c r="B10" s="46">
        <v>501</v>
      </c>
      <c r="C10" s="46">
        <v>5</v>
      </c>
      <c r="D10" s="9" t="s">
        <v>21</v>
      </c>
      <c r="E10" s="9">
        <v>1109</v>
      </c>
      <c r="F10" s="9">
        <v>0</v>
      </c>
      <c r="G10" s="9">
        <v>50</v>
      </c>
      <c r="H10" s="25">
        <v>0</v>
      </c>
      <c r="I10" s="25">
        <f t="shared" si="5"/>
        <v>1159</v>
      </c>
      <c r="J10" s="11">
        <f t="shared" si="0"/>
        <v>1274.9000000000001</v>
      </c>
      <c r="K10" s="15">
        <v>8800</v>
      </c>
      <c r="L10" s="21">
        <f t="shared" si="1"/>
        <v>10199200</v>
      </c>
      <c r="M10" s="21">
        <f t="shared" si="2"/>
        <v>9689240</v>
      </c>
      <c r="N10" s="21">
        <f t="shared" si="6"/>
        <v>8159360</v>
      </c>
      <c r="O10" s="16">
        <f t="shared" si="4"/>
        <v>21000</v>
      </c>
      <c r="Q10" s="2"/>
      <c r="R10" s="2"/>
    </row>
    <row r="11" spans="1:19">
      <c r="A11" s="7">
        <v>10</v>
      </c>
      <c r="B11" s="46">
        <v>502</v>
      </c>
      <c r="C11" s="46">
        <v>5</v>
      </c>
      <c r="D11" s="9" t="s">
        <v>21</v>
      </c>
      <c r="E11" s="9">
        <v>1038</v>
      </c>
      <c r="F11" s="9">
        <v>0</v>
      </c>
      <c r="G11" s="9">
        <v>50</v>
      </c>
      <c r="H11" s="25">
        <v>0</v>
      </c>
      <c r="I11" s="25">
        <f t="shared" si="5"/>
        <v>1088</v>
      </c>
      <c r="J11" s="11">
        <f t="shared" si="0"/>
        <v>1196.8000000000002</v>
      </c>
      <c r="K11" s="15">
        <v>8800</v>
      </c>
      <c r="L11" s="21">
        <f t="shared" si="1"/>
        <v>9574400</v>
      </c>
      <c r="M11" s="21">
        <f t="shared" si="2"/>
        <v>9095680</v>
      </c>
      <c r="N11" s="21">
        <f t="shared" si="6"/>
        <v>7659520</v>
      </c>
      <c r="O11" s="16">
        <f t="shared" si="4"/>
        <v>20000</v>
      </c>
      <c r="Q11" s="2"/>
      <c r="R11" s="2"/>
    </row>
    <row r="12" spans="1:19">
      <c r="A12" s="7">
        <v>11</v>
      </c>
      <c r="B12" s="46">
        <v>503</v>
      </c>
      <c r="C12" s="46">
        <v>5</v>
      </c>
      <c r="D12" s="9" t="s">
        <v>21</v>
      </c>
      <c r="E12" s="9">
        <v>992</v>
      </c>
      <c r="F12" s="9">
        <v>68</v>
      </c>
      <c r="G12" s="9">
        <v>50</v>
      </c>
      <c r="H12" s="25">
        <v>0</v>
      </c>
      <c r="I12" s="25">
        <f t="shared" si="5"/>
        <v>1110</v>
      </c>
      <c r="J12" s="11">
        <f t="shared" si="0"/>
        <v>1221</v>
      </c>
      <c r="K12" s="15">
        <v>8800</v>
      </c>
      <c r="L12" s="21">
        <f t="shared" si="1"/>
        <v>9768000</v>
      </c>
      <c r="M12" s="21">
        <f t="shared" si="2"/>
        <v>9279600</v>
      </c>
      <c r="N12" s="21">
        <f t="shared" si="6"/>
        <v>7814400</v>
      </c>
      <c r="O12" s="16">
        <f t="shared" si="4"/>
        <v>20500</v>
      </c>
      <c r="Q12" s="2"/>
      <c r="R12" s="2"/>
    </row>
    <row r="13" spans="1:19">
      <c r="A13" s="7">
        <v>12</v>
      </c>
      <c r="B13" s="46">
        <v>504</v>
      </c>
      <c r="C13" s="46">
        <v>5</v>
      </c>
      <c r="D13" s="9" t="s">
        <v>21</v>
      </c>
      <c r="E13" s="9">
        <v>1109</v>
      </c>
      <c r="F13" s="9">
        <v>0</v>
      </c>
      <c r="G13" s="9">
        <v>50</v>
      </c>
      <c r="H13" s="25">
        <v>0</v>
      </c>
      <c r="I13" s="25">
        <f t="shared" si="5"/>
        <v>1159</v>
      </c>
      <c r="J13" s="11">
        <f t="shared" si="0"/>
        <v>1274.9000000000001</v>
      </c>
      <c r="K13" s="15">
        <v>8800</v>
      </c>
      <c r="L13" s="21">
        <f t="shared" si="1"/>
        <v>10199200</v>
      </c>
      <c r="M13" s="21">
        <f t="shared" si="2"/>
        <v>9689240</v>
      </c>
      <c r="N13" s="21">
        <f t="shared" si="6"/>
        <v>8159360</v>
      </c>
      <c r="O13" s="16">
        <f t="shared" si="4"/>
        <v>21000</v>
      </c>
      <c r="Q13" s="2"/>
      <c r="R13" s="2"/>
    </row>
    <row r="14" spans="1:19">
      <c r="A14" s="7">
        <v>13</v>
      </c>
      <c r="B14" s="46">
        <v>601</v>
      </c>
      <c r="C14" s="46">
        <v>6</v>
      </c>
      <c r="D14" s="9" t="s">
        <v>21</v>
      </c>
      <c r="E14" s="9">
        <v>1109</v>
      </c>
      <c r="F14" s="9">
        <v>0</v>
      </c>
      <c r="G14" s="9">
        <v>50</v>
      </c>
      <c r="H14" s="25">
        <v>0</v>
      </c>
      <c r="I14" s="25">
        <f t="shared" si="5"/>
        <v>1159</v>
      </c>
      <c r="J14" s="11">
        <f t="shared" si="0"/>
        <v>1274.9000000000001</v>
      </c>
      <c r="K14" s="15">
        <v>8800</v>
      </c>
      <c r="L14" s="21">
        <f t="shared" si="1"/>
        <v>10199200</v>
      </c>
      <c r="M14" s="21">
        <f t="shared" si="2"/>
        <v>9689240</v>
      </c>
      <c r="N14" s="21">
        <f t="shared" si="6"/>
        <v>8159360</v>
      </c>
      <c r="O14" s="16">
        <f t="shared" si="4"/>
        <v>21000</v>
      </c>
      <c r="Q14" s="2"/>
      <c r="R14" s="2"/>
    </row>
    <row r="15" spans="1:19">
      <c r="A15" s="7">
        <v>14</v>
      </c>
      <c r="B15" s="46">
        <v>602</v>
      </c>
      <c r="C15" s="46">
        <v>6</v>
      </c>
      <c r="D15" s="9" t="s">
        <v>21</v>
      </c>
      <c r="E15" s="9">
        <v>1038</v>
      </c>
      <c r="F15" s="9">
        <v>0</v>
      </c>
      <c r="G15" s="9">
        <v>50</v>
      </c>
      <c r="H15" s="25">
        <v>0</v>
      </c>
      <c r="I15" s="25">
        <f t="shared" si="5"/>
        <v>1088</v>
      </c>
      <c r="J15" s="11">
        <f t="shared" si="0"/>
        <v>1196.8000000000002</v>
      </c>
      <c r="K15" s="15">
        <v>8800</v>
      </c>
      <c r="L15" s="21">
        <f t="shared" si="1"/>
        <v>9574400</v>
      </c>
      <c r="M15" s="21">
        <f t="shared" si="2"/>
        <v>9095680</v>
      </c>
      <c r="N15" s="21">
        <f t="shared" si="6"/>
        <v>7659520</v>
      </c>
      <c r="O15" s="16">
        <f t="shared" si="4"/>
        <v>20000</v>
      </c>
      <c r="Q15" s="3"/>
    </row>
    <row r="16" spans="1:19">
      <c r="A16" s="7">
        <v>15</v>
      </c>
      <c r="B16" s="46">
        <v>603</v>
      </c>
      <c r="C16" s="46">
        <v>6</v>
      </c>
      <c r="D16" s="9" t="s">
        <v>21</v>
      </c>
      <c r="E16" s="9">
        <v>992</v>
      </c>
      <c r="F16" s="9">
        <v>68</v>
      </c>
      <c r="G16" s="9">
        <v>50</v>
      </c>
      <c r="H16" s="25">
        <v>0</v>
      </c>
      <c r="I16" s="25">
        <f t="shared" si="5"/>
        <v>1110</v>
      </c>
      <c r="J16" s="11">
        <f t="shared" si="0"/>
        <v>1221</v>
      </c>
      <c r="K16" s="15">
        <v>8800</v>
      </c>
      <c r="L16" s="21">
        <f t="shared" si="1"/>
        <v>9768000</v>
      </c>
      <c r="M16" s="21">
        <f t="shared" si="2"/>
        <v>9279600</v>
      </c>
      <c r="N16" s="21">
        <f t="shared" si="6"/>
        <v>7814400</v>
      </c>
      <c r="O16" s="16">
        <f t="shared" si="4"/>
        <v>20500</v>
      </c>
      <c r="Q16" s="4"/>
    </row>
    <row r="17" spans="1:15">
      <c r="A17" s="7">
        <v>16</v>
      </c>
      <c r="B17" s="46">
        <v>604</v>
      </c>
      <c r="C17" s="46">
        <v>6</v>
      </c>
      <c r="D17" s="9" t="s">
        <v>21</v>
      </c>
      <c r="E17" s="9">
        <v>1109</v>
      </c>
      <c r="F17" s="9">
        <v>0</v>
      </c>
      <c r="G17" s="9">
        <v>50</v>
      </c>
      <c r="H17" s="25">
        <v>0</v>
      </c>
      <c r="I17" s="25">
        <f t="shared" si="5"/>
        <v>1159</v>
      </c>
      <c r="J17" s="11">
        <f t="shared" si="0"/>
        <v>1274.9000000000001</v>
      </c>
      <c r="K17" s="15">
        <v>8800</v>
      </c>
      <c r="L17" s="21">
        <f t="shared" si="1"/>
        <v>10199200</v>
      </c>
      <c r="M17" s="21">
        <f t="shared" si="2"/>
        <v>9689240</v>
      </c>
      <c r="N17" s="21">
        <f t="shared" si="6"/>
        <v>8159360</v>
      </c>
      <c r="O17" s="16">
        <f t="shared" si="4"/>
        <v>21000</v>
      </c>
    </row>
    <row r="18" spans="1:15">
      <c r="A18" s="7">
        <v>17</v>
      </c>
      <c r="B18" s="46">
        <v>701</v>
      </c>
      <c r="C18" s="46">
        <v>7</v>
      </c>
      <c r="D18" s="9" t="s">
        <v>21</v>
      </c>
      <c r="E18" s="9">
        <v>1109</v>
      </c>
      <c r="F18" s="9">
        <v>0</v>
      </c>
      <c r="G18" s="9">
        <v>50</v>
      </c>
      <c r="H18" s="25">
        <v>0</v>
      </c>
      <c r="I18" s="25">
        <f t="shared" si="5"/>
        <v>1159</v>
      </c>
      <c r="J18" s="11">
        <f t="shared" si="0"/>
        <v>1274.9000000000001</v>
      </c>
      <c r="K18" s="15">
        <v>8850</v>
      </c>
      <c r="L18" s="21">
        <f t="shared" si="1"/>
        <v>10257150</v>
      </c>
      <c r="M18" s="21">
        <f t="shared" si="2"/>
        <v>9744292.5</v>
      </c>
      <c r="N18" s="21">
        <f t="shared" si="6"/>
        <v>8205720</v>
      </c>
      <c r="O18" s="16">
        <f t="shared" si="4"/>
        <v>21500</v>
      </c>
    </row>
    <row r="19" spans="1:15">
      <c r="A19" s="7">
        <v>18</v>
      </c>
      <c r="B19" s="46">
        <v>702</v>
      </c>
      <c r="C19" s="46">
        <v>7</v>
      </c>
      <c r="D19" s="9" t="s">
        <v>21</v>
      </c>
      <c r="E19" s="9">
        <v>1038</v>
      </c>
      <c r="F19" s="9">
        <v>0</v>
      </c>
      <c r="G19" s="9">
        <v>50</v>
      </c>
      <c r="H19" s="25">
        <v>0</v>
      </c>
      <c r="I19" s="25">
        <f t="shared" si="5"/>
        <v>1088</v>
      </c>
      <c r="J19" s="11">
        <f t="shared" si="0"/>
        <v>1196.8000000000002</v>
      </c>
      <c r="K19" s="15">
        <v>8850</v>
      </c>
      <c r="L19" s="21">
        <f t="shared" si="1"/>
        <v>9628800</v>
      </c>
      <c r="M19" s="21">
        <f t="shared" si="2"/>
        <v>9147360</v>
      </c>
      <c r="N19" s="21">
        <f t="shared" si="6"/>
        <v>7703040</v>
      </c>
      <c r="O19" s="16">
        <f t="shared" si="4"/>
        <v>20000</v>
      </c>
    </row>
    <row r="20" spans="1:15">
      <c r="A20" s="7">
        <v>19</v>
      </c>
      <c r="B20" s="46">
        <v>703</v>
      </c>
      <c r="C20" s="46">
        <v>7</v>
      </c>
      <c r="D20" s="9" t="s">
        <v>21</v>
      </c>
      <c r="E20" s="9">
        <v>992</v>
      </c>
      <c r="F20" s="9">
        <v>68</v>
      </c>
      <c r="G20" s="9">
        <v>50</v>
      </c>
      <c r="H20" s="25">
        <v>0</v>
      </c>
      <c r="I20" s="25">
        <f t="shared" si="5"/>
        <v>1110</v>
      </c>
      <c r="J20" s="11">
        <f t="shared" si="0"/>
        <v>1221</v>
      </c>
      <c r="K20" s="15">
        <v>8850</v>
      </c>
      <c r="L20" s="21">
        <f t="shared" si="1"/>
        <v>9823500</v>
      </c>
      <c r="M20" s="21">
        <f t="shared" si="2"/>
        <v>9332325</v>
      </c>
      <c r="N20" s="21">
        <f t="shared" si="6"/>
        <v>7858800</v>
      </c>
      <c r="O20" s="16">
        <f t="shared" si="4"/>
        <v>20500</v>
      </c>
    </row>
    <row r="21" spans="1:15">
      <c r="A21" s="7">
        <v>20</v>
      </c>
      <c r="B21" s="46">
        <v>704</v>
      </c>
      <c r="C21" s="46">
        <v>7</v>
      </c>
      <c r="D21" s="9" t="s">
        <v>21</v>
      </c>
      <c r="E21" s="9">
        <v>1109</v>
      </c>
      <c r="F21" s="9">
        <v>0</v>
      </c>
      <c r="G21" s="9">
        <v>50</v>
      </c>
      <c r="H21" s="25">
        <v>0</v>
      </c>
      <c r="I21" s="25">
        <f t="shared" si="5"/>
        <v>1159</v>
      </c>
      <c r="J21" s="11">
        <f t="shared" si="0"/>
        <v>1274.9000000000001</v>
      </c>
      <c r="K21" s="15">
        <v>8850</v>
      </c>
      <c r="L21" s="21">
        <f t="shared" ref="L21:L68" si="7">K21*I21</f>
        <v>10257150</v>
      </c>
      <c r="M21" s="21">
        <f t="shared" ref="M21:M68" si="8">L21*0.95</f>
        <v>9744292.5</v>
      </c>
      <c r="N21" s="21">
        <f t="shared" ref="N21:N68" si="9">L21*0.8</f>
        <v>8205720</v>
      </c>
      <c r="O21" s="16">
        <f t="shared" ref="O21:O68" si="10">MROUND((L21*0.025/12),500)</f>
        <v>21500</v>
      </c>
    </row>
    <row r="22" spans="1:15">
      <c r="A22" s="7">
        <v>21</v>
      </c>
      <c r="B22" s="46">
        <v>801</v>
      </c>
      <c r="C22" s="46">
        <v>8</v>
      </c>
      <c r="D22" s="9" t="s">
        <v>21</v>
      </c>
      <c r="E22" s="9">
        <v>1109</v>
      </c>
      <c r="F22" s="9">
        <v>0</v>
      </c>
      <c r="G22" s="9">
        <v>50</v>
      </c>
      <c r="H22" s="25">
        <v>0</v>
      </c>
      <c r="I22" s="25">
        <f t="shared" si="5"/>
        <v>1159</v>
      </c>
      <c r="J22" s="11">
        <f t="shared" si="0"/>
        <v>1274.9000000000001</v>
      </c>
      <c r="K22" s="15">
        <v>8900</v>
      </c>
      <c r="L22" s="21">
        <f t="shared" si="7"/>
        <v>10315100</v>
      </c>
      <c r="M22" s="21">
        <f t="shared" si="8"/>
        <v>9799345</v>
      </c>
      <c r="N22" s="21">
        <f t="shared" si="9"/>
        <v>8252080</v>
      </c>
      <c r="O22" s="16">
        <f t="shared" si="10"/>
        <v>21500</v>
      </c>
    </row>
    <row r="23" spans="1:15">
      <c r="A23" s="7">
        <v>22</v>
      </c>
      <c r="B23" s="46">
        <v>802</v>
      </c>
      <c r="C23" s="46">
        <v>8</v>
      </c>
      <c r="D23" s="9" t="s">
        <v>21</v>
      </c>
      <c r="E23" s="9">
        <v>1038</v>
      </c>
      <c r="F23" s="9">
        <v>0</v>
      </c>
      <c r="G23" s="9">
        <v>50</v>
      </c>
      <c r="H23" s="25">
        <v>0</v>
      </c>
      <c r="I23" s="25">
        <f t="shared" si="5"/>
        <v>1088</v>
      </c>
      <c r="J23" s="11">
        <f t="shared" si="0"/>
        <v>1196.8000000000002</v>
      </c>
      <c r="K23" s="15">
        <v>8900</v>
      </c>
      <c r="L23" s="21">
        <f t="shared" si="7"/>
        <v>9683200</v>
      </c>
      <c r="M23" s="21">
        <f t="shared" si="8"/>
        <v>9199040</v>
      </c>
      <c r="N23" s="21">
        <f t="shared" si="9"/>
        <v>7746560</v>
      </c>
      <c r="O23" s="16">
        <f t="shared" si="10"/>
        <v>20000</v>
      </c>
    </row>
    <row r="24" spans="1:15">
      <c r="A24" s="7">
        <v>23</v>
      </c>
      <c r="B24" s="46">
        <v>803</v>
      </c>
      <c r="C24" s="46">
        <v>8</v>
      </c>
      <c r="D24" s="9" t="s">
        <v>21</v>
      </c>
      <c r="E24" s="9">
        <v>992</v>
      </c>
      <c r="F24" s="9">
        <v>68</v>
      </c>
      <c r="G24" s="9">
        <v>50</v>
      </c>
      <c r="H24" s="25">
        <v>0</v>
      </c>
      <c r="I24" s="25">
        <f t="shared" si="5"/>
        <v>1110</v>
      </c>
      <c r="J24" s="11">
        <f t="shared" si="0"/>
        <v>1221</v>
      </c>
      <c r="K24" s="15">
        <v>8900</v>
      </c>
      <c r="L24" s="21">
        <f t="shared" si="7"/>
        <v>9879000</v>
      </c>
      <c r="M24" s="21">
        <f t="shared" si="8"/>
        <v>9385050</v>
      </c>
      <c r="N24" s="21">
        <f t="shared" si="9"/>
        <v>7903200</v>
      </c>
      <c r="O24" s="16">
        <f t="shared" si="10"/>
        <v>20500</v>
      </c>
    </row>
    <row r="25" spans="1:15">
      <c r="A25" s="7">
        <v>24</v>
      </c>
      <c r="B25" s="46">
        <v>804</v>
      </c>
      <c r="C25" s="46">
        <v>8</v>
      </c>
      <c r="D25" s="9" t="s">
        <v>21</v>
      </c>
      <c r="E25" s="9">
        <v>1109</v>
      </c>
      <c r="F25" s="9">
        <v>0</v>
      </c>
      <c r="G25" s="9">
        <v>50</v>
      </c>
      <c r="H25" s="25">
        <v>0</v>
      </c>
      <c r="I25" s="25">
        <f t="shared" si="5"/>
        <v>1159</v>
      </c>
      <c r="J25" s="11">
        <f t="shared" si="0"/>
        <v>1274.9000000000001</v>
      </c>
      <c r="K25" s="15">
        <v>8900</v>
      </c>
      <c r="L25" s="21">
        <f t="shared" si="7"/>
        <v>10315100</v>
      </c>
      <c r="M25" s="21">
        <f t="shared" si="8"/>
        <v>9799345</v>
      </c>
      <c r="N25" s="21">
        <f t="shared" si="9"/>
        <v>8252080</v>
      </c>
      <c r="O25" s="16">
        <f t="shared" si="10"/>
        <v>21500</v>
      </c>
    </row>
    <row r="26" spans="1:15">
      <c r="A26" s="7">
        <v>25</v>
      </c>
      <c r="B26" s="46">
        <v>901</v>
      </c>
      <c r="C26" s="46">
        <v>9</v>
      </c>
      <c r="D26" s="9" t="s">
        <v>21</v>
      </c>
      <c r="E26" s="9">
        <v>1109</v>
      </c>
      <c r="F26" s="9">
        <v>0</v>
      </c>
      <c r="G26" s="9">
        <v>50</v>
      </c>
      <c r="H26" s="25">
        <v>0</v>
      </c>
      <c r="I26" s="25">
        <f t="shared" si="5"/>
        <v>1159</v>
      </c>
      <c r="J26" s="11">
        <f t="shared" si="0"/>
        <v>1274.9000000000001</v>
      </c>
      <c r="K26" s="15">
        <v>8950</v>
      </c>
      <c r="L26" s="21">
        <f t="shared" si="7"/>
        <v>10373050</v>
      </c>
      <c r="M26" s="21">
        <f t="shared" si="8"/>
        <v>9854397.5</v>
      </c>
      <c r="N26" s="21">
        <f t="shared" si="9"/>
        <v>8298440</v>
      </c>
      <c r="O26" s="16">
        <f t="shared" si="10"/>
        <v>21500</v>
      </c>
    </row>
    <row r="27" spans="1:15">
      <c r="A27" s="7">
        <v>26</v>
      </c>
      <c r="B27" s="46">
        <v>902</v>
      </c>
      <c r="C27" s="46">
        <v>9</v>
      </c>
      <c r="D27" s="9" t="s">
        <v>21</v>
      </c>
      <c r="E27" s="9">
        <v>1038</v>
      </c>
      <c r="F27" s="9">
        <v>0</v>
      </c>
      <c r="G27" s="9">
        <v>50</v>
      </c>
      <c r="H27" s="25">
        <v>0</v>
      </c>
      <c r="I27" s="25">
        <f t="shared" si="5"/>
        <v>1088</v>
      </c>
      <c r="J27" s="11">
        <f t="shared" si="0"/>
        <v>1196.8000000000002</v>
      </c>
      <c r="K27" s="15">
        <v>8950</v>
      </c>
      <c r="L27" s="21">
        <f t="shared" si="7"/>
        <v>9737600</v>
      </c>
      <c r="M27" s="21">
        <f t="shared" si="8"/>
        <v>9250720</v>
      </c>
      <c r="N27" s="21">
        <f t="shared" si="9"/>
        <v>7790080</v>
      </c>
      <c r="O27" s="16">
        <f t="shared" si="10"/>
        <v>20500</v>
      </c>
    </row>
    <row r="28" spans="1:15">
      <c r="A28" s="7">
        <v>27</v>
      </c>
      <c r="B28" s="46">
        <v>903</v>
      </c>
      <c r="C28" s="46">
        <v>9</v>
      </c>
      <c r="D28" s="9" t="s">
        <v>21</v>
      </c>
      <c r="E28" s="9">
        <v>992</v>
      </c>
      <c r="F28" s="9">
        <v>68</v>
      </c>
      <c r="G28" s="9">
        <v>50</v>
      </c>
      <c r="H28" s="25">
        <v>0</v>
      </c>
      <c r="I28" s="25">
        <f t="shared" si="5"/>
        <v>1110</v>
      </c>
      <c r="J28" s="11">
        <f t="shared" si="0"/>
        <v>1221</v>
      </c>
      <c r="K28" s="15">
        <v>8950</v>
      </c>
      <c r="L28" s="21">
        <f t="shared" si="7"/>
        <v>9934500</v>
      </c>
      <c r="M28" s="21">
        <f t="shared" si="8"/>
        <v>9437775</v>
      </c>
      <c r="N28" s="21">
        <f t="shared" si="9"/>
        <v>7947600</v>
      </c>
      <c r="O28" s="16">
        <f t="shared" si="10"/>
        <v>20500</v>
      </c>
    </row>
    <row r="29" spans="1:15">
      <c r="A29" s="7">
        <v>28</v>
      </c>
      <c r="B29" s="46">
        <v>904</v>
      </c>
      <c r="C29" s="46">
        <v>9</v>
      </c>
      <c r="D29" s="9" t="s">
        <v>21</v>
      </c>
      <c r="E29" s="9">
        <v>1109</v>
      </c>
      <c r="F29" s="9">
        <v>0</v>
      </c>
      <c r="G29" s="9">
        <v>50</v>
      </c>
      <c r="H29" s="25">
        <v>0</v>
      </c>
      <c r="I29" s="25">
        <f t="shared" si="5"/>
        <v>1159</v>
      </c>
      <c r="J29" s="11">
        <f t="shared" si="0"/>
        <v>1274.9000000000001</v>
      </c>
      <c r="K29" s="15">
        <v>8950</v>
      </c>
      <c r="L29" s="21">
        <f t="shared" si="7"/>
        <v>10373050</v>
      </c>
      <c r="M29" s="21">
        <f t="shared" si="8"/>
        <v>9854397.5</v>
      </c>
      <c r="N29" s="21">
        <f t="shared" si="9"/>
        <v>8298440</v>
      </c>
      <c r="O29" s="16">
        <f t="shared" si="10"/>
        <v>21500</v>
      </c>
    </row>
    <row r="30" spans="1:15">
      <c r="A30" s="7">
        <v>29</v>
      </c>
      <c r="B30" s="46">
        <v>1001</v>
      </c>
      <c r="C30" s="46">
        <v>10</v>
      </c>
      <c r="D30" s="9" t="s">
        <v>21</v>
      </c>
      <c r="E30" s="9">
        <v>1109</v>
      </c>
      <c r="F30" s="9">
        <v>0</v>
      </c>
      <c r="G30" s="9">
        <v>50</v>
      </c>
      <c r="H30" s="25">
        <v>0</v>
      </c>
      <c r="I30" s="25">
        <f t="shared" si="5"/>
        <v>1159</v>
      </c>
      <c r="J30" s="11">
        <f t="shared" si="0"/>
        <v>1274.9000000000001</v>
      </c>
      <c r="K30" s="15">
        <v>8100</v>
      </c>
      <c r="L30" s="21">
        <f t="shared" si="7"/>
        <v>9387900</v>
      </c>
      <c r="M30" s="21">
        <f t="shared" si="8"/>
        <v>8918505</v>
      </c>
      <c r="N30" s="21">
        <f t="shared" si="9"/>
        <v>7510320</v>
      </c>
      <c r="O30" s="16">
        <f t="shared" si="10"/>
        <v>19500</v>
      </c>
    </row>
    <row r="31" spans="1:15">
      <c r="A31" s="7">
        <v>30</v>
      </c>
      <c r="B31" s="46">
        <v>1002</v>
      </c>
      <c r="C31" s="46">
        <v>10</v>
      </c>
      <c r="D31" s="9" t="s">
        <v>21</v>
      </c>
      <c r="E31" s="9">
        <v>1038</v>
      </c>
      <c r="F31" s="9">
        <v>0</v>
      </c>
      <c r="G31" s="9">
        <v>50</v>
      </c>
      <c r="H31" s="25">
        <v>0</v>
      </c>
      <c r="I31" s="25">
        <f t="shared" si="5"/>
        <v>1088</v>
      </c>
      <c r="J31" s="11">
        <f t="shared" si="0"/>
        <v>1196.8000000000002</v>
      </c>
      <c r="K31" s="15">
        <v>8100</v>
      </c>
      <c r="L31" s="21">
        <f t="shared" si="7"/>
        <v>8812800</v>
      </c>
      <c r="M31" s="21">
        <f t="shared" si="8"/>
        <v>8372160</v>
      </c>
      <c r="N31" s="21">
        <f t="shared" si="9"/>
        <v>7050240</v>
      </c>
      <c r="O31" s="16">
        <f t="shared" si="10"/>
        <v>18500</v>
      </c>
    </row>
    <row r="32" spans="1:15">
      <c r="A32" s="7">
        <v>31</v>
      </c>
      <c r="B32" s="46">
        <v>1003</v>
      </c>
      <c r="C32" s="46">
        <v>10</v>
      </c>
      <c r="D32" s="9" t="s">
        <v>21</v>
      </c>
      <c r="E32" s="9">
        <v>992</v>
      </c>
      <c r="F32" s="9">
        <v>68</v>
      </c>
      <c r="G32" s="9">
        <v>50</v>
      </c>
      <c r="H32" s="25">
        <v>0</v>
      </c>
      <c r="I32" s="25">
        <f t="shared" si="5"/>
        <v>1110</v>
      </c>
      <c r="J32" s="11">
        <f t="shared" si="0"/>
        <v>1221</v>
      </c>
      <c r="K32" s="15">
        <v>8100</v>
      </c>
      <c r="L32" s="21">
        <f t="shared" si="7"/>
        <v>8991000</v>
      </c>
      <c r="M32" s="21">
        <f t="shared" si="8"/>
        <v>8541450</v>
      </c>
      <c r="N32" s="21">
        <f t="shared" si="9"/>
        <v>7192800</v>
      </c>
      <c r="O32" s="16">
        <f t="shared" si="10"/>
        <v>18500</v>
      </c>
    </row>
    <row r="33" spans="1:15">
      <c r="A33" s="7">
        <v>32</v>
      </c>
      <c r="B33" s="46">
        <v>1004</v>
      </c>
      <c r="C33" s="46">
        <v>10</v>
      </c>
      <c r="D33" s="9" t="s">
        <v>21</v>
      </c>
      <c r="E33" s="9">
        <v>1109</v>
      </c>
      <c r="F33" s="9">
        <v>0</v>
      </c>
      <c r="G33" s="9">
        <v>50</v>
      </c>
      <c r="H33" s="25">
        <v>0</v>
      </c>
      <c r="I33" s="25">
        <f t="shared" si="5"/>
        <v>1159</v>
      </c>
      <c r="J33" s="11">
        <f t="shared" si="0"/>
        <v>1274.9000000000001</v>
      </c>
      <c r="K33" s="15">
        <v>8100</v>
      </c>
      <c r="L33" s="21">
        <f t="shared" si="7"/>
        <v>9387900</v>
      </c>
      <c r="M33" s="21">
        <f t="shared" si="8"/>
        <v>8918505</v>
      </c>
      <c r="N33" s="21">
        <f t="shared" si="9"/>
        <v>7510320</v>
      </c>
      <c r="O33" s="16">
        <f t="shared" si="10"/>
        <v>19500</v>
      </c>
    </row>
    <row r="34" spans="1:15">
      <c r="A34" s="7">
        <v>33</v>
      </c>
      <c r="B34" s="46">
        <v>1201</v>
      </c>
      <c r="C34" s="46">
        <v>12</v>
      </c>
      <c r="D34" s="9" t="s">
        <v>21</v>
      </c>
      <c r="E34" s="9">
        <v>1109</v>
      </c>
      <c r="F34" s="9">
        <v>0</v>
      </c>
      <c r="G34" s="9">
        <v>50</v>
      </c>
      <c r="H34" s="25">
        <v>171</v>
      </c>
      <c r="I34" s="25">
        <f t="shared" si="5"/>
        <v>1227.4000000000001</v>
      </c>
      <c r="J34" s="11">
        <f t="shared" ref="J34:J65" si="11">I34*1.1</f>
        <v>1350.14</v>
      </c>
      <c r="K34" s="15">
        <v>8150</v>
      </c>
      <c r="L34" s="21">
        <f t="shared" si="7"/>
        <v>10003310</v>
      </c>
      <c r="M34" s="21">
        <f t="shared" si="8"/>
        <v>9503144.5</v>
      </c>
      <c r="N34" s="21">
        <f t="shared" si="9"/>
        <v>8002648</v>
      </c>
      <c r="O34" s="16">
        <f t="shared" si="10"/>
        <v>21000</v>
      </c>
    </row>
    <row r="35" spans="1:15">
      <c r="A35" s="7">
        <v>34</v>
      </c>
      <c r="B35" s="46">
        <v>1202</v>
      </c>
      <c r="C35" s="46">
        <v>12</v>
      </c>
      <c r="D35" s="9" t="s">
        <v>21</v>
      </c>
      <c r="E35" s="9">
        <v>1038</v>
      </c>
      <c r="F35" s="9">
        <v>0</v>
      </c>
      <c r="G35" s="9">
        <v>50</v>
      </c>
      <c r="H35" s="25">
        <v>0</v>
      </c>
      <c r="I35" s="25">
        <f t="shared" si="5"/>
        <v>1088</v>
      </c>
      <c r="J35" s="11">
        <f t="shared" si="11"/>
        <v>1196.8000000000002</v>
      </c>
      <c r="K35" s="15">
        <v>8150</v>
      </c>
      <c r="L35" s="21">
        <f t="shared" si="7"/>
        <v>8867200</v>
      </c>
      <c r="M35" s="21">
        <f t="shared" si="8"/>
        <v>8423840</v>
      </c>
      <c r="N35" s="21">
        <f t="shared" si="9"/>
        <v>7093760</v>
      </c>
      <c r="O35" s="16">
        <f t="shared" si="10"/>
        <v>18500</v>
      </c>
    </row>
    <row r="36" spans="1:15">
      <c r="A36" s="7">
        <v>35</v>
      </c>
      <c r="B36" s="46">
        <v>1203</v>
      </c>
      <c r="C36" s="46">
        <v>12</v>
      </c>
      <c r="D36" s="9" t="s">
        <v>21</v>
      </c>
      <c r="E36" s="9">
        <v>992</v>
      </c>
      <c r="F36" s="9">
        <v>68</v>
      </c>
      <c r="G36" s="9">
        <v>50</v>
      </c>
      <c r="H36" s="25">
        <v>0</v>
      </c>
      <c r="I36" s="25">
        <f t="shared" si="5"/>
        <v>1110</v>
      </c>
      <c r="J36" s="11">
        <f t="shared" si="11"/>
        <v>1221</v>
      </c>
      <c r="K36" s="15">
        <v>8150</v>
      </c>
      <c r="L36" s="21">
        <f t="shared" si="7"/>
        <v>9046500</v>
      </c>
      <c r="M36" s="21">
        <f t="shared" si="8"/>
        <v>8594175</v>
      </c>
      <c r="N36" s="21">
        <f t="shared" si="9"/>
        <v>7237200</v>
      </c>
      <c r="O36" s="16">
        <f t="shared" si="10"/>
        <v>19000</v>
      </c>
    </row>
    <row r="37" spans="1:15">
      <c r="A37" s="7">
        <v>36</v>
      </c>
      <c r="B37" s="46">
        <v>1204</v>
      </c>
      <c r="C37" s="46">
        <v>12</v>
      </c>
      <c r="D37" s="9" t="s">
        <v>21</v>
      </c>
      <c r="E37" s="9">
        <v>1109</v>
      </c>
      <c r="F37" s="9">
        <v>0</v>
      </c>
      <c r="G37" s="9">
        <v>50</v>
      </c>
      <c r="H37" s="25">
        <v>171</v>
      </c>
      <c r="I37" s="25">
        <f t="shared" si="5"/>
        <v>1227.4000000000001</v>
      </c>
      <c r="J37" s="11">
        <f t="shared" si="11"/>
        <v>1350.14</v>
      </c>
      <c r="K37" s="15">
        <v>8150</v>
      </c>
      <c r="L37" s="21">
        <f t="shared" si="7"/>
        <v>10003310</v>
      </c>
      <c r="M37" s="21">
        <f t="shared" si="8"/>
        <v>9503144.5</v>
      </c>
      <c r="N37" s="21">
        <f t="shared" si="9"/>
        <v>8002648</v>
      </c>
      <c r="O37" s="16">
        <f t="shared" si="10"/>
        <v>21000</v>
      </c>
    </row>
    <row r="38" spans="1:15">
      <c r="A38" s="7">
        <v>37</v>
      </c>
      <c r="B38" s="46">
        <v>1301</v>
      </c>
      <c r="C38" s="46">
        <v>13</v>
      </c>
      <c r="D38" s="9" t="s">
        <v>21</v>
      </c>
      <c r="E38" s="9">
        <v>1109</v>
      </c>
      <c r="F38" s="9">
        <v>0</v>
      </c>
      <c r="G38" s="9">
        <v>50</v>
      </c>
      <c r="H38" s="25">
        <v>0</v>
      </c>
      <c r="I38" s="25">
        <f t="shared" si="5"/>
        <v>1159</v>
      </c>
      <c r="J38" s="11">
        <f t="shared" si="11"/>
        <v>1274.9000000000001</v>
      </c>
      <c r="K38" s="15">
        <v>8200</v>
      </c>
      <c r="L38" s="21">
        <f t="shared" si="7"/>
        <v>9503800</v>
      </c>
      <c r="M38" s="21">
        <f t="shared" si="8"/>
        <v>9028610</v>
      </c>
      <c r="N38" s="21">
        <f t="shared" si="9"/>
        <v>7603040</v>
      </c>
      <c r="O38" s="16">
        <f t="shared" si="10"/>
        <v>20000</v>
      </c>
    </row>
    <row r="39" spans="1:15">
      <c r="A39" s="7">
        <v>38</v>
      </c>
      <c r="B39" s="46">
        <v>1302</v>
      </c>
      <c r="C39" s="46">
        <v>13</v>
      </c>
      <c r="D39" s="9" t="s">
        <v>21</v>
      </c>
      <c r="E39" s="9">
        <v>1038</v>
      </c>
      <c r="F39" s="9">
        <v>0</v>
      </c>
      <c r="G39" s="9">
        <v>50</v>
      </c>
      <c r="H39" s="25">
        <v>0</v>
      </c>
      <c r="I39" s="25">
        <f t="shared" si="5"/>
        <v>1088</v>
      </c>
      <c r="J39" s="11">
        <f t="shared" si="11"/>
        <v>1196.8000000000002</v>
      </c>
      <c r="K39" s="15">
        <v>8200</v>
      </c>
      <c r="L39" s="21">
        <f t="shared" si="7"/>
        <v>8921600</v>
      </c>
      <c r="M39" s="21">
        <f t="shared" si="8"/>
        <v>8475520</v>
      </c>
      <c r="N39" s="21">
        <f t="shared" si="9"/>
        <v>7137280</v>
      </c>
      <c r="O39" s="16">
        <f t="shared" si="10"/>
        <v>18500</v>
      </c>
    </row>
    <row r="40" spans="1:15">
      <c r="A40" s="7">
        <v>39</v>
      </c>
      <c r="B40" s="46">
        <v>1303</v>
      </c>
      <c r="C40" s="46">
        <v>13</v>
      </c>
      <c r="D40" s="9" t="s">
        <v>21</v>
      </c>
      <c r="E40" s="9">
        <v>992</v>
      </c>
      <c r="F40" s="9">
        <v>68</v>
      </c>
      <c r="G40" s="9">
        <v>50</v>
      </c>
      <c r="H40" s="25">
        <v>0</v>
      </c>
      <c r="I40" s="25">
        <f t="shared" si="5"/>
        <v>1110</v>
      </c>
      <c r="J40" s="11">
        <f t="shared" si="11"/>
        <v>1221</v>
      </c>
      <c r="K40" s="15">
        <v>8200</v>
      </c>
      <c r="L40" s="21">
        <f t="shared" si="7"/>
        <v>9102000</v>
      </c>
      <c r="M40" s="21">
        <f t="shared" si="8"/>
        <v>8646900</v>
      </c>
      <c r="N40" s="21">
        <f t="shared" si="9"/>
        <v>7281600</v>
      </c>
      <c r="O40" s="16">
        <f t="shared" si="10"/>
        <v>19000</v>
      </c>
    </row>
    <row r="41" spans="1:15">
      <c r="A41" s="7">
        <v>40</v>
      </c>
      <c r="B41" s="46">
        <v>1304</v>
      </c>
      <c r="C41" s="46">
        <v>13</v>
      </c>
      <c r="D41" s="9" t="s">
        <v>21</v>
      </c>
      <c r="E41" s="9">
        <v>1109</v>
      </c>
      <c r="F41" s="9">
        <v>0</v>
      </c>
      <c r="G41" s="9">
        <v>50</v>
      </c>
      <c r="H41" s="25">
        <v>0</v>
      </c>
      <c r="I41" s="25">
        <f t="shared" si="5"/>
        <v>1159</v>
      </c>
      <c r="J41" s="11">
        <f t="shared" si="11"/>
        <v>1274.9000000000001</v>
      </c>
      <c r="K41" s="15">
        <v>8200</v>
      </c>
      <c r="L41" s="21">
        <f t="shared" si="7"/>
        <v>9503800</v>
      </c>
      <c r="M41" s="21">
        <f t="shared" si="8"/>
        <v>9028610</v>
      </c>
      <c r="N41" s="21">
        <f t="shared" si="9"/>
        <v>7603040</v>
      </c>
      <c r="O41" s="16">
        <f t="shared" si="10"/>
        <v>20000</v>
      </c>
    </row>
    <row r="42" spans="1:15">
      <c r="A42" s="7">
        <v>41</v>
      </c>
      <c r="B42" s="46">
        <v>1401</v>
      </c>
      <c r="C42" s="46">
        <v>14</v>
      </c>
      <c r="D42" s="9" t="s">
        <v>21</v>
      </c>
      <c r="E42" s="9">
        <v>1109</v>
      </c>
      <c r="F42" s="9">
        <v>0</v>
      </c>
      <c r="G42" s="9">
        <v>50</v>
      </c>
      <c r="H42" s="25">
        <v>0</v>
      </c>
      <c r="I42" s="25">
        <f t="shared" si="5"/>
        <v>1159</v>
      </c>
      <c r="J42" s="11">
        <f t="shared" si="11"/>
        <v>1274.9000000000001</v>
      </c>
      <c r="K42" s="15">
        <v>8250</v>
      </c>
      <c r="L42" s="21">
        <f t="shared" si="7"/>
        <v>9561750</v>
      </c>
      <c r="M42" s="21">
        <f t="shared" si="8"/>
        <v>9083662.5</v>
      </c>
      <c r="N42" s="21">
        <f t="shared" si="9"/>
        <v>7649400</v>
      </c>
      <c r="O42" s="16">
        <f t="shared" si="10"/>
        <v>20000</v>
      </c>
    </row>
    <row r="43" spans="1:15">
      <c r="A43" s="7">
        <v>42</v>
      </c>
      <c r="B43" s="46">
        <v>1402</v>
      </c>
      <c r="C43" s="46">
        <v>14</v>
      </c>
      <c r="D43" s="9" t="s">
        <v>21</v>
      </c>
      <c r="E43" s="9">
        <v>1038</v>
      </c>
      <c r="F43" s="9">
        <v>0</v>
      </c>
      <c r="G43" s="9">
        <v>50</v>
      </c>
      <c r="H43" s="25">
        <v>0</v>
      </c>
      <c r="I43" s="25">
        <f t="shared" si="5"/>
        <v>1088</v>
      </c>
      <c r="J43" s="11">
        <f t="shared" si="11"/>
        <v>1196.8000000000002</v>
      </c>
      <c r="K43" s="15">
        <v>8250</v>
      </c>
      <c r="L43" s="21">
        <f t="shared" si="7"/>
        <v>8976000</v>
      </c>
      <c r="M43" s="21">
        <f t="shared" si="8"/>
        <v>8527200</v>
      </c>
      <c r="N43" s="21">
        <f t="shared" si="9"/>
        <v>7180800</v>
      </c>
      <c r="O43" s="16">
        <f t="shared" si="10"/>
        <v>18500</v>
      </c>
    </row>
    <row r="44" spans="1:15">
      <c r="A44" s="7">
        <v>43</v>
      </c>
      <c r="B44" s="46">
        <v>1403</v>
      </c>
      <c r="C44" s="46">
        <v>14</v>
      </c>
      <c r="D44" s="9" t="s">
        <v>21</v>
      </c>
      <c r="E44" s="9">
        <v>992</v>
      </c>
      <c r="F44" s="9">
        <v>68</v>
      </c>
      <c r="G44" s="9">
        <v>50</v>
      </c>
      <c r="H44" s="25">
        <v>0</v>
      </c>
      <c r="I44" s="25">
        <f t="shared" si="5"/>
        <v>1110</v>
      </c>
      <c r="J44" s="11">
        <f t="shared" si="11"/>
        <v>1221</v>
      </c>
      <c r="K44" s="15">
        <v>8250</v>
      </c>
      <c r="L44" s="21">
        <f t="shared" si="7"/>
        <v>9157500</v>
      </c>
      <c r="M44" s="21">
        <f t="shared" si="8"/>
        <v>8699625</v>
      </c>
      <c r="N44" s="21">
        <f t="shared" si="9"/>
        <v>7326000</v>
      </c>
      <c r="O44" s="16">
        <f t="shared" si="10"/>
        <v>19000</v>
      </c>
    </row>
    <row r="45" spans="1:15">
      <c r="A45" s="7">
        <v>44</v>
      </c>
      <c r="B45" s="46">
        <v>1404</v>
      </c>
      <c r="C45" s="46">
        <v>14</v>
      </c>
      <c r="D45" s="9" t="s">
        <v>21</v>
      </c>
      <c r="E45" s="9">
        <v>1109</v>
      </c>
      <c r="F45" s="9">
        <v>0</v>
      </c>
      <c r="G45" s="9">
        <v>50</v>
      </c>
      <c r="H45" s="25">
        <v>0</v>
      </c>
      <c r="I45" s="25">
        <f t="shared" si="5"/>
        <v>1159</v>
      </c>
      <c r="J45" s="11">
        <f t="shared" si="11"/>
        <v>1274.9000000000001</v>
      </c>
      <c r="K45" s="15">
        <v>8250</v>
      </c>
      <c r="L45" s="21">
        <f t="shared" si="7"/>
        <v>9561750</v>
      </c>
      <c r="M45" s="21">
        <f t="shared" si="8"/>
        <v>9083662.5</v>
      </c>
      <c r="N45" s="21">
        <f t="shared" si="9"/>
        <v>7649400</v>
      </c>
      <c r="O45" s="16">
        <f t="shared" si="10"/>
        <v>20000</v>
      </c>
    </row>
    <row r="46" spans="1:15">
      <c r="A46" s="7">
        <v>45</v>
      </c>
      <c r="B46" s="46">
        <v>1501</v>
      </c>
      <c r="C46" s="46">
        <v>15</v>
      </c>
      <c r="D46" s="9" t="s">
        <v>21</v>
      </c>
      <c r="E46" s="9">
        <v>1109</v>
      </c>
      <c r="F46" s="9">
        <v>0</v>
      </c>
      <c r="G46" s="9">
        <v>50</v>
      </c>
      <c r="H46" s="25">
        <v>0</v>
      </c>
      <c r="I46" s="25">
        <f t="shared" si="5"/>
        <v>1159</v>
      </c>
      <c r="J46" s="11">
        <f t="shared" si="11"/>
        <v>1274.9000000000001</v>
      </c>
      <c r="K46" s="15">
        <v>8300</v>
      </c>
      <c r="L46" s="21">
        <f t="shared" si="7"/>
        <v>9619700</v>
      </c>
      <c r="M46" s="21">
        <f t="shared" si="8"/>
        <v>9138715</v>
      </c>
      <c r="N46" s="21">
        <f t="shared" si="9"/>
        <v>7695760</v>
      </c>
      <c r="O46" s="16">
        <f t="shared" si="10"/>
        <v>20000</v>
      </c>
    </row>
    <row r="47" spans="1:15">
      <c r="A47" s="7">
        <v>46</v>
      </c>
      <c r="B47" s="46">
        <v>1502</v>
      </c>
      <c r="C47" s="46">
        <v>15</v>
      </c>
      <c r="D47" s="9" t="s">
        <v>21</v>
      </c>
      <c r="E47" s="9">
        <v>1038</v>
      </c>
      <c r="F47" s="9">
        <v>0</v>
      </c>
      <c r="G47" s="9">
        <v>50</v>
      </c>
      <c r="H47" s="25">
        <v>0</v>
      </c>
      <c r="I47" s="25">
        <f t="shared" si="5"/>
        <v>1088</v>
      </c>
      <c r="J47" s="11">
        <f t="shared" si="11"/>
        <v>1196.8000000000002</v>
      </c>
      <c r="K47" s="15">
        <v>8300</v>
      </c>
      <c r="L47" s="21">
        <f t="shared" si="7"/>
        <v>9030400</v>
      </c>
      <c r="M47" s="21">
        <f t="shared" si="8"/>
        <v>8578880</v>
      </c>
      <c r="N47" s="21">
        <f t="shared" si="9"/>
        <v>7224320</v>
      </c>
      <c r="O47" s="16">
        <f t="shared" si="10"/>
        <v>19000</v>
      </c>
    </row>
    <row r="48" spans="1:15">
      <c r="A48" s="7">
        <v>47</v>
      </c>
      <c r="B48" s="46">
        <v>1503</v>
      </c>
      <c r="C48" s="46">
        <v>15</v>
      </c>
      <c r="D48" s="9" t="s">
        <v>21</v>
      </c>
      <c r="E48" s="9">
        <v>992</v>
      </c>
      <c r="F48" s="9">
        <v>68</v>
      </c>
      <c r="G48" s="9">
        <v>50</v>
      </c>
      <c r="H48" s="25">
        <v>0</v>
      </c>
      <c r="I48" s="25">
        <f t="shared" si="5"/>
        <v>1110</v>
      </c>
      <c r="J48" s="11">
        <f t="shared" si="11"/>
        <v>1221</v>
      </c>
      <c r="K48" s="15">
        <v>8300</v>
      </c>
      <c r="L48" s="21">
        <f t="shared" si="7"/>
        <v>9213000</v>
      </c>
      <c r="M48" s="21">
        <f t="shared" si="8"/>
        <v>8752350</v>
      </c>
      <c r="N48" s="21">
        <f t="shared" si="9"/>
        <v>7370400</v>
      </c>
      <c r="O48" s="16">
        <f t="shared" si="10"/>
        <v>19000</v>
      </c>
    </row>
    <row r="49" spans="1:15">
      <c r="A49" s="7">
        <v>48</v>
      </c>
      <c r="B49" s="46">
        <v>1504</v>
      </c>
      <c r="C49" s="46">
        <v>15</v>
      </c>
      <c r="D49" s="9" t="s">
        <v>21</v>
      </c>
      <c r="E49" s="9">
        <v>1109</v>
      </c>
      <c r="F49" s="9">
        <v>0</v>
      </c>
      <c r="G49" s="9">
        <v>50</v>
      </c>
      <c r="H49" s="25">
        <v>0</v>
      </c>
      <c r="I49" s="25">
        <f t="shared" si="5"/>
        <v>1159</v>
      </c>
      <c r="J49" s="11">
        <f t="shared" si="11"/>
        <v>1274.9000000000001</v>
      </c>
      <c r="K49" s="15">
        <v>8300</v>
      </c>
      <c r="L49" s="21">
        <f t="shared" si="7"/>
        <v>9619700</v>
      </c>
      <c r="M49" s="21">
        <f t="shared" si="8"/>
        <v>9138715</v>
      </c>
      <c r="N49" s="21">
        <f t="shared" si="9"/>
        <v>7695760</v>
      </c>
      <c r="O49" s="16">
        <f t="shared" si="10"/>
        <v>20000</v>
      </c>
    </row>
    <row r="50" spans="1:15">
      <c r="A50" s="7">
        <v>49</v>
      </c>
      <c r="B50" s="46">
        <v>1601</v>
      </c>
      <c r="C50" s="46">
        <v>16</v>
      </c>
      <c r="D50" s="9" t="s">
        <v>21</v>
      </c>
      <c r="E50" s="9">
        <v>1109</v>
      </c>
      <c r="F50" s="9">
        <v>0</v>
      </c>
      <c r="G50" s="9">
        <v>50</v>
      </c>
      <c r="H50" s="25">
        <v>0</v>
      </c>
      <c r="I50" s="25">
        <f t="shared" si="5"/>
        <v>1159</v>
      </c>
      <c r="J50" s="11">
        <f t="shared" si="11"/>
        <v>1274.9000000000001</v>
      </c>
      <c r="K50" s="15">
        <v>8350</v>
      </c>
      <c r="L50" s="21">
        <f t="shared" si="7"/>
        <v>9677650</v>
      </c>
      <c r="M50" s="21">
        <f t="shared" si="8"/>
        <v>9193767.5</v>
      </c>
      <c r="N50" s="21">
        <f t="shared" si="9"/>
        <v>7742120</v>
      </c>
      <c r="O50" s="16">
        <f t="shared" si="10"/>
        <v>20000</v>
      </c>
    </row>
    <row r="51" spans="1:15">
      <c r="A51" s="7">
        <v>50</v>
      </c>
      <c r="B51" s="47">
        <v>1602</v>
      </c>
      <c r="C51" s="46">
        <v>16</v>
      </c>
      <c r="D51" s="9" t="s">
        <v>21</v>
      </c>
      <c r="E51" s="9">
        <v>1038</v>
      </c>
      <c r="F51" s="9">
        <v>0</v>
      </c>
      <c r="G51" s="9">
        <v>50</v>
      </c>
      <c r="H51" s="25">
        <v>0</v>
      </c>
      <c r="I51" s="25">
        <f t="shared" si="5"/>
        <v>1088</v>
      </c>
      <c r="J51" s="11">
        <f t="shared" si="11"/>
        <v>1196.8000000000002</v>
      </c>
      <c r="K51" s="15">
        <v>8350</v>
      </c>
      <c r="L51" s="21">
        <f t="shared" si="7"/>
        <v>9084800</v>
      </c>
      <c r="M51" s="21">
        <f t="shared" si="8"/>
        <v>8630560</v>
      </c>
      <c r="N51" s="21">
        <f t="shared" si="9"/>
        <v>7267840</v>
      </c>
      <c r="O51" s="16">
        <f t="shared" si="10"/>
        <v>19000</v>
      </c>
    </row>
    <row r="52" spans="1:15">
      <c r="A52" s="7">
        <v>51</v>
      </c>
      <c r="B52" s="46">
        <v>1603</v>
      </c>
      <c r="C52" s="46">
        <v>16</v>
      </c>
      <c r="D52" s="9" t="s">
        <v>21</v>
      </c>
      <c r="E52" s="9">
        <v>992</v>
      </c>
      <c r="F52" s="9">
        <v>68</v>
      </c>
      <c r="G52" s="9">
        <v>50</v>
      </c>
      <c r="H52" s="25">
        <v>0</v>
      </c>
      <c r="I52" s="25">
        <f t="shared" si="5"/>
        <v>1110</v>
      </c>
      <c r="J52" s="11">
        <f t="shared" si="11"/>
        <v>1221</v>
      </c>
      <c r="K52" s="15">
        <v>8350</v>
      </c>
      <c r="L52" s="21">
        <f t="shared" si="7"/>
        <v>9268500</v>
      </c>
      <c r="M52" s="21">
        <f t="shared" si="8"/>
        <v>8805075</v>
      </c>
      <c r="N52" s="21">
        <f t="shared" si="9"/>
        <v>7414800</v>
      </c>
      <c r="O52" s="16">
        <f t="shared" si="10"/>
        <v>19500</v>
      </c>
    </row>
    <row r="53" spans="1:15">
      <c r="A53" s="7">
        <v>52</v>
      </c>
      <c r="B53" s="47">
        <v>1604</v>
      </c>
      <c r="C53" s="46">
        <v>16</v>
      </c>
      <c r="D53" s="9" t="s">
        <v>21</v>
      </c>
      <c r="E53" s="9">
        <v>1109</v>
      </c>
      <c r="F53" s="9">
        <v>0</v>
      </c>
      <c r="G53" s="9">
        <v>50</v>
      </c>
      <c r="H53" s="25">
        <v>0</v>
      </c>
      <c r="I53" s="25">
        <f t="shared" si="5"/>
        <v>1159</v>
      </c>
      <c r="J53" s="11">
        <f t="shared" si="11"/>
        <v>1274.9000000000001</v>
      </c>
      <c r="K53" s="15">
        <v>8350</v>
      </c>
      <c r="L53" s="21">
        <f t="shared" si="7"/>
        <v>9677650</v>
      </c>
      <c r="M53" s="21">
        <f t="shared" si="8"/>
        <v>9193767.5</v>
      </c>
      <c r="N53" s="21">
        <f t="shared" si="9"/>
        <v>7742120</v>
      </c>
      <c r="O53" s="16">
        <f t="shared" si="10"/>
        <v>20000</v>
      </c>
    </row>
    <row r="54" spans="1:15">
      <c r="A54" s="7">
        <v>53</v>
      </c>
      <c r="B54" s="46">
        <v>1701</v>
      </c>
      <c r="C54" s="46">
        <v>17</v>
      </c>
      <c r="D54" s="9" t="s">
        <v>21</v>
      </c>
      <c r="E54" s="9">
        <v>1109</v>
      </c>
      <c r="F54" s="9">
        <v>0</v>
      </c>
      <c r="G54" s="9">
        <v>50</v>
      </c>
      <c r="H54" s="25">
        <v>0</v>
      </c>
      <c r="I54" s="25">
        <f t="shared" si="5"/>
        <v>1159</v>
      </c>
      <c r="J54" s="11">
        <f t="shared" si="11"/>
        <v>1274.9000000000001</v>
      </c>
      <c r="K54" s="15">
        <v>8400</v>
      </c>
      <c r="L54" s="21">
        <f t="shared" si="7"/>
        <v>9735600</v>
      </c>
      <c r="M54" s="21">
        <f t="shared" si="8"/>
        <v>9248820</v>
      </c>
      <c r="N54" s="21">
        <f t="shared" si="9"/>
        <v>7788480</v>
      </c>
      <c r="O54" s="16">
        <f t="shared" si="10"/>
        <v>20500</v>
      </c>
    </row>
    <row r="55" spans="1:15">
      <c r="A55" s="7">
        <v>54</v>
      </c>
      <c r="B55" s="46">
        <v>1702</v>
      </c>
      <c r="C55" s="46">
        <v>17</v>
      </c>
      <c r="D55" s="9" t="s">
        <v>21</v>
      </c>
      <c r="E55" s="9">
        <v>1038</v>
      </c>
      <c r="F55" s="9">
        <v>0</v>
      </c>
      <c r="G55" s="9">
        <v>50</v>
      </c>
      <c r="H55" s="25">
        <v>0</v>
      </c>
      <c r="I55" s="25">
        <f t="shared" si="5"/>
        <v>1088</v>
      </c>
      <c r="J55" s="11">
        <f t="shared" si="11"/>
        <v>1196.8000000000002</v>
      </c>
      <c r="K55" s="15">
        <v>8400</v>
      </c>
      <c r="L55" s="21">
        <f t="shared" si="7"/>
        <v>9139200</v>
      </c>
      <c r="M55" s="21">
        <f t="shared" si="8"/>
        <v>8682240</v>
      </c>
      <c r="N55" s="21">
        <f t="shared" si="9"/>
        <v>7311360</v>
      </c>
      <c r="O55" s="16">
        <f t="shared" si="10"/>
        <v>19000</v>
      </c>
    </row>
    <row r="56" spans="1:15">
      <c r="A56" s="7">
        <v>55</v>
      </c>
      <c r="B56" s="46">
        <v>1703</v>
      </c>
      <c r="C56" s="46">
        <v>17</v>
      </c>
      <c r="D56" s="9" t="s">
        <v>21</v>
      </c>
      <c r="E56" s="9">
        <v>992</v>
      </c>
      <c r="F56" s="9">
        <v>68</v>
      </c>
      <c r="G56" s="9">
        <v>50</v>
      </c>
      <c r="H56" s="25">
        <v>0</v>
      </c>
      <c r="I56" s="25">
        <f t="shared" si="5"/>
        <v>1110</v>
      </c>
      <c r="J56" s="11">
        <f t="shared" si="11"/>
        <v>1221</v>
      </c>
      <c r="K56" s="15">
        <v>8400</v>
      </c>
      <c r="L56" s="21">
        <f t="shared" si="7"/>
        <v>9324000</v>
      </c>
      <c r="M56" s="21">
        <f t="shared" si="8"/>
        <v>8857800</v>
      </c>
      <c r="N56" s="21">
        <f t="shared" si="9"/>
        <v>7459200</v>
      </c>
      <c r="O56" s="16">
        <f t="shared" si="10"/>
        <v>19500</v>
      </c>
    </row>
    <row r="57" spans="1:15">
      <c r="A57" s="7">
        <v>56</v>
      </c>
      <c r="B57" s="46">
        <v>1704</v>
      </c>
      <c r="C57" s="46">
        <v>17</v>
      </c>
      <c r="D57" s="9" t="s">
        <v>21</v>
      </c>
      <c r="E57" s="9">
        <v>1109</v>
      </c>
      <c r="F57" s="9">
        <v>0</v>
      </c>
      <c r="G57" s="9">
        <v>50</v>
      </c>
      <c r="H57" s="25">
        <v>0</v>
      </c>
      <c r="I57" s="25">
        <f t="shared" si="5"/>
        <v>1159</v>
      </c>
      <c r="J57" s="11">
        <f t="shared" si="11"/>
        <v>1274.9000000000001</v>
      </c>
      <c r="K57" s="15">
        <v>8400</v>
      </c>
      <c r="L57" s="21">
        <f t="shared" si="7"/>
        <v>9735600</v>
      </c>
      <c r="M57" s="21">
        <f t="shared" si="8"/>
        <v>9248820</v>
      </c>
      <c r="N57" s="21">
        <f t="shared" si="9"/>
        <v>7788480</v>
      </c>
      <c r="O57" s="16">
        <f t="shared" si="10"/>
        <v>20500</v>
      </c>
    </row>
    <row r="58" spans="1:15">
      <c r="A58" s="7">
        <v>57</v>
      </c>
      <c r="B58" s="46">
        <v>1801</v>
      </c>
      <c r="C58" s="46">
        <v>18</v>
      </c>
      <c r="D58" s="9" t="s">
        <v>21</v>
      </c>
      <c r="E58" s="9">
        <v>1109</v>
      </c>
      <c r="F58" s="9">
        <v>0</v>
      </c>
      <c r="G58" s="9">
        <v>50</v>
      </c>
      <c r="H58" s="25">
        <v>0</v>
      </c>
      <c r="I58" s="25">
        <f t="shared" si="5"/>
        <v>1159</v>
      </c>
      <c r="J58" s="11">
        <f t="shared" si="11"/>
        <v>1274.9000000000001</v>
      </c>
      <c r="K58" s="15">
        <v>8450</v>
      </c>
      <c r="L58" s="21">
        <f t="shared" si="7"/>
        <v>9793550</v>
      </c>
      <c r="M58" s="21">
        <f t="shared" si="8"/>
        <v>9303872.5</v>
      </c>
      <c r="N58" s="21">
        <f t="shared" si="9"/>
        <v>7834840</v>
      </c>
      <c r="O58" s="16">
        <f t="shared" si="10"/>
        <v>20500</v>
      </c>
    </row>
    <row r="59" spans="1:15">
      <c r="A59" s="7">
        <v>58</v>
      </c>
      <c r="B59" s="46">
        <v>1802</v>
      </c>
      <c r="C59" s="46">
        <v>18</v>
      </c>
      <c r="D59" s="9" t="s">
        <v>21</v>
      </c>
      <c r="E59" s="9">
        <v>1038</v>
      </c>
      <c r="F59" s="9">
        <v>0</v>
      </c>
      <c r="G59" s="9">
        <v>50</v>
      </c>
      <c r="H59" s="25">
        <v>0</v>
      </c>
      <c r="I59" s="25">
        <f t="shared" si="5"/>
        <v>1088</v>
      </c>
      <c r="J59" s="11">
        <f t="shared" si="11"/>
        <v>1196.8000000000002</v>
      </c>
      <c r="K59" s="15">
        <v>8450</v>
      </c>
      <c r="L59" s="21">
        <f t="shared" si="7"/>
        <v>9193600</v>
      </c>
      <c r="M59" s="21">
        <f t="shared" si="8"/>
        <v>8733920</v>
      </c>
      <c r="N59" s="21">
        <f t="shared" si="9"/>
        <v>7354880</v>
      </c>
      <c r="O59" s="16">
        <f t="shared" si="10"/>
        <v>19000</v>
      </c>
    </row>
    <row r="60" spans="1:15">
      <c r="A60" s="7">
        <v>59</v>
      </c>
      <c r="B60" s="46">
        <v>1803</v>
      </c>
      <c r="C60" s="46">
        <v>18</v>
      </c>
      <c r="D60" s="9" t="s">
        <v>21</v>
      </c>
      <c r="E60" s="9">
        <v>992</v>
      </c>
      <c r="F60" s="9">
        <v>68</v>
      </c>
      <c r="G60" s="9">
        <v>50</v>
      </c>
      <c r="H60" s="25">
        <v>0</v>
      </c>
      <c r="I60" s="25">
        <f t="shared" si="5"/>
        <v>1110</v>
      </c>
      <c r="J60" s="11">
        <f t="shared" si="11"/>
        <v>1221</v>
      </c>
      <c r="K60" s="15">
        <v>8450</v>
      </c>
      <c r="L60" s="21">
        <f t="shared" si="7"/>
        <v>9379500</v>
      </c>
      <c r="M60" s="21">
        <f t="shared" si="8"/>
        <v>8910525</v>
      </c>
      <c r="N60" s="21">
        <f t="shared" si="9"/>
        <v>7503600</v>
      </c>
      <c r="O60" s="16">
        <f t="shared" si="10"/>
        <v>19500</v>
      </c>
    </row>
    <row r="61" spans="1:15">
      <c r="A61" s="7">
        <v>60</v>
      </c>
      <c r="B61" s="46">
        <v>1804</v>
      </c>
      <c r="C61" s="46">
        <v>18</v>
      </c>
      <c r="D61" s="9" t="s">
        <v>21</v>
      </c>
      <c r="E61" s="9">
        <v>1109</v>
      </c>
      <c r="F61" s="9">
        <v>0</v>
      </c>
      <c r="G61" s="9">
        <v>50</v>
      </c>
      <c r="H61" s="25">
        <v>0</v>
      </c>
      <c r="I61" s="25">
        <f t="shared" si="5"/>
        <v>1159</v>
      </c>
      <c r="J61" s="11">
        <f t="shared" si="11"/>
        <v>1274.9000000000001</v>
      </c>
      <c r="K61" s="15">
        <v>8450</v>
      </c>
      <c r="L61" s="21">
        <f t="shared" si="7"/>
        <v>9793550</v>
      </c>
      <c r="M61" s="21">
        <f t="shared" si="8"/>
        <v>9303872.5</v>
      </c>
      <c r="N61" s="21">
        <f t="shared" si="9"/>
        <v>7834840</v>
      </c>
      <c r="O61" s="16">
        <f t="shared" si="10"/>
        <v>20500</v>
      </c>
    </row>
    <row r="62" spans="1:15">
      <c r="A62" s="7">
        <v>61</v>
      </c>
      <c r="B62" s="46">
        <v>1901</v>
      </c>
      <c r="C62" s="46">
        <v>19</v>
      </c>
      <c r="D62" s="9" t="s">
        <v>21</v>
      </c>
      <c r="E62" s="9">
        <v>1109</v>
      </c>
      <c r="F62" s="9">
        <v>0</v>
      </c>
      <c r="G62" s="9">
        <v>50</v>
      </c>
      <c r="H62" s="25">
        <v>0</v>
      </c>
      <c r="I62" s="25">
        <f t="shared" si="5"/>
        <v>1159</v>
      </c>
      <c r="J62" s="11">
        <f t="shared" si="11"/>
        <v>1274.9000000000001</v>
      </c>
      <c r="K62" s="15">
        <v>8500</v>
      </c>
      <c r="L62" s="21">
        <f t="shared" si="7"/>
        <v>9851500</v>
      </c>
      <c r="M62" s="21">
        <f t="shared" si="8"/>
        <v>9358925</v>
      </c>
      <c r="N62" s="21">
        <f t="shared" si="9"/>
        <v>7881200</v>
      </c>
      <c r="O62" s="16">
        <f t="shared" si="10"/>
        <v>20500</v>
      </c>
    </row>
    <row r="63" spans="1:15">
      <c r="A63" s="7">
        <v>62</v>
      </c>
      <c r="B63" s="46">
        <v>1902</v>
      </c>
      <c r="C63" s="46">
        <v>19</v>
      </c>
      <c r="D63" s="9" t="s">
        <v>21</v>
      </c>
      <c r="E63" s="9">
        <v>1038</v>
      </c>
      <c r="F63" s="9">
        <v>0</v>
      </c>
      <c r="G63" s="9">
        <v>50</v>
      </c>
      <c r="H63" s="25">
        <v>0</v>
      </c>
      <c r="I63" s="25">
        <f t="shared" si="5"/>
        <v>1088</v>
      </c>
      <c r="J63" s="11">
        <f t="shared" si="11"/>
        <v>1196.8000000000002</v>
      </c>
      <c r="K63" s="15">
        <v>8500</v>
      </c>
      <c r="L63" s="21">
        <f t="shared" si="7"/>
        <v>9248000</v>
      </c>
      <c r="M63" s="21">
        <f t="shared" si="8"/>
        <v>8785600</v>
      </c>
      <c r="N63" s="21">
        <f t="shared" si="9"/>
        <v>7398400</v>
      </c>
      <c r="O63" s="16">
        <f t="shared" si="10"/>
        <v>19500</v>
      </c>
    </row>
    <row r="64" spans="1:15">
      <c r="A64" s="7">
        <v>63</v>
      </c>
      <c r="B64" s="46">
        <v>1903</v>
      </c>
      <c r="C64" s="46">
        <v>19</v>
      </c>
      <c r="D64" s="9" t="s">
        <v>21</v>
      </c>
      <c r="E64" s="9">
        <v>992</v>
      </c>
      <c r="F64" s="9">
        <v>68</v>
      </c>
      <c r="G64" s="9">
        <v>50</v>
      </c>
      <c r="H64" s="25">
        <v>0</v>
      </c>
      <c r="I64" s="25">
        <f t="shared" si="5"/>
        <v>1110</v>
      </c>
      <c r="J64" s="11">
        <f t="shared" si="11"/>
        <v>1221</v>
      </c>
      <c r="K64" s="15">
        <v>8500</v>
      </c>
      <c r="L64" s="21">
        <f t="shared" si="7"/>
        <v>9435000</v>
      </c>
      <c r="M64" s="21">
        <f t="shared" si="8"/>
        <v>8963250</v>
      </c>
      <c r="N64" s="21">
        <f t="shared" si="9"/>
        <v>7548000</v>
      </c>
      <c r="O64" s="16">
        <f t="shared" si="10"/>
        <v>19500</v>
      </c>
    </row>
    <row r="65" spans="1:15">
      <c r="A65" s="7">
        <v>64</v>
      </c>
      <c r="B65" s="46">
        <v>1904</v>
      </c>
      <c r="C65" s="46">
        <v>19</v>
      </c>
      <c r="D65" s="9" t="s">
        <v>21</v>
      </c>
      <c r="E65" s="9">
        <v>1109</v>
      </c>
      <c r="F65" s="9">
        <v>0</v>
      </c>
      <c r="G65" s="9">
        <v>50</v>
      </c>
      <c r="H65" s="25">
        <v>0</v>
      </c>
      <c r="I65" s="25">
        <f t="shared" si="5"/>
        <v>1159</v>
      </c>
      <c r="J65" s="11">
        <f t="shared" si="11"/>
        <v>1274.9000000000001</v>
      </c>
      <c r="K65" s="15">
        <v>8500</v>
      </c>
      <c r="L65" s="21">
        <f t="shared" si="7"/>
        <v>9851500</v>
      </c>
      <c r="M65" s="21">
        <f t="shared" si="8"/>
        <v>9358925</v>
      </c>
      <c r="N65" s="21">
        <f t="shared" si="9"/>
        <v>7881200</v>
      </c>
      <c r="O65" s="16">
        <f t="shared" si="10"/>
        <v>20500</v>
      </c>
    </row>
    <row r="66" spans="1:15">
      <c r="A66" s="7">
        <v>65</v>
      </c>
      <c r="B66" s="46">
        <v>2001</v>
      </c>
      <c r="C66" s="46">
        <v>20</v>
      </c>
      <c r="D66" s="9" t="s">
        <v>21</v>
      </c>
      <c r="E66" s="9">
        <v>1109</v>
      </c>
      <c r="F66" s="9">
        <v>0</v>
      </c>
      <c r="G66" s="9">
        <v>50</v>
      </c>
      <c r="H66" s="25">
        <v>0</v>
      </c>
      <c r="I66" s="25">
        <f t="shared" si="5"/>
        <v>1159</v>
      </c>
      <c r="J66" s="11">
        <f t="shared" ref="J66:J73" si="12">I66*1.1</f>
        <v>1274.9000000000001</v>
      </c>
      <c r="K66" s="15">
        <v>8550</v>
      </c>
      <c r="L66" s="21">
        <f t="shared" si="7"/>
        <v>9909450</v>
      </c>
      <c r="M66" s="21">
        <f t="shared" si="8"/>
        <v>9413977.5</v>
      </c>
      <c r="N66" s="21">
        <f t="shared" si="9"/>
        <v>7927560</v>
      </c>
      <c r="O66" s="16">
        <f t="shared" si="10"/>
        <v>20500</v>
      </c>
    </row>
    <row r="67" spans="1:15">
      <c r="A67" s="7">
        <v>66</v>
      </c>
      <c r="B67" s="46">
        <v>2002</v>
      </c>
      <c r="C67" s="46">
        <v>20</v>
      </c>
      <c r="D67" s="9" t="s">
        <v>21</v>
      </c>
      <c r="E67" s="9">
        <v>1038</v>
      </c>
      <c r="F67" s="9">
        <v>0</v>
      </c>
      <c r="G67" s="9">
        <v>50</v>
      </c>
      <c r="H67" s="25">
        <v>0</v>
      </c>
      <c r="I67" s="25">
        <f t="shared" ref="I67:I73" si="13">H67*0.4+G67+F67+E67</f>
        <v>1088</v>
      </c>
      <c r="J67" s="11">
        <f t="shared" si="12"/>
        <v>1196.8000000000002</v>
      </c>
      <c r="K67" s="15">
        <v>8550</v>
      </c>
      <c r="L67" s="21">
        <f t="shared" si="7"/>
        <v>9302400</v>
      </c>
      <c r="M67" s="21">
        <f t="shared" si="8"/>
        <v>8837280</v>
      </c>
      <c r="N67" s="21">
        <f t="shared" si="9"/>
        <v>7441920</v>
      </c>
      <c r="O67" s="16">
        <f t="shared" si="10"/>
        <v>19500</v>
      </c>
    </row>
    <row r="68" spans="1:15">
      <c r="A68" s="7">
        <v>67</v>
      </c>
      <c r="B68" s="46">
        <v>2003</v>
      </c>
      <c r="C68" s="46">
        <v>20</v>
      </c>
      <c r="D68" s="9" t="s">
        <v>21</v>
      </c>
      <c r="E68" s="9">
        <v>992</v>
      </c>
      <c r="F68" s="9">
        <v>68</v>
      </c>
      <c r="G68" s="9">
        <v>50</v>
      </c>
      <c r="H68" s="25">
        <v>0</v>
      </c>
      <c r="I68" s="25">
        <f t="shared" si="13"/>
        <v>1110</v>
      </c>
      <c r="J68" s="11">
        <f t="shared" si="12"/>
        <v>1221</v>
      </c>
      <c r="K68" s="15">
        <v>8550</v>
      </c>
      <c r="L68" s="21">
        <f t="shared" ref="L68:L73" si="14">K68*I68</f>
        <v>9490500</v>
      </c>
      <c r="M68" s="21">
        <f t="shared" ref="M68:M73" si="15">L68*0.95</f>
        <v>9015975</v>
      </c>
      <c r="N68" s="21">
        <f t="shared" ref="N68:N73" si="16">L68*0.8</f>
        <v>7592400</v>
      </c>
      <c r="O68" s="16">
        <f t="shared" ref="O68:O73" si="17">MROUND((L68*0.025/12),500)</f>
        <v>20000</v>
      </c>
    </row>
    <row r="69" spans="1:15">
      <c r="A69" s="7">
        <v>68</v>
      </c>
      <c r="B69" s="46">
        <v>2004</v>
      </c>
      <c r="C69" s="46">
        <v>20</v>
      </c>
      <c r="D69" s="9" t="s">
        <v>21</v>
      </c>
      <c r="E69" s="9">
        <v>1109</v>
      </c>
      <c r="F69" s="9">
        <v>0</v>
      </c>
      <c r="G69" s="9">
        <v>50</v>
      </c>
      <c r="H69" s="25">
        <v>0</v>
      </c>
      <c r="I69" s="25">
        <f t="shared" si="13"/>
        <v>1159</v>
      </c>
      <c r="J69" s="11">
        <f t="shared" si="12"/>
        <v>1274.9000000000001</v>
      </c>
      <c r="K69" s="15">
        <v>8550</v>
      </c>
      <c r="L69" s="21">
        <f t="shared" si="14"/>
        <v>9909450</v>
      </c>
      <c r="M69" s="21">
        <f t="shared" si="15"/>
        <v>9413977.5</v>
      </c>
      <c r="N69" s="21">
        <f t="shared" si="16"/>
        <v>7927560</v>
      </c>
      <c r="O69" s="16">
        <f t="shared" si="17"/>
        <v>20500</v>
      </c>
    </row>
    <row r="70" spans="1:15">
      <c r="A70" s="7">
        <v>69</v>
      </c>
      <c r="B70" s="46">
        <v>2101</v>
      </c>
      <c r="C70" s="46">
        <v>21</v>
      </c>
      <c r="D70" s="9" t="s">
        <v>21</v>
      </c>
      <c r="E70" s="9">
        <v>1109</v>
      </c>
      <c r="F70" s="9">
        <v>0</v>
      </c>
      <c r="G70" s="9">
        <v>50</v>
      </c>
      <c r="H70" s="25">
        <v>0</v>
      </c>
      <c r="I70" s="25">
        <f t="shared" si="13"/>
        <v>1159</v>
      </c>
      <c r="J70" s="11">
        <f t="shared" si="12"/>
        <v>1274.9000000000001</v>
      </c>
      <c r="K70" s="15">
        <v>8600</v>
      </c>
      <c r="L70" s="21">
        <f t="shared" si="14"/>
        <v>9967400</v>
      </c>
      <c r="M70" s="21">
        <f t="shared" si="15"/>
        <v>9469030</v>
      </c>
      <c r="N70" s="21">
        <f t="shared" si="16"/>
        <v>7973920</v>
      </c>
      <c r="O70" s="16">
        <f t="shared" si="17"/>
        <v>21000</v>
      </c>
    </row>
    <row r="71" spans="1:15">
      <c r="A71" s="7">
        <v>70</v>
      </c>
      <c r="B71" s="46">
        <v>2102</v>
      </c>
      <c r="C71" s="46">
        <v>21</v>
      </c>
      <c r="D71" s="9" t="s">
        <v>21</v>
      </c>
      <c r="E71" s="9">
        <v>1038</v>
      </c>
      <c r="F71" s="9">
        <v>0</v>
      </c>
      <c r="G71" s="9">
        <v>50</v>
      </c>
      <c r="H71" s="25">
        <v>0</v>
      </c>
      <c r="I71" s="25">
        <f t="shared" si="13"/>
        <v>1088</v>
      </c>
      <c r="J71" s="11">
        <f t="shared" si="12"/>
        <v>1196.8000000000002</v>
      </c>
      <c r="K71" s="15">
        <v>8600</v>
      </c>
      <c r="L71" s="21">
        <f t="shared" si="14"/>
        <v>9356800</v>
      </c>
      <c r="M71" s="21">
        <f t="shared" si="15"/>
        <v>8888960</v>
      </c>
      <c r="N71" s="21">
        <f t="shared" si="16"/>
        <v>7485440</v>
      </c>
      <c r="O71" s="16">
        <f t="shared" si="17"/>
        <v>19500</v>
      </c>
    </row>
    <row r="72" spans="1:15">
      <c r="A72" s="7">
        <v>71</v>
      </c>
      <c r="B72" s="46">
        <v>2103</v>
      </c>
      <c r="C72" s="46">
        <v>21</v>
      </c>
      <c r="D72" s="9" t="s">
        <v>21</v>
      </c>
      <c r="E72" s="9">
        <v>992</v>
      </c>
      <c r="F72" s="9">
        <v>68</v>
      </c>
      <c r="G72" s="9">
        <v>50</v>
      </c>
      <c r="H72" s="25">
        <v>0</v>
      </c>
      <c r="I72" s="25">
        <f t="shared" si="13"/>
        <v>1110</v>
      </c>
      <c r="J72" s="11">
        <f t="shared" si="12"/>
        <v>1221</v>
      </c>
      <c r="K72" s="15">
        <v>8600</v>
      </c>
      <c r="L72" s="21">
        <f t="shared" si="14"/>
        <v>9546000</v>
      </c>
      <c r="M72" s="21">
        <f t="shared" si="15"/>
        <v>9068700</v>
      </c>
      <c r="N72" s="21">
        <f t="shared" si="16"/>
        <v>7636800</v>
      </c>
      <c r="O72" s="16">
        <f t="shared" si="17"/>
        <v>20000</v>
      </c>
    </row>
    <row r="73" spans="1:15">
      <c r="A73" s="7">
        <v>72</v>
      </c>
      <c r="B73" s="46">
        <v>2104</v>
      </c>
      <c r="C73" s="46">
        <v>21</v>
      </c>
      <c r="D73" s="9" t="s">
        <v>21</v>
      </c>
      <c r="E73" s="9">
        <v>1109</v>
      </c>
      <c r="F73" s="9">
        <v>0</v>
      </c>
      <c r="G73" s="9">
        <v>50</v>
      </c>
      <c r="H73" s="25">
        <v>0</v>
      </c>
      <c r="I73" s="25">
        <f t="shared" si="13"/>
        <v>1159</v>
      </c>
      <c r="J73" s="11">
        <f t="shared" si="12"/>
        <v>1274.9000000000001</v>
      </c>
      <c r="K73" s="15">
        <v>8600</v>
      </c>
      <c r="L73" s="21">
        <f t="shared" si="14"/>
        <v>9967400</v>
      </c>
      <c r="M73" s="21">
        <f t="shared" si="15"/>
        <v>9469030</v>
      </c>
      <c r="N73" s="21">
        <f t="shared" si="16"/>
        <v>7973920</v>
      </c>
      <c r="O73" s="16">
        <f t="shared" si="17"/>
        <v>21000</v>
      </c>
    </row>
    <row r="74" spans="1:15" ht="16.5">
      <c r="A74" s="52" t="s">
        <v>2</v>
      </c>
      <c r="B74" s="53"/>
      <c r="C74" s="53"/>
      <c r="D74" s="54"/>
      <c r="E74" s="12"/>
      <c r="F74" s="12"/>
      <c r="G74" s="12"/>
      <c r="H74" s="12"/>
      <c r="I74" s="12">
        <f>SUM(I2:I73)</f>
        <v>81424.800000000003</v>
      </c>
      <c r="J74" s="12">
        <f>SUM(J2:J73)</f>
        <v>89567.28</v>
      </c>
      <c r="K74" s="13"/>
      <c r="L74" s="22">
        <f>SUM(L2:L73)</f>
        <v>695449920</v>
      </c>
      <c r="M74" s="22">
        <f>SUM(M2:M73)</f>
        <v>660677424</v>
      </c>
      <c r="N74" s="22">
        <f>SUM(N2:N73)</f>
        <v>556359936</v>
      </c>
      <c r="O74" s="8"/>
    </row>
    <row r="75" spans="1:15">
      <c r="I75" s="24"/>
      <c r="J75" s="19"/>
      <c r="L75" s="23"/>
      <c r="O75" s="26"/>
    </row>
    <row r="76" spans="1:15">
      <c r="L76" s="2"/>
      <c r="M76" s="2"/>
      <c r="N76" s="2"/>
    </row>
    <row r="79" spans="1:15">
      <c r="K79" s="55"/>
      <c r="L79" s="55"/>
    </row>
    <row r="81" spans="5:14">
      <c r="E81" s="17"/>
      <c r="F81" s="17"/>
      <c r="G81" s="26"/>
    </row>
    <row r="82" spans="5:14">
      <c r="E82" s="17"/>
      <c r="F82" s="17"/>
      <c r="G82" s="26"/>
    </row>
    <row r="83" spans="5:14">
      <c r="E83" s="17"/>
      <c r="F83" s="17"/>
      <c r="G83" s="26"/>
    </row>
    <row r="84" spans="5:14">
      <c r="E84" s="17"/>
      <c r="F84" s="17"/>
      <c r="G84" s="26"/>
      <c r="H84" s="17"/>
    </row>
    <row r="85" spans="5:14">
      <c r="E85" s="20"/>
      <c r="F85" s="20"/>
      <c r="G85" s="20"/>
      <c r="H85" s="20"/>
      <c r="I85" s="20"/>
      <c r="J85" s="20"/>
      <c r="K85" s="20"/>
      <c r="L85" s="20"/>
      <c r="M85" s="20"/>
      <c r="N85" s="20"/>
    </row>
    <row r="86" spans="5:14">
      <c r="E86" s="17"/>
      <c r="F86" s="17"/>
      <c r="G86" s="26"/>
      <c r="H86" s="18"/>
      <c r="I86" s="17"/>
      <c r="J86" s="18"/>
      <c r="K86" s="17"/>
      <c r="L86" s="18"/>
      <c r="M86" s="18"/>
      <c r="N86" s="18"/>
    </row>
    <row r="87" spans="5:14">
      <c r="E87" s="17"/>
      <c r="F87" s="17"/>
      <c r="G87" s="26"/>
      <c r="H87" s="18"/>
      <c r="I87" s="17"/>
      <c r="J87" s="18"/>
      <c r="K87" s="17"/>
      <c r="L87" s="18"/>
      <c r="M87" s="18"/>
      <c r="N87" s="18"/>
    </row>
    <row r="88" spans="5:14">
      <c r="E88" s="17"/>
      <c r="F88" s="17"/>
      <c r="G88" s="26"/>
      <c r="H88" s="18"/>
      <c r="I88" s="17"/>
      <c r="J88" s="18"/>
      <c r="K88" s="17"/>
      <c r="L88" s="18"/>
      <c r="M88" s="18"/>
      <c r="N88" s="18"/>
    </row>
    <row r="89" spans="5:14">
      <c r="E89" s="17"/>
      <c r="F89" s="17"/>
      <c r="G89" s="26"/>
      <c r="H89" s="18"/>
      <c r="I89" s="17"/>
      <c r="J89" s="18"/>
      <c r="K89" s="17"/>
      <c r="L89" s="18"/>
      <c r="M89" s="18"/>
      <c r="N89" s="18"/>
    </row>
    <row r="90" spans="5:14">
      <c r="K90" s="17"/>
    </row>
    <row r="92" spans="5:14">
      <c r="E92" s="17"/>
      <c r="F92" s="17"/>
      <c r="G92" s="26"/>
      <c r="H92" s="17"/>
      <c r="I92" s="17"/>
    </row>
    <row r="93" spans="5:14">
      <c r="E93" s="17"/>
      <c r="F93" s="17"/>
      <c r="G93" s="26"/>
      <c r="H93" s="17"/>
      <c r="I93" s="17"/>
    </row>
    <row r="94" spans="5:14">
      <c r="E94" s="17"/>
      <c r="F94" s="17"/>
      <c r="G94" s="26"/>
      <c r="H94" s="17"/>
      <c r="I94" s="17"/>
    </row>
    <row r="95" spans="5:14">
      <c r="E95" s="17"/>
      <c r="F95" s="17"/>
      <c r="G95" s="26"/>
      <c r="H95" s="17"/>
      <c r="I95" s="14"/>
      <c r="J95" s="14"/>
      <c r="K95" s="14"/>
    </row>
    <row r="96" spans="5:14">
      <c r="E96" s="20"/>
      <c r="F96" s="20"/>
      <c r="G96" s="20"/>
      <c r="H96" s="20"/>
    </row>
    <row r="100" spans="5:7">
      <c r="E100" s="17"/>
      <c r="F100" s="17"/>
      <c r="G100" s="26"/>
    </row>
    <row r="101" spans="5:7">
      <c r="E101" s="17"/>
      <c r="F101" s="17"/>
      <c r="G101" s="26"/>
    </row>
    <row r="102" spans="5:7">
      <c r="E102" s="17"/>
      <c r="F102" s="17"/>
      <c r="G102" s="26"/>
    </row>
  </sheetData>
  <mergeCells count="2">
    <mergeCell ref="A74:D74"/>
    <mergeCell ref="K79:L7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I10"/>
  <sheetViews>
    <sheetView zoomScale="115" zoomScaleNormal="115" workbookViewId="0">
      <selection activeCell="G14" sqref="G14"/>
    </sheetView>
  </sheetViews>
  <sheetFormatPr defaultRowHeight="15"/>
  <cols>
    <col min="2" max="2" width="6.28515625" customWidth="1"/>
    <col min="3" max="3" width="11.7109375" customWidth="1"/>
    <col min="4" max="4" width="15.5703125" customWidth="1"/>
    <col min="7" max="7" width="18.5703125" customWidth="1"/>
    <col min="8" max="8" width="20" customWidth="1"/>
    <col min="9" max="9" width="18" customWidth="1"/>
  </cols>
  <sheetData>
    <row r="6" spans="2:9">
      <c r="F6" s="41"/>
      <c r="G6" s="45" t="s">
        <v>16</v>
      </c>
      <c r="H6" s="45" t="s">
        <v>17</v>
      </c>
      <c r="I6" s="45" t="s">
        <v>18</v>
      </c>
    </row>
    <row r="7" spans="2:9" ht="16.5">
      <c r="B7" s="57"/>
      <c r="C7" s="58" t="s">
        <v>23</v>
      </c>
      <c r="D7" s="58" t="s">
        <v>24</v>
      </c>
      <c r="F7" s="41"/>
      <c r="G7" s="42"/>
      <c r="H7" s="42"/>
      <c r="I7" s="42"/>
    </row>
    <row r="8" spans="2:9" ht="16.5">
      <c r="B8" s="57" t="s">
        <v>14</v>
      </c>
      <c r="C8" s="64">
        <v>64476.399999999994</v>
      </c>
      <c r="D8" s="64">
        <v>70924.040000000008</v>
      </c>
      <c r="E8">
        <v>36</v>
      </c>
      <c r="F8" s="41" t="s">
        <v>14</v>
      </c>
      <c r="G8" s="60">
        <v>588724960</v>
      </c>
      <c r="H8" s="60">
        <v>559288712</v>
      </c>
      <c r="I8" s="60">
        <v>470979968</v>
      </c>
    </row>
    <row r="9" spans="2:9" ht="16.5">
      <c r="B9" s="57" t="s">
        <v>15</v>
      </c>
      <c r="C9" s="57">
        <v>81425</v>
      </c>
      <c r="D9" s="57">
        <v>89567</v>
      </c>
      <c r="E9">
        <v>72</v>
      </c>
      <c r="F9" s="41" t="s">
        <v>15</v>
      </c>
      <c r="G9" s="61">
        <v>695449920</v>
      </c>
      <c r="H9" s="61">
        <v>660677424</v>
      </c>
      <c r="I9" s="61">
        <v>556359936</v>
      </c>
    </row>
    <row r="10" spans="2:9" ht="16.5">
      <c r="B10" s="57"/>
      <c r="C10" s="59">
        <f>SUM(C8:C9)</f>
        <v>145901.4</v>
      </c>
      <c r="D10" s="59">
        <f>SUM(D8:D9)</f>
        <v>160491.04</v>
      </c>
      <c r="E10" s="63">
        <f>SUM(E8:E9)</f>
        <v>108</v>
      </c>
      <c r="F10" s="43" t="s">
        <v>2</v>
      </c>
      <c r="G10" s="62">
        <f>G9+G8</f>
        <v>1284174880</v>
      </c>
      <c r="H10" s="62">
        <f>H9+H8</f>
        <v>1219966136</v>
      </c>
      <c r="I10" s="62">
        <f>I9+I8</f>
        <v>1027339904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5"/>
  <sheetViews>
    <sheetView topLeftCell="A31" zoomScale="85" zoomScaleNormal="85" workbookViewId="0">
      <selection activeCell="O44" sqref="O44"/>
    </sheetView>
  </sheetViews>
  <sheetFormatPr defaultRowHeight="15"/>
  <cols>
    <col min="6" max="6" width="13.42578125" customWidth="1"/>
  </cols>
  <sheetData>
    <row r="25" spans="5:5">
      <c r="E25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0:N12"/>
  <sheetViews>
    <sheetView zoomScaleNormal="100" workbookViewId="0">
      <selection activeCell="E8" sqref="E8"/>
    </sheetView>
  </sheetViews>
  <sheetFormatPr defaultRowHeight="15"/>
  <sheetData>
    <row r="10" spans="14:14">
      <c r="N10">
        <v>1751</v>
      </c>
    </row>
    <row r="11" spans="14:14">
      <c r="N11">
        <v>20000000</v>
      </c>
    </row>
    <row r="12" spans="14:14">
      <c r="N12">
        <f>N11/N10</f>
        <v>11422.044545973729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6:R8"/>
  <sheetViews>
    <sheetView zoomScaleNormal="100" workbookViewId="0">
      <selection activeCell="G13" sqref="G13"/>
    </sheetView>
  </sheetViews>
  <sheetFormatPr defaultRowHeight="15"/>
  <sheetData>
    <row r="6" spans="18:18">
      <c r="R6">
        <v>3300</v>
      </c>
    </row>
    <row r="7" spans="18:18">
      <c r="R7">
        <v>45000000</v>
      </c>
    </row>
    <row r="8" spans="18:18">
      <c r="R8">
        <f>R7/R6</f>
        <v>13636.363636363636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H16" sqref="H1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Wing_A</vt:lpstr>
      <vt:lpstr>Wing_B</vt:lpstr>
      <vt:lpstr>Total</vt:lpstr>
      <vt:lpstr>IGR_1</vt:lpstr>
      <vt:lpstr>Sheet13</vt:lpstr>
      <vt:lpstr>Sheet31</vt:lpstr>
      <vt:lpstr>Sheet16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2025-02-27T10:12:56Z</dcterms:modified>
</cp:coreProperties>
</file>