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Rameshchandra R. Yadav\"/>
    </mc:Choice>
  </mc:AlternateContent>
  <xr:revisionPtr revIDLastSave="0" documentId="13_ncr:1_{C625B02F-29F8-442C-A3C9-3CFB604B790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4" i="4"/>
  <c r="V5" i="4"/>
  <c r="V6" i="4"/>
  <c r="V7" i="4"/>
  <c r="V2" i="4"/>
  <c r="R30" i="4"/>
  <c r="U22" i="4" l="1"/>
  <c r="T23" i="4" l="1"/>
  <c r="W3" i="4"/>
  <c r="W4" i="4"/>
  <c r="W5" i="4"/>
  <c r="W6" i="4"/>
  <c r="W2" i="4"/>
  <c r="Q29" i="4"/>
  <c r="Q28" i="4"/>
  <c r="Q27" i="4"/>
  <c r="Q26" i="4"/>
  <c r="Q25" i="4"/>
  <c r="Q24" i="4"/>
  <c r="Q23" i="4"/>
  <c r="Q30" i="4" s="1"/>
  <c r="Q32" i="4" s="1"/>
  <c r="Q33" i="4" s="1"/>
  <c r="H29" i="4" l="1"/>
  <c r="T5" i="4" l="1"/>
  <c r="S5" i="4"/>
  <c r="H20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<sst xmlns="http://schemas.openxmlformats.org/spreadsheetml/2006/main" count="33" uniqueCount="29">
  <si>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</si>
  <si>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</si>
  <si>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</si>
  <si>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</si>
  <si>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</si>
  <si>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</si>
  <si>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</si>
  <si>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</si>
  <si>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</si>
  <si>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</si>
  <si>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</si>
  <si>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</si>
  <si>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</si>
  <si>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</si>
  <si>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</si>
  <si>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</si>
  <si>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av</t>
  </si>
  <si>
    <t>sd</t>
  </si>
  <si>
    <t>rd</t>
  </si>
  <si>
    <t>bv</t>
  </si>
  <si>
    <t>9000 on ca</t>
  </si>
  <si>
    <t>oc - 2018</t>
  </si>
  <si>
    <t xml:space="preserve"> Flat No. 405, 4th Floor, Rakesh Heights, Village - Ayare, Taluka - Kalyan, District - Thane</t>
  </si>
  <si>
    <t>agreement  - 22.10.2021</t>
  </si>
  <si>
    <t>mv</t>
  </si>
  <si>
    <t>13.02.24</t>
  </si>
  <si>
    <t>mca</t>
  </si>
  <si>
    <t>ref report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</si>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</sst>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B1654-AC46-4432-BB06-BB18930E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CA936-260E-4C1D-9385-32EE2555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D5335-BA57-407F-969A-8E5523A7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A7AFD-815B-4A17-8966-3B63F6DC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P21" sqref="P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140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383.33333333333337</v>
      </c>
      <c r="C2" s="4">
        <f>B2*1.2</f>
        <v>460.00000000000006</v>
      </c>
      <c r="D2" s="4">
        <f t="shared" ref="D2:D13" si="2">C2*1.2</f>
        <v>552</v>
      </c>
      <c r="E2" s="5">
        <f t="shared" ref="E2:E13" si="3">R2</f>
        <v>3500000</v>
      </c>
      <c r="F2" s="10">
        <f t="shared" ref="F2:F13" si="4">ROUND((E2/B2),0)</f>
        <v>9130</v>
      </c>
      <c r="G2" s="15">
        <f t="shared" ref="G2:G13" si="5">ROUND((E2/C2),0)</f>
        <v>7609</v>
      </c>
      <c r="H2" s="10">
        <f t="shared" ref="H2:H13" si="6">ROUND((E2/D2),0)</f>
        <v>6341</v>
      </c>
      <c r="I2" s="4" t="e">
        <f>#REF!</f>
        <v>#REF!</v>
      </c>
      <c r="J2" s="4">
        <f t="shared" ref="J2:J13" si="7">S2</f>
        <v>0</v>
      </c>
      <c r="O2">
        <v>0</v>
      </c>
      <c r="P2">
        <v>460</v>
      </c>
      <c r="Q2">
        <f t="shared" ref="Q2:Q12" si="8">P2/1.2</f>
        <v>383.33333333333337</v>
      </c>
      <c r="R2" s="2">
        <v>3500000</v>
      </c>
      <c r="S2" s="8"/>
      <c r="T2" s="8"/>
      <c r="V2">
        <f>Q2*1.46</f>
        <v>559.66666666666674</v>
      </c>
      <c r="W2">
        <f>R2/V2</f>
        <v>6253.7224538415712</v>
      </c>
    </row>
    <row r="3" spans="1:23" x14ac:dyDescent="0.25">
      <c r="A3" s="4">
        <f t="shared" si="0"/>
        <v>0</v>
      </c>
      <c r="B3" s="4">
        <f t="shared" si="1"/>
        <v>433.33333333333337</v>
      </c>
      <c r="C3" s="4">
        <f t="shared" ref="C3:C15" si="9">B3*1.2</f>
        <v>520</v>
      </c>
      <c r="D3" s="4">
        <f t="shared" si="2"/>
        <v>624</v>
      </c>
      <c r="E3" s="5">
        <f t="shared" si="3"/>
        <v>3600000</v>
      </c>
      <c r="F3" s="10">
        <f t="shared" si="4"/>
        <v>8308</v>
      </c>
      <c r="G3" s="15">
        <f t="shared" si="5"/>
        <v>6923</v>
      </c>
      <c r="H3" s="10">
        <f t="shared" si="6"/>
        <v>5769</v>
      </c>
      <c r="I3" s="4" t="e">
        <f>#REF!</f>
        <v>#REF!</v>
      </c>
      <c r="J3" s="4">
        <f t="shared" si="7"/>
        <v>0</v>
      </c>
      <c r="O3">
        <v>0</v>
      </c>
      <c r="P3">
        <v>520</v>
      </c>
      <c r="Q3">
        <f t="shared" si="8"/>
        <v>433.33333333333337</v>
      </c>
      <c r="R3" s="2">
        <v>3600000</v>
      </c>
      <c r="S3" s="8"/>
      <c r="T3" s="8"/>
      <c r="V3">
        <f t="shared" ref="V3:V7" si="10">Q3*1.46</f>
        <v>632.66666666666674</v>
      </c>
      <c r="W3" s="11">
        <f t="shared" ref="W3:W6" si="11">R3/V3</f>
        <v>5690.2002107481549</v>
      </c>
    </row>
    <row r="4" spans="1:23" x14ac:dyDescent="0.25">
      <c r="A4" s="4">
        <f t="shared" si="0"/>
        <v>0</v>
      </c>
      <c r="B4" s="4">
        <f t="shared" si="1"/>
        <v>459.16666666666669</v>
      </c>
      <c r="C4" s="4">
        <f t="shared" si="9"/>
        <v>551</v>
      </c>
      <c r="D4" s="4">
        <f t="shared" si="2"/>
        <v>661.19999999999993</v>
      </c>
      <c r="E4" s="5">
        <f t="shared" si="3"/>
        <v>3400000</v>
      </c>
      <c r="F4" s="10">
        <f t="shared" si="4"/>
        <v>7405</v>
      </c>
      <c r="G4" s="10">
        <f t="shared" si="5"/>
        <v>6171</v>
      </c>
      <c r="H4" s="10">
        <f t="shared" si="6"/>
        <v>5142</v>
      </c>
      <c r="I4" s="4" t="e">
        <f>#REF!</f>
        <v>#REF!</v>
      </c>
      <c r="J4" s="4">
        <f t="shared" si="7"/>
        <v>0</v>
      </c>
      <c r="O4">
        <v>0</v>
      </c>
      <c r="P4">
        <v>551</v>
      </c>
      <c r="Q4">
        <f t="shared" si="8"/>
        <v>459.16666666666669</v>
      </c>
      <c r="R4" s="2">
        <v>3400000</v>
      </c>
      <c r="S4" s="8"/>
      <c r="T4" s="8"/>
      <c r="V4">
        <f t="shared" si="10"/>
        <v>670.38333333333333</v>
      </c>
      <c r="W4" s="11">
        <f t="shared" si="11"/>
        <v>5071.7251323869432</v>
      </c>
    </row>
    <row r="5" spans="1:23" x14ac:dyDescent="0.25">
      <c r="A5" s="4">
        <f t="shared" si="0"/>
        <v>0</v>
      </c>
      <c r="B5" s="4">
        <f t="shared" si="1"/>
        <v>433.33333333333337</v>
      </c>
      <c r="C5" s="4">
        <f t="shared" si="9"/>
        <v>520</v>
      </c>
      <c r="D5" s="4">
        <f t="shared" si="2"/>
        <v>624</v>
      </c>
      <c r="E5" s="5">
        <f t="shared" si="3"/>
        <v>3500000</v>
      </c>
      <c r="F5" s="10">
        <f t="shared" si="4"/>
        <v>8077</v>
      </c>
      <c r="G5" s="15">
        <f t="shared" si="5"/>
        <v>6731</v>
      </c>
      <c r="H5" s="10">
        <f t="shared" si="6"/>
        <v>5609</v>
      </c>
      <c r="I5" s="4" t="e">
        <f>#REF!</f>
        <v>#REF!</v>
      </c>
      <c r="J5" s="4">
        <f t="shared" si="7"/>
        <v>3775000</v>
      </c>
      <c r="O5">
        <v>0</v>
      </c>
      <c r="P5">
        <v>520</v>
      </c>
      <c r="Q5">
        <f t="shared" si="8"/>
        <v>433.33333333333337</v>
      </c>
      <c r="R5" s="2">
        <v>3500000</v>
      </c>
      <c r="S5" s="16">
        <f>R5+245000+30000</f>
        <v>3775000</v>
      </c>
      <c r="T5" s="8">
        <f>S5/P5</f>
        <v>7259.6153846153848</v>
      </c>
      <c r="U5" t="s">
        <v>25</v>
      </c>
      <c r="V5">
        <f t="shared" si="10"/>
        <v>632.66666666666674</v>
      </c>
      <c r="W5" s="11">
        <f t="shared" si="11"/>
        <v>5532.1390937829283</v>
      </c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2">O6/1.2</f>
        <v>0</v>
      </c>
      <c r="Q6">
        <f t="shared" si="8"/>
        <v>0</v>
      </c>
      <c r="R6" s="2">
        <v>0</v>
      </c>
      <c r="S6" s="8"/>
      <c r="T6" s="8"/>
      <c r="V6">
        <f t="shared" si="10"/>
        <v>0</v>
      </c>
      <c r="W6" t="e">
        <f t="shared" si="11"/>
        <v>#DIV/0!</v>
      </c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2"/>
        <v>0</v>
      </c>
      <c r="Q7">
        <f t="shared" si="8"/>
        <v>0</v>
      </c>
      <c r="R7" s="2">
        <v>0</v>
      </c>
      <c r="S7" s="8"/>
      <c r="T7" s="8"/>
      <c r="V7">
        <f t="shared" si="10"/>
        <v>0</v>
      </c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2"/>
        <v>0</v>
      </c>
      <c r="Q8">
        <f t="shared" si="8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8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8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22</v>
      </c>
    </row>
    <row r="18" spans="7:24" x14ac:dyDescent="0.25">
      <c r="G18" t="s">
        <v>13</v>
      </c>
      <c r="H18">
        <v>560</v>
      </c>
    </row>
    <row r="19" spans="7:24" x14ac:dyDescent="0.25">
      <c r="G19" t="s">
        <v>14</v>
      </c>
      <c r="H19">
        <v>6400</v>
      </c>
    </row>
    <row r="20" spans="7:24" x14ac:dyDescent="0.25">
      <c r="G20" t="s">
        <v>15</v>
      </c>
      <c r="H20">
        <f>H19*H18</f>
        <v>3584000</v>
      </c>
      <c r="T20" t="s">
        <v>27</v>
      </c>
    </row>
    <row r="21" spans="7:24" x14ac:dyDescent="0.25">
      <c r="S21" t="s">
        <v>13</v>
      </c>
      <c r="T21">
        <v>450</v>
      </c>
    </row>
    <row r="22" spans="7:24" x14ac:dyDescent="0.25">
      <c r="G22" s="6"/>
      <c r="H22" s="6"/>
      <c r="O22" t="s">
        <v>26</v>
      </c>
      <c r="S22" t="s">
        <v>28</v>
      </c>
      <c r="T22">
        <v>343</v>
      </c>
      <c r="U22">
        <f>V22/T22</f>
        <v>9413.2653061224482</v>
      </c>
      <c r="V22">
        <v>3228750</v>
      </c>
    </row>
    <row r="23" spans="7:24" x14ac:dyDescent="0.25">
      <c r="I23" t="s">
        <v>21</v>
      </c>
      <c r="O23">
        <v>9.07</v>
      </c>
      <c r="P23">
        <v>14.32</v>
      </c>
      <c r="Q23">
        <f>P23*O23</f>
        <v>129.88240000000002</v>
      </c>
      <c r="T23">
        <f>T21/T22</f>
        <v>1.3119533527696794</v>
      </c>
      <c r="V23">
        <v>3228750</v>
      </c>
    </row>
    <row r="24" spans="7:24" x14ac:dyDescent="0.25">
      <c r="I24" t="s">
        <v>20</v>
      </c>
      <c r="O24">
        <v>4.57</v>
      </c>
      <c r="P24" s="11">
        <v>3.11</v>
      </c>
      <c r="Q24">
        <f t="shared" ref="Q24:Q29" si="23">P24*O24</f>
        <v>14.2127</v>
      </c>
      <c r="R24" s="13"/>
      <c r="T24" s="11"/>
      <c r="U24" s="11"/>
      <c r="V24" s="11"/>
      <c r="W24" s="11"/>
      <c r="X24" s="11"/>
    </row>
    <row r="25" spans="7:24" x14ac:dyDescent="0.25">
      <c r="G25" t="s">
        <v>23</v>
      </c>
      <c r="O25">
        <v>14.36</v>
      </c>
      <c r="P25" s="11">
        <v>8.94</v>
      </c>
      <c r="Q25">
        <f t="shared" si="23"/>
        <v>128.3784</v>
      </c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2520000</v>
      </c>
      <c r="O26">
        <v>10.64</v>
      </c>
      <c r="P26" s="11">
        <v>6.85</v>
      </c>
      <c r="Q26">
        <f t="shared" si="23"/>
        <v>72.884</v>
      </c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204000</v>
      </c>
      <c r="O27">
        <v>4.78</v>
      </c>
      <c r="P27" s="11">
        <v>2.83</v>
      </c>
      <c r="Q27">
        <f t="shared" si="23"/>
        <v>13.527400000000002</v>
      </c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26600</v>
      </c>
      <c r="O28">
        <v>2.84</v>
      </c>
      <c r="P28" s="11">
        <v>4.5999999999999996</v>
      </c>
      <c r="Q28">
        <f t="shared" si="23"/>
        <v>13.063999999999998</v>
      </c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f>SUM(H26:H28)</f>
        <v>2750600</v>
      </c>
      <c r="O29">
        <v>2.97</v>
      </c>
      <c r="P29" s="11">
        <v>3.81</v>
      </c>
      <c r="Q29">
        <f t="shared" si="23"/>
        <v>11.315700000000001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SUM(Q23:Q29)</f>
        <v>383.26460000000009</v>
      </c>
      <c r="R30" s="11">
        <f>H18/Q30</f>
        <v>1.4611315524574924</v>
      </c>
      <c r="T30" s="11"/>
      <c r="U30" s="11"/>
      <c r="V30" s="11"/>
      <c r="W30" s="11"/>
      <c r="X30" s="11"/>
    </row>
    <row r="31" spans="7:24" x14ac:dyDescent="0.25">
      <c r="G31" t="s">
        <v>24</v>
      </c>
      <c r="H31">
        <v>3398000</v>
      </c>
      <c r="P31" s="11"/>
      <c r="Q31" s="11">
        <v>9400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>
        <f>Q31*Q30</f>
        <v>3602687.2400000007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Q32/560</f>
        <v>6433.3700714285724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2025-02-28T04:30:10Z</dcterms:modified>
</cp:coreProperties>
</file>