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0DF17E6E-91C7-462B-80BB-D8CD62E76C19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sheet" sheetId="4" r:id="rId1"/>
    <sheet name="2001-rate" sheetId="5" r:id="rId2"/>
    <sheet name="Area page" sheetId="7" r:id="rId3"/>
  </sheets>
  <calcPr calcId="191029"/>
</workbook>
</file>

<file path=xl/calcChain.xml><?xml version="1.0" encoding="utf-8"?>
<calcChain xmlns="http://schemas.openxmlformats.org/spreadsheetml/2006/main">
  <c r="E9" i="4" l="1"/>
  <c r="C19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<sst xmlns="http://schemas.openxmlformats.org/spreadsheetml/2006/main" count="42" uniqueCount="42">
  <si>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</si>
  <si>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</si>
  <si>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</si>
  <si>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</si>
  <si>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</si>
  <si>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</si>
  <si>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</si>
  <si>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</si>
  <si>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</si>
  <si>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</si>
  <si>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</si>
  <si>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</si>
  <si>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</si>
  <si>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</si>
  <si>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</si>
  <si>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</si>
  <si>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</si>
  <si>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</si>
  <si>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</si>
  <si>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</si>
  <si>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</si>
  <si>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</si>
  <si>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</si>
  <si>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</si>
  <si>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</si>
  <si>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</si>
  <si>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</si>
  <si>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</si>
  <si>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</si>
  <si>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</si>
  <si>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</si>
  <si>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ca</t>
  </si>
  <si>
    <t>bua</t>
  </si>
  <si>
    <t>Cost Inflation Index - 2001</t>
  </si>
  <si>
    <t xml:space="preserve">{(100-10) x20}/70.00 </t>
  </si>
  <si>
    <t>stamp duty - 6%</t>
  </si>
  <si>
    <t>5 to 7.5 lakhs</t>
  </si>
  <si>
    <t>whichever is lesss</t>
  </si>
  <si>
    <t>Mrs. Vimala T. Sajnani</t>
  </si>
  <si>
    <t>17-C</t>
  </si>
  <si>
    <t>Cost Inflation Index -  2024-2025</t>
  </si>
  <si>
    <t>Index - 17.02.2025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</si>
</sst>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</xdr:colOff>
      <xdr:row>4</xdr:row>
      <xdr:rowOff>133350</xdr:rowOff>
    </xdr:from>
    <xdr:to>
      <xdr:col>25</xdr:col>
      <xdr:colOff>238125</xdr:colOff>
      <xdr:row>26</xdr:row>
      <xdr:rowOff>172040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76FCFA-643C-49DE-9B91-40CA9130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895350"/>
          <a:ext cx="8115301" cy="4229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11</xdr:col>
      <xdr:colOff>457200</xdr:colOff>
      <xdr:row>42</xdr:row>
      <xdr:rowOff>172537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DF0DBC-22E3-4899-BED4-B3E5DFAA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6553200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704850</xdr:colOff>
      <xdr:row>41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B7D52-C2AD-4830-AB97-1E5ADD71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7829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A32" sqref="A32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49" t="s">
        <v>38</v>
      </c>
      <c r="B1" s="50"/>
      <c r="C1" s="51"/>
    </row>
    <row r="2" spans="1:12" ht="15" customHeight="1" x14ac:dyDescent="0.3">
      <c r="A2" s="52" t="s">
        <v>9</v>
      </c>
      <c r="B2" s="53"/>
      <c r="C2" s="23">
        <v>2001</v>
      </c>
      <c r="E2" t="s">
        <v>31</v>
      </c>
      <c r="F2" s="22"/>
    </row>
    <row r="3" spans="1:12" x14ac:dyDescent="0.25">
      <c r="A3" s="24"/>
      <c r="B3" s="24"/>
      <c r="C3" s="24"/>
      <c r="E3" t="s">
        <v>32</v>
      </c>
      <c r="L3" s="3"/>
    </row>
    <row r="4" spans="1:12" x14ac:dyDescent="0.25">
      <c r="A4" s="24" t="s">
        <v>10</v>
      </c>
      <c r="B4" s="24"/>
      <c r="C4" s="24">
        <v>2001</v>
      </c>
      <c r="G4" s="58" t="s">
        <v>14</v>
      </c>
      <c r="H4" s="59"/>
      <c r="K4" s="57"/>
      <c r="L4" s="57"/>
    </row>
    <row r="5" spans="1:12" x14ac:dyDescent="0.25">
      <c r="A5" s="24" t="s">
        <v>0</v>
      </c>
      <c r="B5" s="24"/>
      <c r="C5" s="38">
        <v>1974</v>
      </c>
      <c r="D5" t="s">
        <v>30</v>
      </c>
      <c r="G5" s="15" t="s">
        <v>26</v>
      </c>
      <c r="H5" s="16">
        <v>57</v>
      </c>
      <c r="J5" s="10"/>
    </row>
    <row r="6" spans="1:12" x14ac:dyDescent="0.25">
      <c r="A6" s="24" t="s">
        <v>1</v>
      </c>
      <c r="B6" s="25"/>
      <c r="C6" s="24">
        <f>C4-C5</f>
        <v>27</v>
      </c>
      <c r="D6">
        <f>70-C6</f>
        <v>43</v>
      </c>
      <c r="G6" s="15" t="s">
        <v>27</v>
      </c>
      <c r="H6" s="18" t="s">
        <v>39</v>
      </c>
    </row>
    <row r="7" spans="1:12" x14ac:dyDescent="0.25">
      <c r="A7" s="54" t="s">
        <v>15</v>
      </c>
      <c r="B7" s="25" t="s">
        <v>11</v>
      </c>
      <c r="C7" s="25" t="s">
        <v>12</v>
      </c>
      <c r="G7" s="15" t="s">
        <v>28</v>
      </c>
      <c r="H7" s="17">
        <v>19800</v>
      </c>
      <c r="I7" s="2"/>
    </row>
    <row r="8" spans="1:12" ht="15.75" customHeight="1" x14ac:dyDescent="0.25">
      <c r="A8" s="55"/>
      <c r="B8" s="25">
        <v>0</v>
      </c>
      <c r="C8" s="26">
        <v>39.03</v>
      </c>
      <c r="E8">
        <v>342</v>
      </c>
      <c r="F8" s="1"/>
      <c r="G8" s="13"/>
      <c r="H8" s="14"/>
      <c r="I8" s="2"/>
    </row>
    <row r="9" spans="1:12" ht="33.75" customHeight="1" x14ac:dyDescent="0.25">
      <c r="A9" s="48"/>
      <c r="B9" s="25"/>
      <c r="C9" s="25"/>
      <c r="E9">
        <f>E8/10.764</f>
        <v>31.772575250836123</v>
      </c>
      <c r="G9" s="9" t="s">
        <v>19</v>
      </c>
      <c r="H9" s="2"/>
      <c r="K9" s="1"/>
    </row>
    <row r="10" spans="1:12" x14ac:dyDescent="0.25">
      <c r="A10" s="27" t="s">
        <v>18</v>
      </c>
      <c r="B10" s="28"/>
      <c r="C10" s="29">
        <v>5500</v>
      </c>
      <c r="D10" t="s">
        <v>23</v>
      </c>
      <c r="I10" s="2"/>
    </row>
    <row r="11" spans="1:12" x14ac:dyDescent="0.25">
      <c r="A11" s="27"/>
      <c r="B11" s="28"/>
      <c r="C11" s="28"/>
      <c r="D11" t="s">
        <v>24</v>
      </c>
    </row>
    <row r="12" spans="1:12" x14ac:dyDescent="0.25">
      <c r="A12" s="28" t="s">
        <v>16</v>
      </c>
      <c r="B12" s="28"/>
      <c r="C12" s="29">
        <f>ROUND(C8*C10,0)</f>
        <v>214665</v>
      </c>
      <c r="D12" s="2" t="s">
        <v>25</v>
      </c>
      <c r="I12" s="4"/>
      <c r="J12" s="4"/>
      <c r="K12" s="4"/>
    </row>
    <row r="13" spans="1:12" x14ac:dyDescent="0.25">
      <c r="A13" s="28"/>
      <c r="B13" s="28"/>
      <c r="C13" s="29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8" t="s">
        <v>2</v>
      </c>
      <c r="B14" s="28"/>
      <c r="C14" s="28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0" t="s">
        <v>34</v>
      </c>
      <c r="B15" s="28"/>
      <c r="C15" s="31">
        <f>C14*C6/70</f>
        <v>34.714285714285715</v>
      </c>
      <c r="F15" s="6"/>
      <c r="G15" s="6"/>
      <c r="H15" s="7"/>
      <c r="I15" s="4"/>
      <c r="J15" s="4"/>
      <c r="K15" s="4"/>
    </row>
    <row r="16" spans="1:12" x14ac:dyDescent="0.25">
      <c r="A16" s="28"/>
      <c r="B16" s="28"/>
      <c r="C16" s="32">
        <v>0.34710000000000002</v>
      </c>
      <c r="G16" s="6"/>
      <c r="H16" s="5"/>
      <c r="I16" s="56"/>
      <c r="J16" s="56"/>
      <c r="K16" s="56"/>
    </row>
    <row r="17" spans="1:11" x14ac:dyDescent="0.25">
      <c r="A17" s="24" t="s">
        <v>3</v>
      </c>
      <c r="B17" s="24"/>
      <c r="C17" s="33">
        <f>ROUND(C12*C16,0)</f>
        <v>74510</v>
      </c>
      <c r="D17" s="2"/>
      <c r="E17" s="2"/>
    </row>
    <row r="18" spans="1:11" x14ac:dyDescent="0.25">
      <c r="A18" s="34" t="s">
        <v>13</v>
      </c>
      <c r="B18" s="34"/>
      <c r="C18" s="34"/>
      <c r="E18" s="1"/>
    </row>
    <row r="19" spans="1:11" x14ac:dyDescent="0.25">
      <c r="A19" s="35" t="s">
        <v>17</v>
      </c>
      <c r="B19" s="35"/>
      <c r="C19" s="36">
        <f>H7</f>
        <v>19800</v>
      </c>
    </row>
    <row r="20" spans="1:11" x14ac:dyDescent="0.25">
      <c r="A20" s="37"/>
      <c r="B20" s="37"/>
      <c r="C20" s="37"/>
      <c r="H20">
        <v>351</v>
      </c>
    </row>
    <row r="21" spans="1:11" x14ac:dyDescent="0.25">
      <c r="A21" s="38" t="s">
        <v>20</v>
      </c>
      <c r="B21" s="38"/>
      <c r="C21" s="39">
        <f>ROUND(C19*C8,0)</f>
        <v>772794</v>
      </c>
    </row>
    <row r="22" spans="1:11" x14ac:dyDescent="0.25">
      <c r="A22" s="40"/>
      <c r="B22" s="40"/>
      <c r="C22" s="41"/>
      <c r="E22" t="s">
        <v>21</v>
      </c>
      <c r="F22" t="s">
        <v>22</v>
      </c>
    </row>
    <row r="23" spans="1:11" x14ac:dyDescent="0.25">
      <c r="A23" s="42" t="s">
        <v>4</v>
      </c>
      <c r="B23" s="42"/>
      <c r="C23" s="43">
        <f>C21-C17</f>
        <v>698284</v>
      </c>
      <c r="E23" s="2">
        <f>C23</f>
        <v>698284</v>
      </c>
      <c r="F23" s="2">
        <f>C23</f>
        <v>698284</v>
      </c>
      <c r="G23" s="1"/>
    </row>
    <row r="24" spans="1:11" x14ac:dyDescent="0.25">
      <c r="A24" s="40"/>
      <c r="B24" s="40"/>
      <c r="C24" s="40"/>
      <c r="D24" t="s">
        <v>36</v>
      </c>
      <c r="E24" s="2">
        <v>675000</v>
      </c>
      <c r="F24" s="12">
        <f>ROUND(F23*1%,0)</f>
        <v>6983</v>
      </c>
      <c r="G24" s="2"/>
    </row>
    <row r="25" spans="1:11" x14ac:dyDescent="0.25">
      <c r="A25" s="28" t="s">
        <v>5</v>
      </c>
      <c r="B25" s="28"/>
      <c r="C25" s="44">
        <f>E28</f>
        <v>20660</v>
      </c>
      <c r="E25" s="2">
        <f>MROUND(E23-E24,500)</f>
        <v>23500</v>
      </c>
      <c r="F25">
        <v>20000</v>
      </c>
      <c r="G25" t="s">
        <v>37</v>
      </c>
    </row>
    <row r="26" spans="1:11" x14ac:dyDescent="0.25">
      <c r="A26" s="28" t="s">
        <v>6</v>
      </c>
      <c r="B26" s="28"/>
      <c r="C26" s="44">
        <f>F24</f>
        <v>6983</v>
      </c>
      <c r="D26" t="s">
        <v>35</v>
      </c>
      <c r="E26" s="2">
        <f>E25*6%</f>
        <v>1410</v>
      </c>
      <c r="G26" s="1"/>
      <c r="K26" s="1"/>
    </row>
    <row r="27" spans="1:11" x14ac:dyDescent="0.25">
      <c r="A27" s="28"/>
      <c r="B27" s="28"/>
      <c r="C27" s="28"/>
      <c r="E27" s="1">
        <v>19250</v>
      </c>
      <c r="J27" s="8"/>
      <c r="K27" s="8"/>
    </row>
    <row r="28" spans="1:11" x14ac:dyDescent="0.25">
      <c r="A28" s="45" t="s">
        <v>7</v>
      </c>
      <c r="B28" s="45"/>
      <c r="C28" s="46">
        <f>ROUND(C26+C25+C23,0)</f>
        <v>725927</v>
      </c>
      <c r="E28" s="11">
        <f>E26+E27</f>
        <v>20660</v>
      </c>
      <c r="J28" s="8"/>
    </row>
    <row r="29" spans="1:11" x14ac:dyDescent="0.25">
      <c r="A29" s="47" t="s">
        <v>33</v>
      </c>
      <c r="B29" s="28"/>
      <c r="C29" s="29">
        <v>100</v>
      </c>
      <c r="E29" s="2"/>
      <c r="J29" s="8"/>
    </row>
    <row r="30" spans="1:11" x14ac:dyDescent="0.25">
      <c r="A30" s="28" t="s">
        <v>40</v>
      </c>
      <c r="B30" s="28"/>
      <c r="C30" s="29">
        <v>363</v>
      </c>
      <c r="J30" s="1"/>
    </row>
    <row r="31" spans="1:11" x14ac:dyDescent="0.25">
      <c r="A31" s="28" t="s">
        <v>41</v>
      </c>
      <c r="B31" s="28"/>
      <c r="C31" s="29"/>
      <c r="J31" s="8"/>
    </row>
    <row r="32" spans="1:11" x14ac:dyDescent="0.25">
      <c r="A32" s="28" t="s">
        <v>8</v>
      </c>
      <c r="B32" s="28"/>
      <c r="C32" s="29">
        <f>C28*C30/C29</f>
        <v>2635115.0099999998</v>
      </c>
      <c r="D32">
        <v>348</v>
      </c>
      <c r="E32" s="2"/>
      <c r="J32" s="2"/>
    </row>
    <row r="33" spans="1:21" x14ac:dyDescent="0.25">
      <c r="A33" s="45"/>
      <c r="B33" s="45"/>
      <c r="C33" s="46">
        <f>ROUND(C32,0)</f>
        <v>2635115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O4" workbookViewId="0">
      <selection activeCell="M39" sqref="M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M5" sqref="M5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0"/>
      <c r="L59" s="61"/>
      <c r="M59" s="62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</vt:lpstr>
      <vt:lpstr>2001-rate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2025-02-27T10:16:54Z</dcterms:modified>
</cp:coreProperties>
</file>