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FF717508-A920-4C0E-87B3-B5EB54000D2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E34" i="1"/>
  <c r="C26" i="1"/>
  <c r="B19" i="1"/>
  <c r="F6" i="1"/>
  <c r="E6" i="1"/>
  <c r="C33" i="1" l="1"/>
  <c r="C34" i="1"/>
  <c r="G29" i="1" l="1"/>
  <c r="F29" i="1"/>
  <c r="K26" i="1" l="1"/>
  <c r="H28" i="1" l="1"/>
  <c r="H27" i="1"/>
  <c r="F35" i="1" l="1"/>
  <c r="F34" i="1"/>
  <c r="F33" i="1"/>
  <c r="G35" i="1" l="1"/>
  <c r="G34" i="1"/>
  <c r="G33" i="1"/>
  <c r="I28" i="1" l="1"/>
  <c r="G26" i="1"/>
  <c r="H26" i="1"/>
  <c r="B10" i="1"/>
  <c r="B11" i="1" s="1"/>
  <c r="B8" i="1"/>
  <c r="B6" i="1"/>
  <c r="B5" i="1"/>
  <c r="B14" i="1" s="1"/>
  <c r="B12" i="1" l="1"/>
  <c r="B13" i="1" s="1"/>
  <c r="B15" i="1" l="1"/>
  <c r="H34" i="1" s="1"/>
  <c r="B17" i="1" l="1"/>
  <c r="I26" i="1"/>
  <c r="F26" i="1"/>
  <c r="B18" i="1" l="1"/>
  <c r="F27" i="1"/>
  <c r="G27" i="1"/>
  <c r="F28" i="1"/>
  <c r="G28" i="1"/>
  <c r="I27" i="1" l="1"/>
  <c r="G3" i="1" l="1"/>
</calcChain>
</file>

<file path=xl/sharedStrings.xml><?xml version="1.0" encoding="utf-8"?>
<sst xmlns="http://schemas.openxmlformats.org/spreadsheetml/2006/main" count="36" uniqueCount="28">
  <si>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</si>
  <si>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</si>
  <si>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</si>
  <si>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</si>
  <si>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</si>
  <si>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</si>
  <si>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</si>
  <si>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</si>
  <si>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</si>
  <si>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</si>
  <si>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</si>
  <si>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</si>
  <si>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</si>
  <si>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</si>
  <si>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</si>
  <si>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</si>
  <si>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</si>
  <si>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</si>
  <si>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</si>
  <si>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</si>
  <si>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</si>
  <si>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</si>
  <si>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</si>
  <si>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</si>
  <si>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</si>
  <si>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Measurement carpet</t>
  </si>
  <si>
    <t>IGR</t>
  </si>
  <si>
    <t>Agreement carpet area - 82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</si>
</sst>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2" fillId="0" borderId="8" xfId="0" applyNumberFormat="1" applyFont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6" xfId="0" applyNumberFormat="1" applyFill="1" applyBorder="1"/>
    <xf numFmtId="0" fontId="14" fillId="0" borderId="1" xfId="0" applyFont="1" applyFill="1" applyBorder="1"/>
    <xf numFmtId="0" fontId="4" fillId="0" borderId="1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409575</xdr:colOff>
      <xdr:row>34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349C8C-FEDE-4095-A2C5-38D14E9AD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115175" cy="6572250"/>
        </a:xfrm>
        <a:prstGeom prst="rect">
          <a:avLst/>
        </a:prstGeom>
      </xdr:spPr>
    </xdr:pic>
    <xdr:clientData/>
  </xdr:twoCellAnchor>
  <xdr:twoCellAnchor editAs="oneCell">
    <xdr:from>
      <xdr:col>12</xdr:col>
      <xdr:colOff>228600</xdr:colOff>
      <xdr:row>0</xdr:row>
      <xdr:rowOff>0</xdr:rowOff>
    </xdr:from>
    <xdr:to>
      <xdr:col>26</xdr:col>
      <xdr:colOff>458423</xdr:colOff>
      <xdr:row>39</xdr:row>
      <xdr:rowOff>115353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DEC545-BC39-4BE8-A24E-2CA6233BF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3800" y="0"/>
          <a:ext cx="8764223" cy="7544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5" zoomScaleNormal="100" workbookViewId="0">
      <selection activeCell="E19" sqref="E19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6">
        <v>19200</v>
      </c>
      <c r="C3" s="17"/>
      <c r="D3" s="10"/>
      <c r="E3">
        <v>2023</v>
      </c>
      <c r="F3" s="3">
        <v>2025</v>
      </c>
      <c r="G3" s="4">
        <f>F3-E3</f>
        <v>2</v>
      </c>
      <c r="L3" s="3"/>
      <c r="M3" s="4"/>
    </row>
    <row r="4" spans="1:17" ht="33" x14ac:dyDescent="0.3">
      <c r="A4" s="47" t="s">
        <v>1</v>
      </c>
      <c r="B4" s="46">
        <v>3000</v>
      </c>
      <c r="C4" s="17"/>
      <c r="D4" s="10"/>
      <c r="E4" s="31"/>
      <c r="F4" s="3"/>
      <c r="G4" s="4"/>
      <c r="H4" s="37"/>
      <c r="K4" s="26"/>
      <c r="L4" s="3"/>
      <c r="M4" s="4"/>
    </row>
    <row r="5" spans="1:17" ht="16.5" x14ac:dyDescent="0.3">
      <c r="A5" s="16" t="s">
        <v>2</v>
      </c>
      <c r="B5" s="46">
        <f>B3-B4</f>
        <v>16200</v>
      </c>
      <c r="C5" s="17"/>
      <c r="D5" s="10"/>
      <c r="E5" s="8" t="s">
        <v>27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6">
        <f>B4</f>
        <v>3000</v>
      </c>
      <c r="C6" s="17"/>
      <c r="D6" s="56"/>
      <c r="E6" s="51">
        <f>23.23*10.764</f>
        <v>250.04772</v>
      </c>
      <c r="F6" s="3">
        <f>E6*1.1</f>
        <v>275.05249200000003</v>
      </c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0"/>
      <c r="E7" s="51"/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0"/>
      <c r="E8" s="51"/>
      <c r="F8" s="36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0"/>
      <c r="E9" s="51"/>
      <c r="F9" s="36"/>
      <c r="G9" s="13"/>
      <c r="J9" s="25"/>
      <c r="M9" s="33"/>
      <c r="N9" s="23"/>
      <c r="O9" s="23"/>
      <c r="P9" s="23"/>
      <c r="Q9" s="23"/>
    </row>
    <row r="10" spans="1:17" ht="33" x14ac:dyDescent="0.3">
      <c r="A10" s="47" t="s">
        <v>7</v>
      </c>
      <c r="B10" s="16">
        <f>90*B7/B9</f>
        <v>0</v>
      </c>
      <c r="C10" s="18"/>
      <c r="D10" s="50"/>
      <c r="E10" s="52"/>
      <c r="F10" s="35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8">
        <f>B10%</f>
        <v>0</v>
      </c>
      <c r="C11" s="28"/>
      <c r="D11" s="53"/>
      <c r="E11" s="51" t="s">
        <v>25</v>
      </c>
      <c r="G11" s="12"/>
      <c r="H11" s="7"/>
      <c r="I11" s="7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6">
        <f>B6*B11</f>
        <v>0</v>
      </c>
      <c r="C12" s="19"/>
      <c r="D12" s="54"/>
      <c r="E12" s="51">
        <v>245</v>
      </c>
      <c r="G12" s="12"/>
      <c r="H12" s="12"/>
      <c r="I12" s="12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6">
        <f>B6-B12</f>
        <v>3000</v>
      </c>
      <c r="C13" s="19"/>
      <c r="D13" s="55"/>
      <c r="E13" s="42"/>
      <c r="G13" s="12"/>
      <c r="H13" s="12"/>
      <c r="I13" s="7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6">
        <f>B5</f>
        <v>16200</v>
      </c>
      <c r="C14" s="17"/>
      <c r="D14" s="39"/>
      <c r="E14" s="45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6">
        <f>B14+B13</f>
        <v>19200</v>
      </c>
      <c r="C15" s="17"/>
      <c r="D15" s="39"/>
      <c r="E15" s="42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250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49">
        <f>B15*B16</f>
        <v>4800000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23</v>
      </c>
      <c r="B18" s="49">
        <f>B17*0.8</f>
        <v>3840000</v>
      </c>
      <c r="C18" s="20"/>
      <c r="D18" s="39"/>
      <c r="E18" s="40"/>
      <c r="F18" s="41"/>
      <c r="G18" s="40"/>
      <c r="H18" s="42"/>
      <c r="M18" s="5"/>
      <c r="N18" s="6"/>
    </row>
    <row r="19" spans="1:14" ht="18.75" x14ac:dyDescent="0.3">
      <c r="A19" s="16" t="s">
        <v>12</v>
      </c>
      <c r="B19" s="17">
        <f>275*B4</f>
        <v>825000</v>
      </c>
      <c r="C19" s="17"/>
      <c r="D19" s="39"/>
      <c r="E19" s="43"/>
      <c r="F19" s="43"/>
      <c r="G19" s="44"/>
      <c r="H19" s="45"/>
    </row>
    <row r="20" spans="1:14" ht="16.5" x14ac:dyDescent="0.3">
      <c r="A20" s="16" t="s">
        <v>16</v>
      </c>
      <c r="B20" s="17">
        <f>B17*0.03/12</f>
        <v>12000</v>
      </c>
      <c r="C20" s="30"/>
      <c r="D20" s="39"/>
      <c r="E20" s="42"/>
      <c r="F20" s="40"/>
      <c r="G20" s="45"/>
      <c r="H20" s="4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 t="s">
        <v>24</v>
      </c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296</v>
      </c>
      <c r="C26" s="8">
        <f>B26*1.1</f>
        <v>325.60000000000002</v>
      </c>
      <c r="D26" s="8"/>
      <c r="E26" s="8">
        <v>5500000</v>
      </c>
      <c r="F26" s="10">
        <f t="shared" ref="F26:F29" si="0">E26/B26</f>
        <v>18581.08108108108</v>
      </c>
      <c r="G26" s="10">
        <f>E26/C26</f>
        <v>16891.89189189189</v>
      </c>
      <c r="H26" s="10" t="e">
        <f>E26/D26</f>
        <v>#DIV/0!</v>
      </c>
      <c r="I26" s="8">
        <f>C26/B26</f>
        <v>1.1000000000000001</v>
      </c>
      <c r="J26" s="15"/>
      <c r="K26">
        <f>D26/B26</f>
        <v>0</v>
      </c>
    </row>
    <row r="27" spans="1:14" ht="17.25" x14ac:dyDescent="0.3">
      <c r="B27" s="9">
        <v>842</v>
      </c>
      <c r="C27" s="8"/>
      <c r="D27" s="8"/>
      <c r="E27" s="8">
        <v>23000000</v>
      </c>
      <c r="F27" s="10">
        <f t="shared" si="0"/>
        <v>27315.914489311162</v>
      </c>
      <c r="G27" s="10" t="e">
        <f>E27/C27</f>
        <v>#DIV/0!</v>
      </c>
      <c r="H27" s="10" t="e">
        <f>E27/D27</f>
        <v>#DIV/0!</v>
      </c>
      <c r="I27" s="8">
        <f>C27/B27</f>
        <v>0</v>
      </c>
      <c r="J27" s="15"/>
    </row>
    <row r="28" spans="1:14" x14ac:dyDescent="0.25">
      <c r="B28" s="9">
        <v>398</v>
      </c>
      <c r="C28" s="8"/>
      <c r="D28" s="8"/>
      <c r="E28" s="8">
        <v>12000000</v>
      </c>
      <c r="F28" s="10">
        <f t="shared" si="0"/>
        <v>30150.753768844221</v>
      </c>
      <c r="G28" s="10" t="e">
        <f t="shared" ref="G28:G29" si="1">E28/C28</f>
        <v>#DIV/0!</v>
      </c>
      <c r="H28" s="10" t="e">
        <f>E28/D28</f>
        <v>#DIV/0!</v>
      </c>
      <c r="I28" s="8">
        <f>C28/B28</f>
        <v>0</v>
      </c>
    </row>
    <row r="29" spans="1:14" x14ac:dyDescent="0.25">
      <c r="B29" s="9"/>
      <c r="C29" s="8"/>
      <c r="D29" s="8"/>
      <c r="E29" s="8"/>
      <c r="F29" s="10" t="e">
        <f t="shared" si="0"/>
        <v>#DIV/0!</v>
      </c>
      <c r="G29" s="10" t="e">
        <f t="shared" si="1"/>
        <v>#DIV/0!</v>
      </c>
      <c r="H29" s="10"/>
      <c r="I29" s="8"/>
    </row>
    <row r="30" spans="1:14" x14ac:dyDescent="0.25">
      <c r="B30" s="9"/>
      <c r="C30" s="8"/>
      <c r="D30" s="8"/>
      <c r="E30" s="10"/>
      <c r="F30" s="10"/>
      <c r="G30" s="10"/>
      <c r="H30" s="10"/>
      <c r="I30" s="8"/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A32" t="s">
        <v>26</v>
      </c>
      <c r="B32" s="57" t="s">
        <v>15</v>
      </c>
      <c r="C32" s="58" t="s">
        <v>20</v>
      </c>
      <c r="D32" s="58" t="s">
        <v>24</v>
      </c>
      <c r="E32" s="58" t="s">
        <v>11</v>
      </c>
      <c r="F32" s="58" t="s">
        <v>17</v>
      </c>
      <c r="G32" s="58" t="s">
        <v>18</v>
      </c>
      <c r="H32" s="45"/>
      <c r="I32" s="45"/>
    </row>
    <row r="33" spans="2:11" x14ac:dyDescent="0.25">
      <c r="B33" s="57">
        <v>298</v>
      </c>
      <c r="C33" s="58">
        <f>B33*1.1</f>
        <v>327.8</v>
      </c>
      <c r="D33" s="58"/>
      <c r="E33" s="58">
        <v>5420000</v>
      </c>
      <c r="F33" s="58">
        <f>E33/B33</f>
        <v>18187.919463087248</v>
      </c>
      <c r="G33" s="58">
        <f>E33/C33</f>
        <v>16534.472239170223</v>
      </c>
      <c r="H33" s="39"/>
      <c r="I33" s="59"/>
      <c r="J33" s="6"/>
    </row>
    <row r="34" spans="2:11" x14ac:dyDescent="0.25">
      <c r="B34" s="57">
        <v>250</v>
      </c>
      <c r="C34" s="58">
        <f>B34*1.1</f>
        <v>275</v>
      </c>
      <c r="D34" s="58"/>
      <c r="E34" s="58">
        <f>4315000+258900+3000</f>
        <v>4576900</v>
      </c>
      <c r="F34" s="58">
        <f>E34/B34</f>
        <v>18307.599999999999</v>
      </c>
      <c r="G34" s="58">
        <f>E34/C34</f>
        <v>16643.272727272728</v>
      </c>
      <c r="H34" s="39">
        <f>B15/F34</f>
        <v>1.0487447835871442</v>
      </c>
      <c r="I34" s="59"/>
    </row>
    <row r="35" spans="2:11" x14ac:dyDescent="0.25">
      <c r="B35" s="57"/>
      <c r="C35" s="58"/>
      <c r="D35" s="58"/>
      <c r="E35" s="58"/>
      <c r="F35" s="58" t="e">
        <f>E35/B35</f>
        <v>#DIV/0!</v>
      </c>
      <c r="G35" s="58" t="e">
        <f>E35/C35</f>
        <v>#DIV/0!</v>
      </c>
      <c r="H35" s="39"/>
      <c r="I35" s="59"/>
    </row>
    <row r="36" spans="2:11" x14ac:dyDescent="0.25">
      <c r="B36" s="58"/>
      <c r="C36" s="58"/>
      <c r="D36" s="58"/>
      <c r="E36" s="58"/>
      <c r="F36" s="58"/>
      <c r="G36" s="58"/>
      <c r="H36" s="39"/>
      <c r="I36" s="45"/>
      <c r="K36" s="6"/>
    </row>
    <row r="37" spans="2:11" x14ac:dyDescent="0.25">
      <c r="B37" s="58"/>
      <c r="C37" s="58"/>
      <c r="D37" s="58"/>
      <c r="E37" s="58"/>
      <c r="F37" s="58"/>
      <c r="G37" s="58"/>
      <c r="H37" s="39"/>
      <c r="I37" s="45"/>
    </row>
    <row r="38" spans="2:11" ht="15.75" x14ac:dyDescent="0.25">
      <c r="B38" s="60"/>
      <c r="C38" s="58"/>
      <c r="D38" s="58"/>
      <c r="E38" s="58"/>
      <c r="F38" s="58"/>
      <c r="G38" s="58"/>
      <c r="H38" s="58"/>
      <c r="I38" s="45"/>
    </row>
    <row r="39" spans="2:11" ht="15.75" x14ac:dyDescent="0.25">
      <c r="B39" s="61"/>
      <c r="C39" s="57"/>
      <c r="D39" s="58"/>
      <c r="E39" s="58"/>
      <c r="F39" s="58"/>
      <c r="G39" s="58"/>
      <c r="H39" s="58"/>
      <c r="I39" s="45"/>
    </row>
    <row r="40" spans="2:11" ht="15.75" x14ac:dyDescent="0.25">
      <c r="B40" s="61"/>
      <c r="C40" s="57"/>
      <c r="D40" s="58"/>
      <c r="E40" s="58"/>
      <c r="F40" s="58"/>
      <c r="G40" s="58"/>
      <c r="H40" s="58"/>
      <c r="I40" s="45"/>
    </row>
    <row r="41" spans="2:11" ht="15.75" x14ac:dyDescent="0.25">
      <c r="B41" s="22"/>
      <c r="C41" s="7"/>
      <c r="D41" s="38"/>
    </row>
    <row r="42" spans="2:11" ht="15.75" x14ac:dyDescent="0.25">
      <c r="B42" s="22"/>
      <c r="C42" s="7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E1" workbookViewId="0">
      <selection activeCell="N6" sqref="N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8" workbookViewId="0">
      <selection activeCell="S35" sqref="S35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2025-02-28T06:49:27Z</dcterms:modified>
</cp:coreProperties>
</file>