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X13" i="18" l="1"/>
  <c r="V5" i="18"/>
  <c r="R18" i="14" l="1"/>
  <c r="R14" i="13" l="1"/>
  <c r="W34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Q7" i="4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H6" i="4" s="1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H4" i="4" s="1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D3" i="4" l="1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<sst xmlns="http://schemas.openxmlformats.org/spreadsheetml/2006/main" count="49" uniqueCount="43">
  <si>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</si>
  <si>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</si>
  <si>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</si>
  <si>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</si>
  <si>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</si>
  <si>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</si>
  <si>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</si>
  <si>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</si>
  <si>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</si>
  <si>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</si>
  <si>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</si>
  <si>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</si>
  <si>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</si>
  <si>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</si>
  <si>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</si>
  <si>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</si>
  <si>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</si>
  <si>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</si>
  <si>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</si>
  <si>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</si>
  <si>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</si>
  <si>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</si>
  <si>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</si>
  <si>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</si>
  <si>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</si>
  <si>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</si>
  <si>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</si>
  <si>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</si>
  <si>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</si>
  <si>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</si>
  <si>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</si>
  <si>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</si>
  <si>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</si>
  <si>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</si>
  <si>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</si>
  <si>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</si>
  <si>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</si>
  <si>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</si>
  <si>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</si>
  <si>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</si>
  <si>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</si>
  <si>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>State Bank of India ( RACPC Sion ) - MS. Merlyn Julie Anna D'Souza</t>
  </si>
  <si>
    <t>Agree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</si>
</sst>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200904</xdr:colOff>
      <xdr:row>25</xdr:row>
      <xdr:rowOff>638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296904" cy="45726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14</xdr:col>
      <xdr:colOff>296167</xdr:colOff>
      <xdr:row>28</xdr:row>
      <xdr:rowOff>48243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952500"/>
          <a:ext cx="6392167" cy="4429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20</xdr:col>
      <xdr:colOff>334868</xdr:colOff>
      <xdr:row>32</xdr:row>
      <xdr:rowOff>115114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381000"/>
          <a:ext cx="10698068" cy="5830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219956</xdr:colOff>
      <xdr:row>33</xdr:row>
      <xdr:rowOff>38910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315956" cy="58015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13</xdr:col>
      <xdr:colOff>286641</xdr:colOff>
      <xdr:row>37</xdr:row>
      <xdr:rowOff>115114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333500"/>
          <a:ext cx="6382641" cy="5830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17</xdr:col>
      <xdr:colOff>391090</xdr:colOff>
      <xdr:row>28</xdr:row>
      <xdr:rowOff>105508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90500"/>
          <a:ext cx="4048690" cy="5249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E1" zoomScaleNormal="100" workbookViewId="0">
      <selection activeCell="A15" sqref="A15:R15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/>
      <c r="T2"/>
    </row>
    <row r="3" spans="1:20" s="43" customFormat="1" x14ac:dyDescent="0.25">
      <c r="A3" s="41">
        <f t="shared" ref="A3:A9" si="0">N3</f>
        <v>0</v>
      </c>
      <c r="B3" s="41">
        <f t="shared" ref="B3:B9" si="1">Q3</f>
        <v>560</v>
      </c>
      <c r="C3" s="41">
        <f>B3*1.2</f>
        <v>672</v>
      </c>
      <c r="D3" s="41">
        <f t="shared" ref="D3:D9" si="2">C3*1.2</f>
        <v>806.4</v>
      </c>
      <c r="E3" s="42">
        <f t="shared" ref="E3:E9" si="3">R3</f>
        <v>11478000</v>
      </c>
      <c r="F3" s="41">
        <f t="shared" ref="F3:F9" si="4">ROUND((E3/B3),0)</f>
        <v>20496</v>
      </c>
      <c r="G3" s="41">
        <f t="shared" ref="G3:G9" si="5">ROUND((E3/C3),0)</f>
        <v>17080</v>
      </c>
      <c r="H3" s="41">
        <f t="shared" ref="H3:H9" si="6">ROUND((E3/D3),0)</f>
        <v>14234</v>
      </c>
      <c r="I3" s="41" t="e">
        <f>#REF!</f>
        <v>#REF!</v>
      </c>
      <c r="J3" s="41">
        <f t="shared" ref="J3:J9" si="7">S3</f>
        <v>0</v>
      </c>
      <c r="O3" s="43">
        <v>0</v>
      </c>
      <c r="P3" s="43">
        <f t="shared" ref="P3:P9" si="8">O3/1.2</f>
        <v>0</v>
      </c>
      <c r="Q3" s="43">
        <v>560</v>
      </c>
      <c r="R3" s="44">
        <v>11478000</v>
      </c>
    </row>
    <row r="4" spans="1:20" x14ac:dyDescent="0.25">
      <c r="A4" s="4">
        <f t="shared" si="0"/>
        <v>0</v>
      </c>
      <c r="B4" s="4">
        <f t="shared" si="1"/>
        <v>560</v>
      </c>
      <c r="C4" s="4">
        <f t="shared" ref="C4:C9" si="9">B4*1.2</f>
        <v>672</v>
      </c>
      <c r="D4" s="4">
        <f t="shared" si="2"/>
        <v>806.4</v>
      </c>
      <c r="E4" s="5">
        <f t="shared" si="3"/>
        <v>9720000</v>
      </c>
      <c r="F4" s="9">
        <f t="shared" si="4"/>
        <v>17357</v>
      </c>
      <c r="G4" s="9">
        <f t="shared" si="5"/>
        <v>14464</v>
      </c>
      <c r="H4" s="9">
        <f t="shared" si="6"/>
        <v>12054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560</v>
      </c>
      <c r="R4" s="2">
        <v>9720000</v>
      </c>
    </row>
    <row r="5" spans="1:20" x14ac:dyDescent="0.25">
      <c r="A5" s="4">
        <f t="shared" si="0"/>
        <v>0</v>
      </c>
      <c r="B5" s="4">
        <f t="shared" si="1"/>
        <v>427</v>
      </c>
      <c r="C5" s="4">
        <f t="shared" si="9"/>
        <v>512.4</v>
      </c>
      <c r="D5" s="4">
        <f t="shared" si="2"/>
        <v>614.88</v>
      </c>
      <c r="E5" s="5">
        <f t="shared" si="3"/>
        <v>7200000</v>
      </c>
      <c r="F5" s="9">
        <f t="shared" si="4"/>
        <v>16862</v>
      </c>
      <c r="G5" s="9">
        <f t="shared" si="5"/>
        <v>14052</v>
      </c>
      <c r="H5" s="9">
        <f t="shared" si="6"/>
        <v>11710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427</v>
      </c>
      <c r="R5" s="2">
        <v>7200000</v>
      </c>
    </row>
    <row r="6" spans="1:20" x14ac:dyDescent="0.25">
      <c r="A6" s="4">
        <f t="shared" si="0"/>
        <v>0</v>
      </c>
      <c r="B6" s="4">
        <f t="shared" si="1"/>
        <v>849</v>
      </c>
      <c r="C6" s="4">
        <f t="shared" si="9"/>
        <v>1018.8</v>
      </c>
      <c r="D6" s="4">
        <f t="shared" si="2"/>
        <v>1222.56</v>
      </c>
      <c r="E6" s="5">
        <f t="shared" si="3"/>
        <v>24000000</v>
      </c>
      <c r="F6" s="9">
        <f t="shared" si="4"/>
        <v>28269</v>
      </c>
      <c r="G6" s="9">
        <f t="shared" si="5"/>
        <v>23557</v>
      </c>
      <c r="H6" s="9">
        <f t="shared" si="6"/>
        <v>19631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849</v>
      </c>
      <c r="R6" s="2">
        <v>24000000</v>
      </c>
    </row>
    <row r="7" spans="1:20" s="43" customFormat="1" x14ac:dyDescent="0.25">
      <c r="A7" s="41">
        <f t="shared" si="0"/>
        <v>0</v>
      </c>
      <c r="B7" s="41">
        <f t="shared" si="1"/>
        <v>513.33333333333337</v>
      </c>
      <c r="C7" s="41">
        <f t="shared" si="9"/>
        <v>616</v>
      </c>
      <c r="D7" s="41">
        <f t="shared" si="2"/>
        <v>739.19999999999993</v>
      </c>
      <c r="E7" s="42">
        <f t="shared" si="3"/>
        <v>10950000</v>
      </c>
      <c r="F7" s="41">
        <f t="shared" si="4"/>
        <v>21331</v>
      </c>
      <c r="G7" s="41">
        <f t="shared" si="5"/>
        <v>17776</v>
      </c>
      <c r="H7" s="41">
        <f t="shared" si="6"/>
        <v>14813</v>
      </c>
      <c r="I7" s="41" t="e">
        <f>#REF!</f>
        <v>#REF!</v>
      </c>
      <c r="J7" s="41">
        <f t="shared" si="7"/>
        <v>0</v>
      </c>
      <c r="O7" s="43">
        <v>0</v>
      </c>
      <c r="P7" s="43">
        <v>616</v>
      </c>
      <c r="Q7" s="43">
        <f t="shared" ref="Q7:Q9" si="10">P7/1.2</f>
        <v>513.33333333333337</v>
      </c>
      <c r="R7" s="44">
        <v>10950000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5" t="s">
        <v>37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20" s="43" customFormat="1" x14ac:dyDescent="0.25">
      <c r="A16" s="41">
        <f t="shared" ref="A16:A25" si="32">N16</f>
        <v>0</v>
      </c>
      <c r="B16" s="41">
        <f t="shared" ref="B16:B25" si="33">Q16</f>
        <v>373</v>
      </c>
      <c r="C16" s="41">
        <f t="shared" ref="C16:C25" si="34">B16*1.2</f>
        <v>447.59999999999997</v>
      </c>
      <c r="D16" s="41">
        <f t="shared" ref="D16:D25" si="35">C16*1.2</f>
        <v>537.11999999999989</v>
      </c>
      <c r="E16" s="42">
        <f t="shared" ref="E16:E25" si="36">R16</f>
        <v>9200000</v>
      </c>
      <c r="F16" s="41">
        <f t="shared" ref="F16:F25" si="37">ROUND((E16/B16),0)</f>
        <v>24665</v>
      </c>
      <c r="G16" s="41">
        <f t="shared" ref="G16:G25" si="38">ROUND((E16/C16),0)</f>
        <v>20554</v>
      </c>
      <c r="H16" s="41">
        <f t="shared" ref="H16:H25" si="39">ROUND((E16/D16),0)</f>
        <v>17128</v>
      </c>
      <c r="I16" s="41" t="e">
        <f>#REF!</f>
        <v>#REF!</v>
      </c>
      <c r="J16" s="41">
        <f t="shared" ref="J16:J25" si="40">S16</f>
        <v>0</v>
      </c>
      <c r="O16" s="43">
        <v>0</v>
      </c>
      <c r="P16" s="43">
        <f t="shared" ref="P16:Q25" si="41">O16/1.2</f>
        <v>0</v>
      </c>
      <c r="Q16" s="43">
        <v>373</v>
      </c>
      <c r="R16" s="44">
        <v>9200000</v>
      </c>
    </row>
    <row r="17" spans="1:25" x14ac:dyDescent="0.25">
      <c r="A17" s="4">
        <f t="shared" si="32"/>
        <v>0</v>
      </c>
      <c r="B17" s="4">
        <f t="shared" si="33"/>
        <v>479</v>
      </c>
      <c r="C17" s="4">
        <f t="shared" si="34"/>
        <v>574.79999999999995</v>
      </c>
      <c r="D17" s="4">
        <f t="shared" si="35"/>
        <v>689.75999999999988</v>
      </c>
      <c r="E17" s="5">
        <f t="shared" si="36"/>
        <v>9700000</v>
      </c>
      <c r="F17" s="9">
        <f t="shared" si="37"/>
        <v>20251</v>
      </c>
      <c r="G17" s="9">
        <f t="shared" si="38"/>
        <v>16875</v>
      </c>
      <c r="H17" s="9">
        <f t="shared" si="39"/>
        <v>14063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479</v>
      </c>
      <c r="R17" s="2">
        <v>9700000</v>
      </c>
    </row>
    <row r="18" spans="1:25" s="43" customFormat="1" x14ac:dyDescent="0.25">
      <c r="A18" s="41">
        <f t="shared" si="32"/>
        <v>0</v>
      </c>
      <c r="B18" s="41">
        <f t="shared" si="33"/>
        <v>652</v>
      </c>
      <c r="C18" s="41">
        <f t="shared" si="34"/>
        <v>782.4</v>
      </c>
      <c r="D18" s="41">
        <f t="shared" si="35"/>
        <v>938.87999999999988</v>
      </c>
      <c r="E18" s="42">
        <f t="shared" si="36"/>
        <v>16000000</v>
      </c>
      <c r="F18" s="41">
        <f t="shared" si="37"/>
        <v>24540</v>
      </c>
      <c r="G18" s="41">
        <f t="shared" si="38"/>
        <v>20450</v>
      </c>
      <c r="H18" s="41">
        <f t="shared" si="39"/>
        <v>17042</v>
      </c>
      <c r="I18" s="41" t="e">
        <f>#REF!</f>
        <v>#REF!</v>
      </c>
      <c r="J18" s="41">
        <f t="shared" si="40"/>
        <v>0</v>
      </c>
      <c r="O18" s="43">
        <v>0</v>
      </c>
      <c r="P18" s="43">
        <f t="shared" si="41"/>
        <v>0</v>
      </c>
      <c r="Q18" s="43">
        <v>652</v>
      </c>
      <c r="R18" s="44">
        <v>16000000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23500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2800</v>
      </c>
      <c r="X27" s="22"/>
    </row>
    <row r="28" spans="1:25" ht="15.75" x14ac:dyDescent="0.25">
      <c r="E28" t="s">
        <v>42</v>
      </c>
      <c r="F28" s="7">
        <v>417</v>
      </c>
      <c r="S28" s="10"/>
      <c r="T28" s="10"/>
      <c r="U28" s="17" t="s">
        <v>15</v>
      </c>
      <c r="V28" s="18"/>
      <c r="W28" s="19">
        <f>W26-W27</f>
        <v>20700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2800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8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52</v>
      </c>
      <c r="X31" s="31">
        <v>2017</v>
      </c>
      <c r="Y31" t="s">
        <v>40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6" t="s">
        <v>41</v>
      </c>
      <c r="Q33" s="46"/>
      <c r="R33" s="46"/>
      <c r="S33" s="46"/>
      <c r="T33" s="47"/>
      <c r="U33" s="21" t="s">
        <v>20</v>
      </c>
      <c r="V33" s="23"/>
      <c r="W33" s="24">
        <f>90*W30/W32</f>
        <v>12</v>
      </c>
      <c r="X33" s="24"/>
    </row>
    <row r="34" spans="15:24" ht="15.75" x14ac:dyDescent="0.25">
      <c r="U34" s="17"/>
      <c r="V34" s="26"/>
      <c r="W34" s="27">
        <f>W33%</f>
        <v>0.12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336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2464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20">
        <f>W28</f>
        <v>20700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23164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417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9659388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W42*0.98</f>
        <v>9466200.2400000002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7727510.4000000004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1167600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20123.725000000002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R44"/>
  <sheetViews>
    <sheetView topLeftCell="D1" zoomScaleNormal="100" workbookViewId="0">
      <selection activeCell="R11" sqref="R11:R14"/>
    </sheetView>
  </sheetViews>
  <sheetFormatPr defaultRowHeight="15" x14ac:dyDescent="0.25"/>
  <cols>
    <col min="18" max="18" width="19" customWidth="1"/>
  </cols>
  <sheetData>
    <row r="11" spans="18:18" x14ac:dyDescent="0.25">
      <c r="R11">
        <v>10800000</v>
      </c>
    </row>
    <row r="12" spans="18:18" x14ac:dyDescent="0.25">
      <c r="R12">
        <v>648000</v>
      </c>
    </row>
    <row r="13" spans="18:18" x14ac:dyDescent="0.25">
      <c r="R13">
        <v>30000</v>
      </c>
    </row>
    <row r="14" spans="18:18" x14ac:dyDescent="0.25">
      <c r="R14">
        <f>SUM(R11:R13)</f>
        <v>11478000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5:R18"/>
  <sheetViews>
    <sheetView topLeftCell="D6" workbookViewId="0">
      <selection activeCell="R15" sqref="R15:R18"/>
    </sheetView>
  </sheetViews>
  <sheetFormatPr defaultRowHeight="15" x14ac:dyDescent="0.25"/>
  <cols>
    <col min="18" max="18" width="15" customWidth="1"/>
  </cols>
  <sheetData>
    <row r="15" spans="18:18" x14ac:dyDescent="0.25">
      <c r="R15">
        <v>9500000</v>
      </c>
    </row>
    <row r="16" spans="18:18" x14ac:dyDescent="0.25">
      <c r="R16">
        <v>190000</v>
      </c>
    </row>
    <row r="17" spans="18:18" x14ac:dyDescent="0.25">
      <c r="R17">
        <v>30000</v>
      </c>
    </row>
    <row r="18" spans="18:18" x14ac:dyDescent="0.25">
      <c r="R18">
        <f>SUM(R15:R17)</f>
        <v>9720000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D3" sqref="D3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D8" sqref="D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U5:X13"/>
  <sheetViews>
    <sheetView topLeftCell="I1" zoomScaleNormal="100" workbookViewId="0">
      <selection activeCell="X10" sqref="X10:X13"/>
    </sheetView>
  </sheetViews>
  <sheetFormatPr defaultRowHeight="15" x14ac:dyDescent="0.25"/>
  <cols>
    <col min="24" max="24" width="20.140625" customWidth="1"/>
  </cols>
  <sheetData>
    <row r="5" spans="21:24" x14ac:dyDescent="0.25">
      <c r="U5">
        <v>57.21</v>
      </c>
      <c r="V5">
        <f>U5*10.764</f>
        <v>615.80844000000002</v>
      </c>
    </row>
    <row r="10" spans="21:24" x14ac:dyDescent="0.25">
      <c r="X10">
        <v>10400000</v>
      </c>
    </row>
    <row r="11" spans="21:24" x14ac:dyDescent="0.25">
      <c r="X11">
        <v>520000</v>
      </c>
    </row>
    <row r="12" spans="21:24" x14ac:dyDescent="0.25">
      <c r="X12">
        <v>30000</v>
      </c>
    </row>
    <row r="13" spans="21:24" x14ac:dyDescent="0.25">
      <c r="X13">
        <f>SUM(X10:X12)</f>
        <v>10950000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2025-02-27T10:02:32Z</dcterms:modified>
</cp:coreProperties>
</file>