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201A3E2-7E67-4543-BA14-FD80A425E80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87" i="1" l="1"/>
  <c r="F26" i="1"/>
  <c r="F18" i="1"/>
  <c r="F15" i="1"/>
  <c r="F16" i="1" s="1"/>
  <c r="F11" i="1"/>
  <c r="F12" i="1" s="1"/>
  <c r="F8" i="1"/>
  <c r="F9" i="1" s="1"/>
  <c r="F7" i="1"/>
  <c r="F6" i="1"/>
  <c r="F17" i="1" s="1"/>
  <c r="F22" i="1" l="1"/>
  <c r="F13" i="1"/>
  <c r="F14" i="1" s="1"/>
  <c r="C8" i="1"/>
  <c r="F23" i="1" l="1"/>
  <c r="F28" i="1"/>
  <c r="F19" i="1"/>
  <c r="F24" i="1"/>
  <c r="C15" i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<sst xmlns="http://schemas.openxmlformats.org/spreadsheetml/2006/main" count="33" uniqueCount="29">
  <si>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</si>
  <si>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</si>
  <si>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</si>
  <si>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</si>
  <si>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</si>
  <si>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</si>
  <si>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</si>
  <si>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</si>
  <si>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</si>
  <si>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</si>
  <si>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</si>
  <si>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</si>
  <si>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</si>
  <si>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</si>
  <si>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</si>
  <si>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</si>
  <si>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</si>
  <si>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</si>
  <si>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</si>
  <si>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</si>
  <si>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</si>
  <si>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</si>
  <si>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F. No. 203</t>
  </si>
  <si>
    <t>F. No. 204</t>
  </si>
  <si>
    <t>oc</t>
  </si>
  <si>
    <t>Cosmos\Girgaon\Pallavi Santosh Mahadik - F. No. 203</t>
  </si>
  <si>
    <t>Remark:</t>
  </si>
  <si>
    <t xml:space="preserve">1. As per Site Inspection, Residential Flat No. 203 &amp; 204 are internally amalgamated with separate entrances. Door of Flat No. 203 is temporarily closed. Two flats are internally amalgamated to form a single flat but can be demarcated individually. For the purpose of valuation, we have considered area as per Agreement for Sale. </t>
  </si>
  <si>
    <t>2. As per site inspection, Flat No. 203 consists of 1 Bedroom + Kitchen + Toilet. Flat No. 204 consists of Living + 1 Bedroom + Pooja Room + Bath + WC. No kitchen in Flat No. 204.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</si>
</sst>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  <xf numFmtId="43" fontId="5" fillId="0" borderId="0" xfId="0" applyNumberFormat="1" applyFont="1" applyFill="1"/>
    <xf numFmtId="0" fontId="9" fillId="0" borderId="0" xfId="0" applyFont="1" applyFill="1" applyBorder="1"/>
    <xf numFmtId="0" fontId="11" fillId="0" borderId="0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16" zoomScale="115" zoomScaleNormal="115" workbookViewId="0">
      <selection activeCell="C45" sqref="C4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5.5703125" style="22" bestFit="1" customWidth="1"/>
    <col min="7" max="7" width="15.5703125" style="28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19"/>
      <c r="G1" s="29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 t="s">
        <v>22</v>
      </c>
      <c r="D2" s="30"/>
      <c r="E2" s="5"/>
      <c r="F2" s="20" t="s">
        <v>23</v>
      </c>
      <c r="G2" s="30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7600</v>
      </c>
      <c r="D3" s="41" t="s">
        <v>21</v>
      </c>
      <c r="E3" s="5"/>
      <c r="F3" s="41">
        <v>7600</v>
      </c>
      <c r="G3" s="41" t="s">
        <v>21</v>
      </c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480</v>
      </c>
      <c r="D4" s="41"/>
      <c r="E4" s="5"/>
      <c r="F4" s="41">
        <v>490</v>
      </c>
      <c r="G4" s="41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41">
        <v>2500</v>
      </c>
      <c r="D5" s="31"/>
      <c r="E5" s="5"/>
      <c r="F5" s="41">
        <v>2500</v>
      </c>
      <c r="G5" s="31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5100</v>
      </c>
      <c r="D6" s="31"/>
      <c r="E6" s="5"/>
      <c r="F6" s="37">
        <f>F3-F5</f>
        <v>5100</v>
      </c>
      <c r="G6" s="31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37">
        <f>F5</f>
        <v>2500</v>
      </c>
      <c r="G7" s="31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20</v>
      </c>
      <c r="D8" s="44">
        <v>2025</v>
      </c>
      <c r="E8" s="5"/>
      <c r="F8" s="38">
        <f>G8-G9</f>
        <v>20</v>
      </c>
      <c r="G8" s="44">
        <v>2025</v>
      </c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40</v>
      </c>
      <c r="D9" s="32">
        <v>2005</v>
      </c>
      <c r="E9" s="5" t="s">
        <v>24</v>
      </c>
      <c r="F9" s="38">
        <f>F10-F8</f>
        <v>40</v>
      </c>
      <c r="G9" s="32">
        <v>2005</v>
      </c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38">
        <v>60</v>
      </c>
      <c r="G10" s="32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30</v>
      </c>
      <c r="D11" s="32"/>
      <c r="E11" s="5"/>
      <c r="F11" s="38">
        <f>90*F8/F10</f>
        <v>30</v>
      </c>
      <c r="G11" s="32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0.3</v>
      </c>
      <c r="D12" s="33"/>
      <c r="E12" s="5"/>
      <c r="F12" s="39">
        <f>F11%</f>
        <v>0.3</v>
      </c>
      <c r="G12" s="33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750</v>
      </c>
      <c r="D13" s="31"/>
      <c r="E13" s="5"/>
      <c r="F13" s="37">
        <f>F7*F12</f>
        <v>750</v>
      </c>
      <c r="G13" s="31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1750</v>
      </c>
      <c r="D14" s="31"/>
      <c r="E14" s="5"/>
      <c r="F14" s="37">
        <f>F7-F13</f>
        <v>1750</v>
      </c>
      <c r="G14" s="31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1200000</v>
      </c>
      <c r="D15" s="31"/>
      <c r="E15" s="5"/>
      <c r="F15" s="41">
        <f>F4*F5</f>
        <v>1225000</v>
      </c>
      <c r="G15" s="31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360000</v>
      </c>
      <c r="D16" s="31"/>
      <c r="E16" s="5"/>
      <c r="F16" s="41">
        <f>F15*F12</f>
        <v>367500</v>
      </c>
      <c r="G16" s="31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5100</v>
      </c>
      <c r="D17" s="31"/>
      <c r="E17" s="5"/>
      <c r="F17" s="37">
        <f>F6</f>
        <v>5100</v>
      </c>
      <c r="G17" s="31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3648000</v>
      </c>
      <c r="D18" s="31"/>
      <c r="E18" s="5"/>
      <c r="F18" s="37">
        <f>F21*F3</f>
        <v>3724000</v>
      </c>
      <c r="G18" s="31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6850</v>
      </c>
      <c r="D19" s="31"/>
      <c r="E19" s="5"/>
      <c r="F19" s="41">
        <f>ROUND(F22/F21,0)</f>
        <v>6850</v>
      </c>
      <c r="G19" s="31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38"/>
      <c r="G20" s="32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480</v>
      </c>
      <c r="D21" s="48"/>
      <c r="E21" s="5"/>
      <c r="F21" s="44">
        <v>490</v>
      </c>
      <c r="G21" s="48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3288000</v>
      </c>
      <c r="D22" s="49"/>
      <c r="E22" s="5"/>
      <c r="F22" s="46">
        <f>F18-F16</f>
        <v>3356500</v>
      </c>
      <c r="G22" s="49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2959200</v>
      </c>
      <c r="D23" s="34"/>
      <c r="E23" s="5"/>
      <c r="F23" s="21">
        <f>F22*0.9</f>
        <v>3020850</v>
      </c>
      <c r="G23" s="34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2630400</v>
      </c>
      <c r="D24" s="34"/>
      <c r="E24" s="5"/>
      <c r="F24" s="21">
        <f>F22*0.8</f>
        <v>2685200</v>
      </c>
      <c r="G24" s="34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20"/>
      <c r="G25" s="47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1200000</v>
      </c>
      <c r="D26" s="35"/>
      <c r="E26" s="5"/>
      <c r="F26" s="40">
        <f>F5*F21</f>
        <v>1225000</v>
      </c>
      <c r="G26" s="3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20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8220</v>
      </c>
      <c r="D28" s="36"/>
      <c r="E28" s="5"/>
      <c r="F28" s="21">
        <f>F22*0.03/12</f>
        <v>8391.25</v>
      </c>
      <c r="G28" s="36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21"/>
      <c r="G29" s="34"/>
      <c r="H29" s="5"/>
      <c r="I29" s="5"/>
      <c r="J29" s="5"/>
      <c r="K29" s="5"/>
    </row>
    <row r="30" spans="1:13" x14ac:dyDescent="0.25">
      <c r="A30" s="51" t="s">
        <v>25</v>
      </c>
      <c r="B30" s="5"/>
      <c r="C30" s="36"/>
      <c r="D30" s="36"/>
      <c r="E30" s="27"/>
      <c r="F30" s="52" t="s">
        <v>23</v>
      </c>
      <c r="G30" s="36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3" t="s">
        <v>26</v>
      </c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45.75" customHeight="1" x14ac:dyDescent="0.25">
      <c r="A33" s="54" t="s">
        <v>27</v>
      </c>
      <c r="B33" s="54"/>
      <c r="C33" s="54"/>
      <c r="D33" s="54"/>
      <c r="E33" s="54"/>
      <c r="F33" s="54"/>
      <c r="G33" s="5"/>
      <c r="H33" s="5"/>
      <c r="I33" s="5"/>
      <c r="J33" s="5"/>
      <c r="K33" s="5"/>
    </row>
    <row r="34" spans="1:11" hidden="1" x14ac:dyDescent="0.25">
      <c r="A34" s="54"/>
      <c r="B34" s="54"/>
      <c r="C34" s="54"/>
      <c r="D34" s="54"/>
      <c r="E34" s="54"/>
      <c r="F34" s="54"/>
      <c r="G34" s="5"/>
      <c r="H34" s="5"/>
      <c r="I34" s="5"/>
      <c r="J34" s="5"/>
      <c r="K34" s="5"/>
    </row>
    <row r="35" spans="1:11" hidden="1" x14ac:dyDescent="0.25">
      <c r="A35" s="54"/>
      <c r="B35" s="54"/>
      <c r="C35" s="54"/>
      <c r="D35" s="54"/>
      <c r="E35" s="54"/>
      <c r="F35" s="54"/>
      <c r="G35" s="5"/>
      <c r="H35" s="5"/>
      <c r="I35" s="5"/>
      <c r="J35" s="5"/>
      <c r="K35" s="5"/>
    </row>
    <row r="36" spans="1:11" hidden="1" x14ac:dyDescent="0.25">
      <c r="A36" s="54"/>
      <c r="B36" s="54"/>
      <c r="C36" s="54"/>
      <c r="D36" s="54"/>
      <c r="E36" s="54"/>
      <c r="F36" s="54"/>
      <c r="G36" s="5"/>
      <c r="H36" s="5"/>
      <c r="I36" s="5"/>
      <c r="J36" s="5"/>
      <c r="K36" s="5"/>
    </row>
    <row r="37" spans="1:11" x14ac:dyDescent="0.25">
      <c r="A37" s="54" t="s">
        <v>28</v>
      </c>
      <c r="B37" s="54"/>
      <c r="C37" s="54"/>
      <c r="D37" s="54"/>
      <c r="E37" s="54"/>
      <c r="F37" s="54"/>
      <c r="G37" s="5"/>
      <c r="H37" s="5"/>
      <c r="I37" s="5"/>
      <c r="J37" s="5"/>
      <c r="K37" s="5"/>
    </row>
    <row r="38" spans="1:11" x14ac:dyDescent="0.25">
      <c r="A38" s="54"/>
      <c r="B38" s="54"/>
      <c r="C38" s="54"/>
      <c r="D38" s="54"/>
      <c r="E38" s="54"/>
      <c r="F38" s="54"/>
      <c r="G38" s="5"/>
      <c r="H38" s="5"/>
      <c r="I38" s="5"/>
      <c r="J38" s="5"/>
      <c r="K38" s="5"/>
    </row>
    <row r="39" spans="1:11" ht="6" customHeight="1" x14ac:dyDescent="0.25">
      <c r="A39" s="54"/>
      <c r="B39" s="54"/>
      <c r="C39" s="54"/>
      <c r="D39" s="54"/>
      <c r="E39" s="54"/>
      <c r="F39" s="54"/>
      <c r="G39" s="5"/>
      <c r="H39" s="5"/>
      <c r="I39" s="5"/>
      <c r="J39" s="5"/>
      <c r="K39" s="5"/>
    </row>
    <row r="40" spans="1:11" hidden="1" x14ac:dyDescent="0.25">
      <c r="A40" s="54"/>
      <c r="B40" s="54"/>
      <c r="C40" s="54"/>
      <c r="D40" s="54"/>
      <c r="E40" s="54"/>
      <c r="F40" s="54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28"/>
      <c r="H44" s="5"/>
      <c r="I44" s="5"/>
      <c r="J44" s="5"/>
      <c r="K44" s="5"/>
    </row>
    <row r="45" spans="1:11" x14ac:dyDescent="0.25">
      <c r="A45" s="5"/>
      <c r="B45" s="5"/>
      <c r="C45" s="28"/>
      <c r="F45" s="28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28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28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25"/>
      <c r="G48" s="2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25"/>
      <c r="G49" s="2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25"/>
      <c r="G50" s="25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25"/>
      <c r="G51" s="25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20"/>
      <c r="G52" s="2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20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20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20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20"/>
      <c r="G56" s="2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20"/>
      <c r="G57" s="2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20"/>
      <c r="G58" s="2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20"/>
      <c r="G59" s="2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20"/>
      <c r="G60" s="2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20"/>
      <c r="G61" s="2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20"/>
      <c r="G62" s="2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20"/>
      <c r="G63" s="2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20"/>
      <c r="G64" s="2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20"/>
      <c r="G65" s="2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20"/>
      <c r="G66" s="2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20"/>
      <c r="G67" s="2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20"/>
      <c r="G68" s="2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20"/>
      <c r="G69" s="2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20"/>
      <c r="G70" s="2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20"/>
      <c r="G71" s="2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20"/>
      <c r="G72" s="2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20"/>
      <c r="G73" s="25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20"/>
      <c r="G74" s="2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20"/>
      <c r="G75" s="2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20"/>
      <c r="G76" s="2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20"/>
      <c r="G77" s="2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20"/>
      <c r="G78" s="2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20"/>
      <c r="G79" s="2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20"/>
      <c r="G80" s="2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20"/>
      <c r="G81" s="2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20"/>
      <c r="G82" s="2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20"/>
      <c r="G83" s="2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20"/>
      <c r="G84" s="25"/>
      <c r="H84" s="5"/>
      <c r="I84" s="5"/>
      <c r="J84" s="5"/>
      <c r="K84" s="5"/>
    </row>
    <row r="85" spans="1:11" x14ac:dyDescent="0.25">
      <c r="A85" s="5"/>
      <c r="B85" s="5"/>
      <c r="C85" s="20"/>
      <c r="F85" s="20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20"/>
      <c r="G86" s="2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20">
        <f>F86*F85</f>
        <v>0</v>
      </c>
      <c r="G87" s="2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20"/>
      <c r="G88" s="2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20"/>
      <c r="G89" s="2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20"/>
      <c r="G90" s="2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20"/>
      <c r="G91" s="2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20"/>
      <c r="G92" s="2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20"/>
      <c r="G93" s="2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20"/>
      <c r="G94" s="2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20"/>
      <c r="G95" s="2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20"/>
      <c r="G96" s="2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20"/>
      <c r="G97" s="2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20"/>
      <c r="G98" s="2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20"/>
      <c r="G99" s="2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20"/>
      <c r="G100" s="2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20"/>
      <c r="G101" s="2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20"/>
      <c r="G102" s="2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20"/>
      <c r="G103" s="2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20"/>
      <c r="G104" s="2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20"/>
      <c r="G105" s="2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20"/>
      <c r="G106" s="2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20"/>
      <c r="G107" s="2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20"/>
      <c r="G108" s="2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20"/>
      <c r="G109" s="2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20"/>
      <c r="G110" s="2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20"/>
      <c r="G111" s="2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20"/>
      <c r="G112" s="2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20"/>
      <c r="G113" s="2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20"/>
      <c r="G114" s="2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20"/>
      <c r="G115" s="2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20"/>
      <c r="G116" s="2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20"/>
      <c r="G117" s="2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20"/>
      <c r="G118" s="2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20"/>
      <c r="G119" s="2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20"/>
      <c r="G120" s="2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20"/>
      <c r="G121" s="2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20"/>
      <c r="G122" s="2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20"/>
      <c r="G123" s="2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20"/>
      <c r="G124" s="2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20"/>
      <c r="G125" s="2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20"/>
      <c r="G126" s="2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20"/>
      <c r="G127" s="2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20"/>
      <c r="G128" s="2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20"/>
      <c r="G129" s="2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20"/>
      <c r="G130" s="2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20"/>
      <c r="G131" s="2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20"/>
      <c r="G132" s="2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20"/>
      <c r="G133" s="2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20"/>
      <c r="G134" s="2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20"/>
      <c r="G135" s="2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20"/>
      <c r="G136" s="2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20"/>
      <c r="G137" s="2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20"/>
      <c r="G138" s="2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20"/>
      <c r="G139" s="2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20"/>
      <c r="G140" s="2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20"/>
      <c r="G141" s="2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20"/>
      <c r="G142" s="2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20"/>
      <c r="G143" s="2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20"/>
      <c r="G144" s="2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20"/>
      <c r="G145" s="2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20"/>
      <c r="G146" s="2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20"/>
      <c r="G147" s="2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20"/>
      <c r="G148" s="2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20"/>
      <c r="G149" s="2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20"/>
      <c r="G150" s="2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20"/>
      <c r="G151" s="2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20"/>
      <c r="G152" s="2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20"/>
      <c r="G153" s="2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20"/>
      <c r="G154" s="2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20"/>
      <c r="G155" s="2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20"/>
      <c r="G156" s="2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20"/>
      <c r="G157" s="2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20"/>
      <c r="G158" s="2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20"/>
      <c r="G159" s="2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20"/>
      <c r="G160" s="25"/>
      <c r="H160" s="5"/>
      <c r="I160" s="5"/>
      <c r="J160" s="5"/>
      <c r="K160" s="5"/>
    </row>
  </sheetData>
  <mergeCells count="2">
    <mergeCell ref="A33:F36"/>
    <mergeCell ref="A37:F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2025-02-27T07:28:26Z</dcterms:modified>
</cp:coreProperties>
</file>