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IMCS Thane\Harshal Manilal Gada\"/>
    </mc:Choice>
  </mc:AlternateContent>
  <xr:revisionPtr revIDLastSave="0" documentId="13_ncr:1_{6984495A-F75F-49D3-B8DF-6DAEE4F392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18" i="4" l="1"/>
  <c r="Q37" i="4" l="1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I20" i="4"/>
  <c r="R6" i="4" l="1"/>
  <c r="R5" i="4"/>
  <c r="R4" i="4"/>
  <c r="Q4" i="4"/>
  <c r="P8" i="4" l="1"/>
  <c r="P7" i="4"/>
  <c r="P6" i="4"/>
  <c r="P5" i="4"/>
  <c r="P4" i="4"/>
  <c r="P3" i="4"/>
  <c r="Q3" i="4" s="1"/>
  <c r="P2" i="4"/>
  <c r="Q12" i="4" l="1"/>
  <c r="P12" i="4"/>
  <c r="P11" i="4"/>
  <c r="Q11" i="4" s="1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<sst xmlns="http://schemas.openxmlformats.org/spreadsheetml/2006/main" count="27" uniqueCount="24">
  <si>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</si>
  <si>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</si>
  <si>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</si>
  <si>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</si>
  <si>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</si>
  <si>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</si>
  <si>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</si>
  <si>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</si>
  <si>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</si>
  <si>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</si>
  <si>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</si>
  <si>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</si>
  <si>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</si>
  <si>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701, 7th Floor, Matruchaya Pitruchaya Co.-Op. Hsg. Soc. Ltd., Village - Naupada, Taluka - Thane, District</t>
  </si>
  <si>
    <t>ca</t>
  </si>
  <si>
    <t>rate</t>
  </si>
  <si>
    <t>fmv</t>
  </si>
  <si>
    <t>gift deed  - 01.02.2022</t>
  </si>
  <si>
    <t>30.01.25</t>
  </si>
  <si>
    <t>24.01.25</t>
  </si>
  <si>
    <t>06.01.25</t>
  </si>
  <si>
    <t>mca</t>
  </si>
  <si>
    <t>20000 to 22000 on ca</t>
  </si>
  <si>
    <t>oc - 2007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</si>
</sst>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0A4D1-8081-4F8C-9601-28F1BA88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96454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4B18A-2B37-4BAB-A306-ED6CD336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3085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7EC77-4D19-4DBD-AACE-0BB085A5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705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47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7BA80-E638-40A8-AC89-2D4E5F7E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505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51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5DEF0-F664-46DF-83A6-4C0E3B08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47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79DAC-0A9B-46A1-8AFE-AA8AFF6C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3</xdr:row>
      <xdr:rowOff>38100</xdr:rowOff>
    </xdr:from>
    <xdr:to>
      <xdr:col>15</xdr:col>
      <xdr:colOff>334618</xdr:colOff>
      <xdr:row>48</xdr:row>
      <xdr:rowOff>125033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0960F-F23F-49DF-AFE1-336291C5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609600"/>
          <a:ext cx="8907118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A6AD2-4B28-4382-BC27-FC5836C3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8D125C-C31D-4CCA-A726-9EC05AC5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16">
        <f t="shared" ref="E2:E13" si="3">R2</f>
        <v>11000000</v>
      </c>
      <c r="F2" s="10">
        <f t="shared" ref="F2:F13" si="4">ROUND((E2/B2),0)</f>
        <v>14667</v>
      </c>
      <c r="G2" s="10">
        <f t="shared" ref="G2:G13" si="5">ROUND((E2/C2),0)</f>
        <v>12222</v>
      </c>
      <c r="H2" s="10">
        <f t="shared" ref="H2:H13" si="6">ROUND((E2/D2),0)</f>
        <v>10185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750</v>
      </c>
      <c r="R2" s="2">
        <v>11000000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506.94444444444451</v>
      </c>
      <c r="C3" s="4">
        <f t="shared" ref="C3:C15" si="9">B3*1.2</f>
        <v>608.33333333333337</v>
      </c>
      <c r="D3" s="4">
        <f t="shared" si="2"/>
        <v>730</v>
      </c>
      <c r="E3" s="16">
        <f t="shared" si="3"/>
        <v>14500000</v>
      </c>
      <c r="F3" s="10">
        <f t="shared" si="4"/>
        <v>28603</v>
      </c>
      <c r="G3" s="10">
        <f t="shared" si="5"/>
        <v>23836</v>
      </c>
      <c r="H3" s="10">
        <f t="shared" si="6"/>
        <v>19863</v>
      </c>
      <c r="I3" s="4" t="e">
        <f>#REF!</f>
        <v>#REF!</v>
      </c>
      <c r="J3" s="4">
        <f t="shared" si="7"/>
        <v>0</v>
      </c>
      <c r="O3">
        <v>730</v>
      </c>
      <c r="P3">
        <f t="shared" si="8"/>
        <v>608.33333333333337</v>
      </c>
      <c r="Q3">
        <f t="shared" ref="Q3" si="10">P3/1.2</f>
        <v>506.94444444444451</v>
      </c>
      <c r="R3" s="2">
        <v>14500000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1595.2247999999997</v>
      </c>
      <c r="C4" s="4">
        <f t="shared" si="9"/>
        <v>1914.2697599999997</v>
      </c>
      <c r="D4" s="4">
        <f t="shared" si="2"/>
        <v>2297.1237119999996</v>
      </c>
      <c r="E4" s="16">
        <f t="shared" si="3"/>
        <v>32130000</v>
      </c>
      <c r="F4" s="15">
        <f t="shared" si="4"/>
        <v>20141</v>
      </c>
      <c r="G4" s="10">
        <f t="shared" si="5"/>
        <v>16784</v>
      </c>
      <c r="H4" s="10">
        <f t="shared" si="6"/>
        <v>13987</v>
      </c>
      <c r="I4" s="4" t="e">
        <f>#REF!</f>
        <v>#REF!</v>
      </c>
      <c r="J4" s="4" t="str">
        <f t="shared" si="7"/>
        <v>30.01.25</v>
      </c>
      <c r="O4">
        <v>0</v>
      </c>
      <c r="P4">
        <f t="shared" si="8"/>
        <v>0</v>
      </c>
      <c r="Q4">
        <f>148.2*10.764</f>
        <v>1595.2247999999997</v>
      </c>
      <c r="R4" s="2">
        <f>30000000+2100000+30000</f>
        <v>32130000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487</v>
      </c>
      <c r="C5" s="4">
        <f t="shared" si="9"/>
        <v>584.4</v>
      </c>
      <c r="D5" s="4">
        <f t="shared" si="2"/>
        <v>701.28</v>
      </c>
      <c r="E5" s="16">
        <f t="shared" si="3"/>
        <v>8683190</v>
      </c>
      <c r="F5" s="10">
        <f t="shared" si="4"/>
        <v>17830</v>
      </c>
      <c r="G5" s="10">
        <f t="shared" si="5"/>
        <v>14858</v>
      </c>
      <c r="H5" s="10">
        <f t="shared" si="6"/>
        <v>12382</v>
      </c>
      <c r="I5" s="4" t="e">
        <f>#REF!</f>
        <v>#REF!</v>
      </c>
      <c r="J5" s="4" t="str">
        <f t="shared" si="7"/>
        <v>24.01.25</v>
      </c>
      <c r="O5">
        <v>0</v>
      </c>
      <c r="P5">
        <f t="shared" si="8"/>
        <v>0</v>
      </c>
      <c r="Q5">
        <v>487</v>
      </c>
      <c r="R5" s="2">
        <f>8087090+566100+30000</f>
        <v>8683190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305</v>
      </c>
      <c r="C6" s="4">
        <f t="shared" si="9"/>
        <v>366</v>
      </c>
      <c r="D6" s="4">
        <f t="shared" si="2"/>
        <v>439.2</v>
      </c>
      <c r="E6" s="16">
        <f t="shared" si="3"/>
        <v>6087723</v>
      </c>
      <c r="F6" s="15">
        <f t="shared" si="4"/>
        <v>19960</v>
      </c>
      <c r="G6" s="10">
        <f t="shared" si="5"/>
        <v>16633</v>
      </c>
      <c r="H6" s="10">
        <f t="shared" si="6"/>
        <v>13861</v>
      </c>
      <c r="I6" s="4" t="e">
        <f>#REF!</f>
        <v>#REF!</v>
      </c>
      <c r="J6" s="4" t="str">
        <f t="shared" si="7"/>
        <v>06.01.25</v>
      </c>
      <c r="O6">
        <v>0</v>
      </c>
      <c r="P6">
        <f t="shared" si="8"/>
        <v>0</v>
      </c>
      <c r="Q6">
        <v>305</v>
      </c>
      <c r="R6" s="2">
        <f>5661323+396400+30000</f>
        <v>6087723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466</v>
      </c>
      <c r="C7" s="4">
        <f t="shared" si="9"/>
        <v>559.19999999999993</v>
      </c>
      <c r="D7" s="4">
        <f t="shared" si="2"/>
        <v>671.03999999999985</v>
      </c>
      <c r="E7" s="16">
        <f t="shared" si="3"/>
        <v>11200000</v>
      </c>
      <c r="F7" s="15">
        <f t="shared" si="4"/>
        <v>24034</v>
      </c>
      <c r="G7" s="10">
        <f t="shared" si="5"/>
        <v>20029</v>
      </c>
      <c r="H7" s="10">
        <f t="shared" si="6"/>
        <v>16691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466</v>
      </c>
      <c r="R7" s="2">
        <v>11200000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466</v>
      </c>
      <c r="C8" s="4">
        <f t="shared" si="9"/>
        <v>559.19999999999993</v>
      </c>
      <c r="D8" s="4">
        <f t="shared" si="2"/>
        <v>671.03999999999985</v>
      </c>
      <c r="E8" s="16">
        <f t="shared" si="3"/>
        <v>11800000</v>
      </c>
      <c r="F8" s="15">
        <f t="shared" si="4"/>
        <v>25322</v>
      </c>
      <c r="G8" s="10">
        <f t="shared" si="5"/>
        <v>21102</v>
      </c>
      <c r="H8" s="10">
        <f t="shared" si="6"/>
        <v>17585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466</v>
      </c>
      <c r="R8" s="2">
        <v>11800000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1371.5277777777781</v>
      </c>
      <c r="C9" s="4">
        <f t="shared" si="9"/>
        <v>1645.8333333333337</v>
      </c>
      <c r="D9" s="4">
        <f t="shared" si="2"/>
        <v>1975.0000000000005</v>
      </c>
      <c r="E9" s="16">
        <f t="shared" si="3"/>
        <v>39700000</v>
      </c>
      <c r="F9" s="10">
        <f t="shared" si="4"/>
        <v>28946</v>
      </c>
      <c r="G9" s="10">
        <f t="shared" si="5"/>
        <v>24122</v>
      </c>
      <c r="H9" s="10">
        <f t="shared" si="6"/>
        <v>20101</v>
      </c>
      <c r="I9" s="4" t="e">
        <f>#REF!</f>
        <v>#REF!</v>
      </c>
      <c r="J9" s="4">
        <f t="shared" si="7"/>
        <v>0</v>
      </c>
      <c r="O9">
        <v>1975</v>
      </c>
      <c r="P9">
        <f t="shared" ref="P9:P12" si="11">O9/1.2</f>
        <v>1645.8333333333335</v>
      </c>
      <c r="Q9">
        <f t="shared" ref="Q9:Q12" si="12">P9/1.2</f>
        <v>1371.5277777777781</v>
      </c>
      <c r="R9" s="2">
        <v>39700000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16">
        <f t="shared" si="3"/>
        <v>10500000</v>
      </c>
      <c r="F10" s="10">
        <f t="shared" si="4"/>
        <v>23333</v>
      </c>
      <c r="G10" s="10">
        <f t="shared" si="5"/>
        <v>19444</v>
      </c>
      <c r="H10" s="10">
        <f t="shared" si="6"/>
        <v>16204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450</v>
      </c>
      <c r="R10" s="2">
        <v>10500000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448</v>
      </c>
      <c r="N18">
        <f>I18*1.2</f>
        <v>537.6</v>
      </c>
    </row>
    <row r="19" spans="7:24" x14ac:dyDescent="0.25">
      <c r="H19" t="s">
        <v>15</v>
      </c>
      <c r="I19">
        <v>20500</v>
      </c>
    </row>
    <row r="20" spans="7:24" x14ac:dyDescent="0.25">
      <c r="H20" t="s">
        <v>16</v>
      </c>
      <c r="I20">
        <f>I19*I18</f>
        <v>9184000</v>
      </c>
      <c r="O20" t="s">
        <v>21</v>
      </c>
    </row>
    <row r="21" spans="7:24" x14ac:dyDescent="0.25">
      <c r="O21">
        <v>5.32</v>
      </c>
      <c r="P21">
        <v>3.04</v>
      </c>
      <c r="Q21">
        <f>P21*O21</f>
        <v>16.172800000000002</v>
      </c>
    </row>
    <row r="22" spans="7:24" x14ac:dyDescent="0.25">
      <c r="G22" s="6"/>
      <c r="H22" s="6"/>
      <c r="O22">
        <v>0.34</v>
      </c>
      <c r="P22">
        <v>0.87</v>
      </c>
      <c r="Q22">
        <f t="shared" ref="Q22:Q35" si="23">P22*O22</f>
        <v>0.29580000000000001</v>
      </c>
    </row>
    <row r="23" spans="7:24" x14ac:dyDescent="0.25">
      <c r="J23" t="s">
        <v>23</v>
      </c>
      <c r="O23">
        <v>0.16</v>
      </c>
      <c r="P23">
        <v>0.7</v>
      </c>
      <c r="Q23">
        <f t="shared" si="23"/>
        <v>0.11199999999999999</v>
      </c>
    </row>
    <row r="24" spans="7:24" x14ac:dyDescent="0.25">
      <c r="O24">
        <v>1.8</v>
      </c>
      <c r="P24" s="11">
        <v>1.64</v>
      </c>
      <c r="Q24">
        <f t="shared" si="23"/>
        <v>2.952</v>
      </c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O25">
        <v>0.41</v>
      </c>
      <c r="P25" s="11">
        <v>0.9</v>
      </c>
      <c r="Q25">
        <f t="shared" si="23"/>
        <v>0.36899999999999999</v>
      </c>
      <c r="R25" s="14"/>
      <c r="T25" s="14"/>
      <c r="U25" s="14"/>
      <c r="V25" s="11"/>
      <c r="W25" s="11"/>
      <c r="X25" s="11"/>
    </row>
    <row r="26" spans="7:24" x14ac:dyDescent="0.25">
      <c r="H26" t="s">
        <v>22</v>
      </c>
      <c r="O26">
        <v>0.17</v>
      </c>
      <c r="P26" s="11">
        <v>0.6</v>
      </c>
      <c r="Q26">
        <f t="shared" si="23"/>
        <v>0.10200000000000001</v>
      </c>
      <c r="R26" s="11"/>
      <c r="T26" s="11"/>
      <c r="U26" s="11"/>
      <c r="V26" s="11"/>
      <c r="W26" s="11"/>
      <c r="X26" s="11"/>
    </row>
    <row r="27" spans="7:24" x14ac:dyDescent="0.25">
      <c r="O27">
        <v>1.2</v>
      </c>
      <c r="P27" s="11">
        <v>1.17</v>
      </c>
      <c r="Q27">
        <f t="shared" si="23"/>
        <v>1.4039999999999999</v>
      </c>
      <c r="R27" s="11"/>
      <c r="T27" s="11"/>
      <c r="U27" s="11"/>
      <c r="V27" s="11"/>
      <c r="W27" s="11"/>
      <c r="X27" s="11"/>
    </row>
    <row r="28" spans="7:24" x14ac:dyDescent="0.25">
      <c r="O28">
        <v>2.5</v>
      </c>
      <c r="P28" s="11">
        <v>4.1399999999999997</v>
      </c>
      <c r="Q28">
        <f t="shared" si="23"/>
        <v>10.35</v>
      </c>
      <c r="R28" s="12"/>
      <c r="T28" s="12"/>
      <c r="U28" s="12"/>
      <c r="V28" s="11"/>
      <c r="W28" s="11"/>
      <c r="X28" s="11"/>
    </row>
    <row r="29" spans="7:24" x14ac:dyDescent="0.25">
      <c r="O29">
        <v>2.7</v>
      </c>
      <c r="P29" s="11">
        <v>3.4</v>
      </c>
      <c r="Q29">
        <f t="shared" si="23"/>
        <v>9.18</v>
      </c>
      <c r="R29" s="11"/>
      <c r="T29" s="11"/>
      <c r="U29" s="11"/>
      <c r="V29" s="11"/>
      <c r="W29" s="11"/>
      <c r="X29" s="11"/>
    </row>
    <row r="30" spans="7:24" x14ac:dyDescent="0.25">
      <c r="O30">
        <v>0.6</v>
      </c>
      <c r="P30" s="11">
        <v>1.92</v>
      </c>
      <c r="Q30">
        <f t="shared" si="23"/>
        <v>1.1519999999999999</v>
      </c>
      <c r="R30" s="11"/>
      <c r="T30" s="11"/>
      <c r="U30" s="11"/>
      <c r="V30" s="11"/>
      <c r="W30" s="11"/>
      <c r="X30" s="11"/>
    </row>
    <row r="31" spans="7:24" x14ac:dyDescent="0.25">
      <c r="O31">
        <v>0.25</v>
      </c>
      <c r="P31" s="11">
        <v>0.95</v>
      </c>
      <c r="Q31">
        <f t="shared" si="23"/>
        <v>0.23749999999999999</v>
      </c>
      <c r="R31" s="11"/>
      <c r="T31" s="11"/>
      <c r="U31" s="11"/>
      <c r="V31" s="11"/>
      <c r="W31" s="11"/>
      <c r="X31" s="11"/>
    </row>
    <row r="32" spans="7:24" x14ac:dyDescent="0.25">
      <c r="O32">
        <v>0.15</v>
      </c>
      <c r="P32" s="11">
        <v>0.68</v>
      </c>
      <c r="Q32">
        <f t="shared" si="23"/>
        <v>0.10200000000000001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0.5</v>
      </c>
      <c r="P33" s="11">
        <v>0.76</v>
      </c>
      <c r="Q33">
        <f t="shared" si="23"/>
        <v>0.38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1</v>
      </c>
      <c r="P34" s="11">
        <v>1.23</v>
      </c>
      <c r="Q34">
        <f t="shared" si="23"/>
        <v>1.23</v>
      </c>
      <c r="R34" s="11"/>
    </row>
    <row r="35" spans="15:24" x14ac:dyDescent="0.25">
      <c r="O35">
        <v>0.87</v>
      </c>
      <c r="P35" s="11">
        <v>2.12</v>
      </c>
      <c r="Q35">
        <f t="shared" si="23"/>
        <v>1.8444</v>
      </c>
      <c r="R35" s="11"/>
      <c r="T35" s="6"/>
    </row>
    <row r="36" spans="15:24" x14ac:dyDescent="0.25">
      <c r="P36" s="11"/>
      <c r="Q36" s="11">
        <f>SUM(Q21:Q35)</f>
        <v>45.883499999999998</v>
      </c>
      <c r="R36" s="11"/>
      <c r="S36" s="6"/>
    </row>
    <row r="37" spans="15:24" x14ac:dyDescent="0.25">
      <c r="Q37">
        <f>Q36*10.764</f>
        <v>493.88999399999994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2025-02-28T09:14:12Z</dcterms:modified>
</cp:coreProperties>
</file>