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8EB10EC3-D8EF-4C76-9E71-BB938D265974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1" l="1"/>
  <c r="C36" i="1"/>
  <c r="F32" i="1"/>
  <c r="B32" i="1"/>
  <c r="G31" i="1"/>
  <c r="I31" i="1"/>
  <c r="C30" i="1"/>
  <c r="B21" i="1"/>
  <c r="B20" i="1" l="1"/>
  <c r="F6" i="1"/>
  <c r="C35" i="1"/>
  <c r="C34" i="1"/>
  <c r="C29" i="1"/>
  <c r="C28" i="1"/>
  <c r="C27" i="1"/>
  <c r="F38" i="1" l="1"/>
  <c r="H29" i="1" l="1"/>
  <c r="H28" i="1"/>
  <c r="H35" i="1"/>
  <c r="H34" i="1"/>
  <c r="G30" i="1" l="1"/>
  <c r="F37" i="1"/>
  <c r="H37" i="1" s="1"/>
  <c r="F36" i="1" l="1"/>
  <c r="F35" i="1"/>
  <c r="F34" i="1"/>
  <c r="G38" i="1" l="1"/>
  <c r="G37" i="1"/>
  <c r="G36" i="1"/>
  <c r="G35" i="1"/>
  <c r="G34" i="1"/>
  <c r="I29" i="1" l="1"/>
  <c r="G27" i="1"/>
  <c r="H27" i="1"/>
  <c r="I30" i="1"/>
  <c r="B10" i="1"/>
  <c r="B11" i="1" s="1"/>
  <c r="B8" i="1"/>
  <c r="B6" i="1"/>
  <c r="B5" i="1"/>
  <c r="B14" i="1" s="1"/>
  <c r="B12" i="1" l="1"/>
  <c r="B13" i="1" s="1"/>
  <c r="B15" i="1" l="1"/>
  <c r="H38" i="1" l="1"/>
  <c r="I36" i="1"/>
  <c r="I35" i="1"/>
  <c r="I34" i="1"/>
  <c r="B17" i="1"/>
  <c r="I27" i="1"/>
  <c r="F27" i="1"/>
  <c r="B19" i="1" l="1"/>
  <c r="B18" i="1"/>
  <c r="F28" i="1"/>
  <c r="G28" i="1"/>
  <c r="F29" i="1"/>
  <c r="G29" i="1"/>
  <c r="F30" i="1"/>
  <c r="I28" i="1" l="1"/>
  <c r="H30" i="1" l="1"/>
  <c r="G3" i="1" l="1"/>
</calcChain>
</file>

<file path=xl/sharedStrings.xml><?xml version="1.0" encoding="utf-8"?>
<sst xmlns="http://schemas.openxmlformats.org/spreadsheetml/2006/main" count="37" uniqueCount="29">
  <si>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</si>
  <si>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</si>
  <si>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</si>
  <si>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</si>
  <si>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</si>
  <si>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</si>
  <si>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</si>
  <si>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</si>
  <si>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</si>
  <si>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</si>
  <si>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</si>
  <si>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</si>
  <si>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</si>
  <si>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</si>
  <si>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</si>
  <si>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</si>
  <si>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</si>
  <si>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</si>
  <si>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</si>
  <si>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</si>
  <si>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</si>
  <si>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</si>
  <si>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</si>
  <si>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</si>
  <si>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</si>
  <si>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Agreement carpet area - 16</t>
  </si>
  <si>
    <t>Measurement carpet</t>
  </si>
  <si>
    <t>RV</t>
  </si>
  <si>
    <t>IGR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</si>
</sst>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4" fillId="0" borderId="1" xfId="0" applyFont="1" applyBorder="1"/>
    <xf numFmtId="0" fontId="4" fillId="0" borderId="1" xfId="0" applyFont="1" applyBorder="1"/>
    <xf numFmtId="0" fontId="10" fillId="0" borderId="0" xfId="0" applyFont="1" applyAlignment="1">
      <alignment horizontal="center" wrapText="1"/>
    </xf>
    <xf numFmtId="0" fontId="0" fillId="0" borderId="7" xfId="0" applyFill="1" applyBorder="1"/>
    <xf numFmtId="0" fontId="0" fillId="2" borderId="1" xfId="0" applyFill="1" applyBorder="1"/>
    <xf numFmtId="43" fontId="0" fillId="0" borderId="1" xfId="0" applyNumberFormat="1" applyFill="1" applyBorder="1"/>
    <xf numFmtId="43" fontId="2" fillId="0" borderId="0" xfId="0" applyNumberFormat="1" applyFont="1" applyFill="1"/>
    <xf numFmtId="43" fontId="12" fillId="0" borderId="0" xfId="0" applyNumberFormat="1" applyFont="1" applyFill="1"/>
    <xf numFmtId="43" fontId="0" fillId="0" borderId="0" xfId="0" applyNumberFormat="1" applyFill="1"/>
    <xf numFmtId="43" fontId="15" fillId="0" borderId="0" xfId="0" applyNumberFormat="1" applyFont="1" applyFill="1"/>
    <xf numFmtId="0" fontId="15" fillId="0" borderId="0" xfId="0" applyFont="1" applyFill="1"/>
    <xf numFmtId="0" fontId="0" fillId="0" borderId="0" xfId="0" applyFill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1" fillId="0" borderId="1" xfId="0" applyNumberFormat="1" applyFont="1" applyFill="1" applyBorder="1"/>
    <xf numFmtId="43" fontId="16" fillId="0" borderId="1" xfId="0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0" fillId="0" borderId="6" xfId="0" applyNumberFormat="1" applyBorder="1"/>
    <xf numFmtId="43" fontId="2" fillId="0" borderId="8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134560</xdr:colOff>
      <xdr:row>35</xdr:row>
      <xdr:rowOff>124773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7264A0-9DD2-467A-8D78-AE348AF05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68960" cy="6792273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229823</xdr:colOff>
      <xdr:row>41</xdr:row>
      <xdr:rowOff>96353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CD09BC-BC1F-427D-BFD3-AEC7F9125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764223" cy="79068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86928</xdr:colOff>
      <xdr:row>42</xdr:row>
      <xdr:rowOff>115433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AD4B13-A77C-411B-A956-FC5A3F277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21328" cy="8116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zoomScaleNormal="100" workbookViewId="0">
      <selection activeCell="D21" sqref="D21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50">
        <v>14000</v>
      </c>
      <c r="C3" s="17"/>
      <c r="D3" s="10"/>
      <c r="E3">
        <v>2012</v>
      </c>
      <c r="F3" s="3">
        <v>2025</v>
      </c>
      <c r="G3" s="4">
        <f>F3-E3</f>
        <v>13</v>
      </c>
      <c r="L3" s="3"/>
      <c r="M3" s="4"/>
    </row>
    <row r="4" spans="1:17" ht="33" x14ac:dyDescent="0.3">
      <c r="A4" s="51" t="s">
        <v>1</v>
      </c>
      <c r="B4" s="50">
        <v>2600</v>
      </c>
      <c r="C4" s="17"/>
      <c r="D4" s="10"/>
      <c r="E4" s="31"/>
      <c r="F4" s="3"/>
      <c r="G4" s="4"/>
      <c r="H4" s="40"/>
      <c r="K4" s="26"/>
      <c r="L4" s="3"/>
      <c r="M4" s="4"/>
    </row>
    <row r="5" spans="1:17" ht="16.5" x14ac:dyDescent="0.3">
      <c r="A5" s="16" t="s">
        <v>2</v>
      </c>
      <c r="B5" s="50">
        <f>B3-B4</f>
        <v>11400</v>
      </c>
      <c r="C5" s="17"/>
      <c r="D5" s="10"/>
      <c r="E5" s="8" t="s">
        <v>25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50">
        <f>B4</f>
        <v>2600</v>
      </c>
      <c r="C6" s="17"/>
      <c r="D6" s="61"/>
      <c r="E6" s="55">
        <v>564</v>
      </c>
      <c r="F6" s="3">
        <f>E6*1.2</f>
        <v>676.8</v>
      </c>
      <c r="G6" s="14"/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13</v>
      </c>
      <c r="C7" s="18"/>
      <c r="D7" s="54"/>
      <c r="E7" s="55"/>
      <c r="F7" s="3"/>
      <c r="G7" s="5"/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47</v>
      </c>
      <c r="C8" s="18"/>
      <c r="D8" s="54"/>
      <c r="E8" s="55"/>
      <c r="F8" s="37"/>
      <c r="G8" s="5"/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54"/>
      <c r="E9" s="55"/>
      <c r="F9" s="37"/>
      <c r="G9" s="13"/>
      <c r="J9" s="25"/>
      <c r="M9" s="33"/>
      <c r="N9" s="23"/>
      <c r="O9" s="23"/>
      <c r="P9" s="23"/>
      <c r="Q9" s="23"/>
    </row>
    <row r="10" spans="1:17" ht="33" x14ac:dyDescent="0.3">
      <c r="A10" s="51" t="s">
        <v>7</v>
      </c>
      <c r="B10" s="16">
        <f>90*B7/B9</f>
        <v>19.5</v>
      </c>
      <c r="C10" s="18"/>
      <c r="D10" s="54"/>
      <c r="E10" s="56"/>
      <c r="F10" s="36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52">
        <f>B10%</f>
        <v>0.19500000000000001</v>
      </c>
      <c r="C11" s="28"/>
      <c r="D11" s="57"/>
      <c r="E11" s="55" t="s">
        <v>26</v>
      </c>
      <c r="G11" s="13"/>
      <c r="H11" s="23"/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50">
        <f>B6*B11</f>
        <v>507</v>
      </c>
      <c r="C12" s="19"/>
      <c r="D12" s="58"/>
      <c r="E12" s="55">
        <v>544</v>
      </c>
      <c r="G12" s="13"/>
      <c r="H12" s="35"/>
      <c r="I12" s="23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50">
        <f>B6-B12</f>
        <v>2093</v>
      </c>
      <c r="C13" s="19"/>
      <c r="D13" s="59"/>
      <c r="E13" s="49"/>
      <c r="G13" s="13"/>
      <c r="H13" s="35"/>
      <c r="I13" s="23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50">
        <f>B5</f>
        <v>11400</v>
      </c>
      <c r="C14" s="17"/>
      <c r="D14" s="43"/>
      <c r="E14" s="49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50">
        <f>B14+B13</f>
        <v>13493</v>
      </c>
      <c r="C15" s="17"/>
      <c r="D15" s="43"/>
      <c r="E15" s="46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564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11</v>
      </c>
      <c r="B17" s="53">
        <f>B15*B16</f>
        <v>7610052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27</v>
      </c>
      <c r="B18" s="53">
        <f>B17*0.98</f>
        <v>7457850.96</v>
      </c>
      <c r="C18" s="20"/>
      <c r="D18" s="10"/>
      <c r="E18" s="5"/>
      <c r="F18" s="27"/>
      <c r="G18" s="5"/>
      <c r="H18" s="6"/>
      <c r="M18" s="5"/>
      <c r="N18" s="6"/>
    </row>
    <row r="19" spans="1:14" ht="16.5" x14ac:dyDescent="0.3">
      <c r="A19" s="16" t="s">
        <v>23</v>
      </c>
      <c r="B19" s="53">
        <f>B17*0.8</f>
        <v>6088041.6000000006</v>
      </c>
      <c r="C19" s="20"/>
      <c r="D19" s="43"/>
      <c r="E19" s="44"/>
      <c r="F19" s="45"/>
      <c r="G19" s="44"/>
      <c r="H19" s="46"/>
      <c r="M19" s="5"/>
      <c r="N19" s="6"/>
    </row>
    <row r="20" spans="1:14" ht="18.75" x14ac:dyDescent="0.3">
      <c r="A20" s="16" t="s">
        <v>12</v>
      </c>
      <c r="B20" s="17">
        <f>677*B4</f>
        <v>1760200</v>
      </c>
      <c r="C20" s="17"/>
      <c r="D20" s="43"/>
      <c r="E20" s="47"/>
      <c r="F20" s="47"/>
      <c r="G20" s="48"/>
      <c r="H20" s="49"/>
    </row>
    <row r="21" spans="1:14" ht="16.5" x14ac:dyDescent="0.3">
      <c r="A21" s="16" t="s">
        <v>16</v>
      </c>
      <c r="B21" s="17">
        <f>B17*0.025/12</f>
        <v>15854.275000000001</v>
      </c>
      <c r="C21" s="30"/>
      <c r="D21" s="43"/>
      <c r="E21" s="46"/>
      <c r="F21" s="44"/>
      <c r="G21" s="49"/>
      <c r="H21" s="49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24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430</v>
      </c>
      <c r="C27" s="8">
        <f>B27*1.2</f>
        <v>516</v>
      </c>
      <c r="D27" s="8"/>
      <c r="E27" s="8">
        <v>5700000</v>
      </c>
      <c r="F27" s="10">
        <f t="shared" ref="F27:F32" si="0">E27/B27</f>
        <v>13255.813953488372</v>
      </c>
      <c r="G27" s="10">
        <f>E27/C27</f>
        <v>11046.511627906977</v>
      </c>
      <c r="H27" s="10" t="e">
        <f>E27/D27</f>
        <v>#DIV/0!</v>
      </c>
      <c r="I27" s="8">
        <f>C27/B27</f>
        <v>1.2</v>
      </c>
      <c r="J27" s="15"/>
    </row>
    <row r="28" spans="1:14" ht="17.25" x14ac:dyDescent="0.3">
      <c r="B28" s="9">
        <v>290</v>
      </c>
      <c r="C28" s="8">
        <f>B28*1.2</f>
        <v>348</v>
      </c>
      <c r="D28" s="8"/>
      <c r="E28" s="8">
        <v>3600000</v>
      </c>
      <c r="F28" s="10">
        <f t="shared" si="0"/>
        <v>12413.793103448275</v>
      </c>
      <c r="G28" s="10">
        <f>E28/C28</f>
        <v>10344.827586206897</v>
      </c>
      <c r="H28" s="10" t="e">
        <f>E28/D28</f>
        <v>#DIV/0!</v>
      </c>
      <c r="I28" s="8">
        <f>C28/B28</f>
        <v>1.2</v>
      </c>
      <c r="J28" s="15"/>
    </row>
    <row r="29" spans="1:14" x14ac:dyDescent="0.25">
      <c r="B29" s="9">
        <v>560</v>
      </c>
      <c r="C29" s="8">
        <f>B29*1.2</f>
        <v>672</v>
      </c>
      <c r="D29" s="8"/>
      <c r="E29" s="8">
        <v>7450000</v>
      </c>
      <c r="F29" s="10">
        <f t="shared" si="0"/>
        <v>13303.571428571429</v>
      </c>
      <c r="G29" s="10">
        <f t="shared" ref="G29:G31" si="1">E29/C29</f>
        <v>11086.309523809523</v>
      </c>
      <c r="H29" s="10" t="e">
        <f>E29/D29</f>
        <v>#DIV/0!</v>
      </c>
      <c r="I29" s="8">
        <f>C29/B29</f>
        <v>1.2</v>
      </c>
    </row>
    <row r="30" spans="1:14" x14ac:dyDescent="0.25">
      <c r="B30" s="9">
        <v>750</v>
      </c>
      <c r="C30" s="8">
        <f>B30*1.2</f>
        <v>900</v>
      </c>
      <c r="D30" s="8"/>
      <c r="E30" s="8">
        <v>12500000</v>
      </c>
      <c r="F30" s="10">
        <f t="shared" si="0"/>
        <v>16666.666666666668</v>
      </c>
      <c r="G30" s="10">
        <f t="shared" si="1"/>
        <v>13888.888888888889</v>
      </c>
      <c r="H30" s="10" t="e">
        <f>E30/#REF!</f>
        <v>#REF!</v>
      </c>
      <c r="I30" s="8">
        <f>C30/B30</f>
        <v>1.2</v>
      </c>
    </row>
    <row r="31" spans="1:14" x14ac:dyDescent="0.25">
      <c r="B31" s="9"/>
      <c r="C31" s="8"/>
      <c r="D31" s="8"/>
      <c r="E31" s="10"/>
      <c r="F31" s="10"/>
      <c r="G31" s="10" t="e">
        <f t="shared" si="1"/>
        <v>#DIV/0!</v>
      </c>
      <c r="H31" s="10"/>
      <c r="I31" s="8" t="e">
        <f>C31/B31</f>
        <v>#DIV/0!</v>
      </c>
    </row>
    <row r="32" spans="1:14" x14ac:dyDescent="0.25">
      <c r="B32" s="9">
        <f>C32/1.2</f>
        <v>588.33333333333337</v>
      </c>
      <c r="C32" s="8">
        <v>706</v>
      </c>
      <c r="D32" s="8"/>
      <c r="E32" s="10">
        <v>9500000</v>
      </c>
      <c r="F32" s="10">
        <f t="shared" si="0"/>
        <v>16147.308781869688</v>
      </c>
      <c r="G32" s="10"/>
      <c r="H32" s="10"/>
      <c r="I32" s="8"/>
    </row>
    <row r="33" spans="1:11" x14ac:dyDescent="0.25">
      <c r="A33" t="s">
        <v>28</v>
      </c>
      <c r="B33" s="9" t="s">
        <v>15</v>
      </c>
      <c r="C33" s="8" t="s">
        <v>20</v>
      </c>
      <c r="D33" s="8" t="s">
        <v>24</v>
      </c>
      <c r="E33" s="8" t="s">
        <v>11</v>
      </c>
      <c r="F33" s="8" t="s">
        <v>17</v>
      </c>
      <c r="G33" s="8" t="s">
        <v>18</v>
      </c>
    </row>
    <row r="34" spans="1:11" x14ac:dyDescent="0.25">
      <c r="B34" s="9">
        <v>564</v>
      </c>
      <c r="C34" s="8">
        <f>B34*1.2</f>
        <v>676.8</v>
      </c>
      <c r="D34" s="8"/>
      <c r="E34" s="8">
        <v>6700000</v>
      </c>
      <c r="F34" s="8">
        <f>E34/B34</f>
        <v>11879.432624113475</v>
      </c>
      <c r="G34" s="8">
        <f>E34/C34</f>
        <v>9899.52718676123</v>
      </c>
      <c r="H34" s="10" t="e">
        <f>E34/D34</f>
        <v>#DIV/0!</v>
      </c>
      <c r="I34" s="60">
        <f>B15/F34</f>
        <v>1.135828656716418</v>
      </c>
      <c r="J34" s="6"/>
    </row>
    <row r="35" spans="1:11" x14ac:dyDescent="0.25">
      <c r="B35" s="9">
        <v>718</v>
      </c>
      <c r="C35" s="8">
        <f>B35*1.2</f>
        <v>861.6</v>
      </c>
      <c r="D35" s="8"/>
      <c r="E35" s="8">
        <v>8250000</v>
      </c>
      <c r="F35" s="8">
        <f>E35/B35</f>
        <v>11490.250696378831</v>
      </c>
      <c r="G35" s="8">
        <f>E35/C35</f>
        <v>9575.2089136490249</v>
      </c>
      <c r="H35" s="10" t="e">
        <f>E35/D35</f>
        <v>#DIV/0!</v>
      </c>
      <c r="I35" s="60">
        <f>B15/F35</f>
        <v>1.1742998787878787</v>
      </c>
    </row>
    <row r="36" spans="1:11" x14ac:dyDescent="0.25">
      <c r="B36" s="9">
        <v>415</v>
      </c>
      <c r="C36" s="8">
        <f>B36*1.2</f>
        <v>498</v>
      </c>
      <c r="D36" s="8"/>
      <c r="E36" s="8">
        <v>4990000</v>
      </c>
      <c r="F36" s="8">
        <f>E36/B36</f>
        <v>12024.096385542169</v>
      </c>
      <c r="G36" s="8">
        <f>E36/C36</f>
        <v>10020.080321285141</v>
      </c>
      <c r="H36" s="10"/>
      <c r="I36" s="60">
        <f>B15/F36</f>
        <v>1.1221633266533066</v>
      </c>
    </row>
    <row r="37" spans="1:11" x14ac:dyDescent="0.25">
      <c r="B37" s="8">
        <v>623</v>
      </c>
      <c r="C37" s="8">
        <f>B37*1.2</f>
        <v>747.6</v>
      </c>
      <c r="D37" s="42"/>
      <c r="E37" s="42">
        <v>8800000</v>
      </c>
      <c r="F37" s="8">
        <f>E37/B37</f>
        <v>14125.200642054575</v>
      </c>
      <c r="G37" s="42">
        <f>E37/C37</f>
        <v>11771.000535045479</v>
      </c>
      <c r="H37" s="10">
        <f>B16/F37</f>
        <v>3.9928636363636361E-2</v>
      </c>
      <c r="K37" s="6"/>
    </row>
    <row r="38" spans="1:11" x14ac:dyDescent="0.25">
      <c r="B38" s="8"/>
      <c r="C38" s="42"/>
      <c r="D38" s="42"/>
      <c r="E38" s="42"/>
      <c r="F38" s="42" t="e">
        <f>E38/B38</f>
        <v>#DIV/0!</v>
      </c>
      <c r="G38" s="42" t="e">
        <f>E38/C38</f>
        <v>#DIV/0!</v>
      </c>
      <c r="H38" s="10" t="e">
        <f>B15/F38</f>
        <v>#DIV/0!</v>
      </c>
    </row>
    <row r="39" spans="1:11" ht="15.75" x14ac:dyDescent="0.25">
      <c r="B39" s="38"/>
      <c r="C39" s="8"/>
      <c r="D39" s="8"/>
      <c r="E39" s="8"/>
      <c r="F39" s="8"/>
      <c r="G39" s="8"/>
      <c r="H39" s="8"/>
    </row>
    <row r="40" spans="1:11" ht="15.75" x14ac:dyDescent="0.25">
      <c r="B40" s="39"/>
      <c r="C40" s="9"/>
      <c r="D40" s="8"/>
      <c r="E40" s="8"/>
      <c r="F40" s="8"/>
      <c r="G40" s="8"/>
      <c r="H40" s="8"/>
    </row>
    <row r="41" spans="1:11" ht="15.75" x14ac:dyDescent="0.25">
      <c r="B41" s="39"/>
      <c r="C41" s="9"/>
      <c r="D41" s="8"/>
      <c r="E41" s="8"/>
      <c r="F41" s="8"/>
      <c r="G41" s="8"/>
      <c r="H41" s="8"/>
    </row>
    <row r="42" spans="1:11" ht="15.75" x14ac:dyDescent="0.25">
      <c r="B42" s="22"/>
      <c r="C42" s="7"/>
      <c r="D42" s="41"/>
    </row>
    <row r="43" spans="1:11" ht="15.75" x14ac:dyDescent="0.25">
      <c r="B43" s="22"/>
      <c r="C43" s="7"/>
    </row>
    <row r="63" spans="3:5" x14ac:dyDescent="0.25">
      <c r="C63" s="6"/>
      <c r="D63" s="6"/>
      <c r="E6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2025-02-27T05:38:50Z</dcterms:modified>
</cp:coreProperties>
</file>