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RLP Vashi\kuldeep mishra\"/>
    </mc:Choice>
  </mc:AlternateContent>
  <xr:revisionPtr revIDLastSave="0" documentId="13_ncr:1_{CF3BACEF-C1AF-4FC6-8B01-6CAC002234E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Q14" i="4" l="1"/>
  <c r="Q13" i="4"/>
  <c r="P13" i="4"/>
  <c r="Q11" i="4"/>
  <c r="Q10" i="4"/>
  <c r="Q9" i="4"/>
  <c r="G21" i="4"/>
  <c r="G32" i="4"/>
  <c r="H19" i="4"/>
  <c r="P12" i="4" l="1"/>
  <c r="P11" i="4"/>
  <c r="P10" i="4"/>
  <c r="P9" i="4"/>
  <c r="P8" i="4"/>
  <c r="P7" i="4"/>
  <c r="P6" i="4"/>
  <c r="P5" i="4"/>
  <c r="P4" i="4"/>
  <c r="P3" i="4"/>
  <c r="P2" i="4"/>
  <c r="C15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<sst xmlns="http://schemas.openxmlformats.org/spreadsheetml/2006/main" count="29" uniqueCount="26">
  <si>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</si>
  <si>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</si>
  <si>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</si>
  <si>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</si>
  <si>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</si>
  <si>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</si>
  <si>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</si>
  <si>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</si>
  <si>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</si>
  <si>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</si>
  <si>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</si>
  <si>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</si>
  <si>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</si>
  <si>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2106, 21st floor, swaminarayan city phase -1/1A/1B projec, A Adhena, thakurli, kalyan</t>
  </si>
  <si>
    <t>rera ca</t>
  </si>
  <si>
    <t>rate</t>
  </si>
  <si>
    <t>fmv</t>
  </si>
  <si>
    <t>agreement  - 22.12.21</t>
  </si>
  <si>
    <t>av</t>
  </si>
  <si>
    <t>sd</t>
  </si>
  <si>
    <t>rd</t>
  </si>
  <si>
    <t>29.05.24</t>
  </si>
  <si>
    <t>13.02.24</t>
  </si>
  <si>
    <t>08.07.21</t>
  </si>
  <si>
    <t>08.02.24</t>
  </si>
  <si>
    <t>13.11.24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</si>
</sst>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46</xdr:row>
      <xdr:rowOff>96423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809BAB-A369-4164-83B9-899817E88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402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56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81918-3814-43AB-9FE6-0A4B7E237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10572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515613</xdr:colOff>
      <xdr:row>47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CF3F4D-3F73-4EB9-A4F2-944C935B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050013" cy="8640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305608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0AFDB5-1DC2-4A79-9193-2E4F641F3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792008" cy="819264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277029</xdr:colOff>
      <xdr:row>42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8C581-82A6-44D7-8B9E-06F5E469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63429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572771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1BF41-3C47-440C-A1F4-925457B5F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107171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1CA19F-BD22-407A-8473-127D6E59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242767-D7A8-42D1-AF3A-2E1347786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496560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6175FA-F68F-49B8-BD42-8AA828881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30960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601350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760FC9-C015-40B1-BEC7-167864323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135750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46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BB6898-B929-47C1-B5C2-9B01B3EFC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57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73D38A-5049-4353-8689-C327F50A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10820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83CCCD-11D5-4CB2-B0B6-DE3A7D46F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505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H28" sqref="H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348</v>
      </c>
      <c r="C2" s="4">
        <f>B2*1.2</f>
        <v>417.59999999999997</v>
      </c>
      <c r="D2" s="4">
        <f t="shared" ref="D2:D13" si="2">C2*1.2</f>
        <v>501.11999999999995</v>
      </c>
      <c r="E2" s="5">
        <f t="shared" ref="E2:E13" si="3">R2</f>
        <v>3817000</v>
      </c>
      <c r="F2" s="10">
        <f t="shared" ref="F2:F13" si="4">ROUND((E2/B2),0)</f>
        <v>10968</v>
      </c>
      <c r="G2" s="10">
        <f t="shared" ref="G2:G13" si="5">ROUND((E2/C2),0)</f>
        <v>9140</v>
      </c>
      <c r="H2" s="10">
        <f t="shared" ref="H2:H13" si="6">ROUND((E2/D2),0)</f>
        <v>7617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348</v>
      </c>
      <c r="R2" s="2">
        <v>3817000</v>
      </c>
      <c r="S2" s="8"/>
      <c r="T2" s="8"/>
    </row>
    <row r="3" spans="1:20" x14ac:dyDescent="0.25">
      <c r="A3" s="4">
        <f t="shared" si="0"/>
        <v>0</v>
      </c>
      <c r="B3" s="4">
        <f t="shared" si="1"/>
        <v>384</v>
      </c>
      <c r="C3" s="4">
        <f t="shared" ref="C3:C15" si="9">B3*1.2</f>
        <v>460.79999999999995</v>
      </c>
      <c r="D3" s="4">
        <f t="shared" si="2"/>
        <v>552.95999999999992</v>
      </c>
      <c r="E3" s="16">
        <f t="shared" si="3"/>
        <v>3710000</v>
      </c>
      <c r="F3" s="10">
        <f t="shared" si="4"/>
        <v>9661</v>
      </c>
      <c r="G3" s="10">
        <f t="shared" si="5"/>
        <v>8051</v>
      </c>
      <c r="H3" s="10">
        <f t="shared" si="6"/>
        <v>6709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384</v>
      </c>
      <c r="R3" s="2">
        <v>3710000</v>
      </c>
      <c r="S3" s="8"/>
      <c r="T3" s="8"/>
    </row>
    <row r="4" spans="1:20" x14ac:dyDescent="0.25">
      <c r="A4" s="4">
        <f t="shared" si="0"/>
        <v>0</v>
      </c>
      <c r="B4" s="4">
        <f t="shared" si="1"/>
        <v>370</v>
      </c>
      <c r="C4" s="4">
        <f t="shared" si="9"/>
        <v>444</v>
      </c>
      <c r="D4" s="4">
        <f t="shared" si="2"/>
        <v>532.79999999999995</v>
      </c>
      <c r="E4" s="16">
        <f t="shared" si="3"/>
        <v>4000000</v>
      </c>
      <c r="F4" s="10">
        <f t="shared" si="4"/>
        <v>10811</v>
      </c>
      <c r="G4" s="10">
        <f t="shared" si="5"/>
        <v>9009</v>
      </c>
      <c r="H4" s="10">
        <f t="shared" si="6"/>
        <v>7508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370</v>
      </c>
      <c r="R4" s="2">
        <v>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364</v>
      </c>
      <c r="C5" s="4">
        <f t="shared" si="9"/>
        <v>436.8</v>
      </c>
      <c r="D5" s="4">
        <f t="shared" si="2"/>
        <v>524.16</v>
      </c>
      <c r="E5" s="16">
        <f t="shared" si="3"/>
        <v>4400000</v>
      </c>
      <c r="F5" s="10">
        <f t="shared" si="4"/>
        <v>12088</v>
      </c>
      <c r="G5" s="10">
        <f t="shared" si="5"/>
        <v>10073</v>
      </c>
      <c r="H5" s="10">
        <f t="shared" si="6"/>
        <v>8394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364</v>
      </c>
      <c r="R5" s="2">
        <v>4400000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449</v>
      </c>
      <c r="C6" s="4">
        <f t="shared" si="9"/>
        <v>538.79999999999995</v>
      </c>
      <c r="D6" s="4">
        <f t="shared" si="2"/>
        <v>646.55999999999995</v>
      </c>
      <c r="E6" s="16">
        <f t="shared" si="3"/>
        <v>5397000</v>
      </c>
      <c r="F6" s="10">
        <f t="shared" si="4"/>
        <v>12020</v>
      </c>
      <c r="G6" s="10">
        <f t="shared" si="5"/>
        <v>10017</v>
      </c>
      <c r="H6" s="10">
        <f t="shared" si="6"/>
        <v>8347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449</v>
      </c>
      <c r="R6" s="2">
        <v>5397000</v>
      </c>
      <c r="S6" s="8"/>
      <c r="T6" s="8"/>
    </row>
    <row r="7" spans="1:20" x14ac:dyDescent="0.25">
      <c r="A7" s="4">
        <f t="shared" si="0"/>
        <v>0</v>
      </c>
      <c r="B7" s="4">
        <f t="shared" si="1"/>
        <v>350</v>
      </c>
      <c r="C7" s="4">
        <f t="shared" si="9"/>
        <v>420</v>
      </c>
      <c r="D7" s="4">
        <f t="shared" si="2"/>
        <v>504</v>
      </c>
      <c r="E7" s="16">
        <f t="shared" si="3"/>
        <v>4234000</v>
      </c>
      <c r="F7" s="10">
        <f t="shared" si="4"/>
        <v>12097</v>
      </c>
      <c r="G7" s="10">
        <f t="shared" si="5"/>
        <v>10081</v>
      </c>
      <c r="H7" s="10">
        <f t="shared" si="6"/>
        <v>8401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350</v>
      </c>
      <c r="R7" s="2">
        <v>4234000</v>
      </c>
      <c r="S7" s="8"/>
      <c r="T7" s="8"/>
    </row>
    <row r="8" spans="1:20" x14ac:dyDescent="0.25">
      <c r="A8" s="4">
        <f t="shared" si="0"/>
        <v>0</v>
      </c>
      <c r="B8" s="4">
        <f t="shared" si="1"/>
        <v>476</v>
      </c>
      <c r="C8" s="4">
        <f t="shared" si="9"/>
        <v>571.19999999999993</v>
      </c>
      <c r="D8" s="4">
        <f t="shared" si="2"/>
        <v>685.43999999999994</v>
      </c>
      <c r="E8" s="16">
        <f t="shared" si="3"/>
        <v>5900000</v>
      </c>
      <c r="F8" s="15">
        <f t="shared" si="4"/>
        <v>12395</v>
      </c>
      <c r="G8" s="10">
        <f t="shared" si="5"/>
        <v>10329</v>
      </c>
      <c r="H8" s="10">
        <f t="shared" si="6"/>
        <v>8608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476</v>
      </c>
      <c r="R8" s="2">
        <v>5900000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399.55967999999996</v>
      </c>
      <c r="C9" s="4">
        <f t="shared" si="9"/>
        <v>479.47161599999993</v>
      </c>
      <c r="D9" s="4">
        <f t="shared" si="2"/>
        <v>575.36593919999984</v>
      </c>
      <c r="E9" s="16">
        <f t="shared" si="3"/>
        <v>5150000</v>
      </c>
      <c r="F9" s="10">
        <f t="shared" si="4"/>
        <v>12889</v>
      </c>
      <c r="G9" s="10">
        <f t="shared" si="5"/>
        <v>10741</v>
      </c>
      <c r="H9" s="10">
        <f t="shared" si="6"/>
        <v>8951</v>
      </c>
      <c r="I9" s="4" t="e">
        <f>#REF!</f>
        <v>#REF!</v>
      </c>
      <c r="J9" s="4">
        <f t="shared" si="7"/>
        <v>13</v>
      </c>
      <c r="O9">
        <v>0</v>
      </c>
      <c r="P9">
        <f t="shared" si="8"/>
        <v>0</v>
      </c>
      <c r="Q9">
        <f>37.12*10.764</f>
        <v>399.55967999999996</v>
      </c>
      <c r="R9" s="2">
        <v>5150000</v>
      </c>
      <c r="S9" s="8">
        <v>13</v>
      </c>
      <c r="T9" s="8" t="s">
        <v>21</v>
      </c>
    </row>
    <row r="10" spans="1:20" x14ac:dyDescent="0.25">
      <c r="A10" s="4">
        <f t="shared" si="0"/>
        <v>0</v>
      </c>
      <c r="B10" s="4">
        <f t="shared" si="1"/>
        <v>554.02307999999994</v>
      </c>
      <c r="C10" s="4">
        <f t="shared" si="9"/>
        <v>664.82769599999995</v>
      </c>
      <c r="D10" s="4">
        <f t="shared" si="2"/>
        <v>797.79323519999991</v>
      </c>
      <c r="E10" s="16">
        <f t="shared" si="3"/>
        <v>7400000</v>
      </c>
      <c r="F10" s="10">
        <f t="shared" si="4"/>
        <v>13357</v>
      </c>
      <c r="G10" s="10">
        <f t="shared" si="5"/>
        <v>11131</v>
      </c>
      <c r="H10" s="10">
        <f t="shared" si="6"/>
        <v>9276</v>
      </c>
      <c r="I10" s="4" t="e">
        <f>#REF!</f>
        <v>#REF!</v>
      </c>
      <c r="J10" s="4">
        <f t="shared" si="7"/>
        <v>9</v>
      </c>
      <c r="O10">
        <v>0</v>
      </c>
      <c r="P10">
        <f t="shared" si="8"/>
        <v>0</v>
      </c>
      <c r="Q10">
        <f>51.47*10.764</f>
        <v>554.02307999999994</v>
      </c>
      <c r="R10" s="2">
        <v>7400000</v>
      </c>
      <c r="S10" s="8">
        <v>9</v>
      </c>
      <c r="T10" s="8" t="s">
        <v>22</v>
      </c>
    </row>
    <row r="11" spans="1:20" x14ac:dyDescent="0.25">
      <c r="A11" s="4">
        <f t="shared" si="0"/>
        <v>0</v>
      </c>
      <c r="B11" s="4">
        <f t="shared" si="1"/>
        <v>589.97483999999997</v>
      </c>
      <c r="C11" s="4">
        <f t="shared" si="9"/>
        <v>707.96980799999994</v>
      </c>
      <c r="D11" s="4">
        <f t="shared" si="2"/>
        <v>849.56376959999989</v>
      </c>
      <c r="E11" s="16">
        <f t="shared" si="3"/>
        <v>6000000</v>
      </c>
      <c r="F11" s="10">
        <f t="shared" si="4"/>
        <v>10170</v>
      </c>
      <c r="G11" s="10">
        <f t="shared" si="5"/>
        <v>8475</v>
      </c>
      <c r="H11" s="10">
        <f t="shared" si="6"/>
        <v>7062</v>
      </c>
      <c r="I11" s="4" t="e">
        <f>#REF!</f>
        <v>#REF!</v>
      </c>
      <c r="J11" s="4">
        <f t="shared" si="7"/>
        <v>18</v>
      </c>
      <c r="O11">
        <v>0</v>
      </c>
      <c r="P11">
        <f t="shared" si="8"/>
        <v>0</v>
      </c>
      <c r="Q11">
        <f>54.81*10.764</f>
        <v>589.97483999999997</v>
      </c>
      <c r="R11" s="2">
        <v>6000000</v>
      </c>
      <c r="S11" s="8">
        <v>18</v>
      </c>
      <c r="T11" s="8" t="s">
        <v>23</v>
      </c>
    </row>
    <row r="12" spans="1:20" x14ac:dyDescent="0.25">
      <c r="A12" s="4">
        <f t="shared" si="0"/>
        <v>0</v>
      </c>
      <c r="B12" s="4">
        <f t="shared" si="1"/>
        <v>511</v>
      </c>
      <c r="C12" s="4">
        <f t="shared" si="9"/>
        <v>613.19999999999993</v>
      </c>
      <c r="D12" s="4">
        <f t="shared" si="2"/>
        <v>735.83999999999992</v>
      </c>
      <c r="E12" s="16">
        <f t="shared" si="3"/>
        <v>7500000</v>
      </c>
      <c r="F12" s="15">
        <f t="shared" si="4"/>
        <v>14677</v>
      </c>
      <c r="G12" s="10">
        <f t="shared" si="5"/>
        <v>12231</v>
      </c>
      <c r="H12" s="10">
        <f t="shared" si="6"/>
        <v>10192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511</v>
      </c>
      <c r="R12" s="2">
        <v>7500000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536.37011999999993</v>
      </c>
      <c r="C13" s="4">
        <f t="shared" si="9"/>
        <v>643.64414399999987</v>
      </c>
      <c r="D13" s="4">
        <f t="shared" si="2"/>
        <v>772.37297279999984</v>
      </c>
      <c r="E13" s="16">
        <f t="shared" si="3"/>
        <v>5542468</v>
      </c>
      <c r="F13" s="15">
        <f t="shared" si="4"/>
        <v>10333</v>
      </c>
      <c r="G13" s="10">
        <f t="shared" si="5"/>
        <v>8611</v>
      </c>
      <c r="H13" s="10">
        <f t="shared" si="6"/>
        <v>7176</v>
      </c>
      <c r="I13" s="4" t="e">
        <f>#REF!</f>
        <v>#REF!</v>
      </c>
      <c r="J13" s="4">
        <f t="shared" si="7"/>
        <v>19</v>
      </c>
      <c r="O13">
        <v>0</v>
      </c>
      <c r="P13">
        <f t="shared" ref="P13" si="10">O13/1.2</f>
        <v>0</v>
      </c>
      <c r="Q13">
        <f>49.83*10.764</f>
        <v>536.37011999999993</v>
      </c>
      <c r="R13" s="2">
        <v>5542468</v>
      </c>
      <c r="S13" s="8">
        <v>19</v>
      </c>
      <c r="T13" s="8" t="s">
        <v>24</v>
      </c>
    </row>
    <row r="14" spans="1:20" x14ac:dyDescent="0.25">
      <c r="A14" s="4">
        <f t="shared" si="0"/>
        <v>0</v>
      </c>
      <c r="B14" s="4">
        <f t="shared" si="1"/>
        <v>399.55967999999996</v>
      </c>
      <c r="C14" s="4">
        <f t="shared" si="9"/>
        <v>479.47161599999993</v>
      </c>
      <c r="D14" s="4">
        <f t="shared" ref="D14:D15" si="11">C14*1.2</f>
        <v>575.36593919999984</v>
      </c>
      <c r="E14" s="16">
        <f t="shared" ref="E14:E15" si="12">R14</f>
        <v>4490000</v>
      </c>
      <c r="F14" s="15">
        <f t="shared" ref="F14:F15" si="13">ROUND((E14/B14),0)</f>
        <v>11237</v>
      </c>
      <c r="G14" s="10">
        <f t="shared" ref="G14:G15" si="14">ROUND((E14/C14),0)</f>
        <v>9364</v>
      </c>
      <c r="H14" s="10">
        <f t="shared" ref="H14:H15" si="15">ROUND((E14/D14),0)</f>
        <v>7804</v>
      </c>
      <c r="I14" s="4" t="e">
        <f>#REF!</f>
        <v>#REF!</v>
      </c>
      <c r="J14" s="4">
        <f t="shared" ref="J14:J15" si="16">S14</f>
        <v>19</v>
      </c>
      <c r="O14">
        <v>0</v>
      </c>
      <c r="P14">
        <f t="shared" ref="P14:P15" si="17">O14/1.2</f>
        <v>0</v>
      </c>
      <c r="Q14">
        <f>37.12*10.764</f>
        <v>399.55967999999996</v>
      </c>
      <c r="R14" s="2">
        <v>4490000</v>
      </c>
      <c r="S14" s="8">
        <v>19</v>
      </c>
      <c r="T14" s="8" t="s">
        <v>25</v>
      </c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16">
        <f t="shared" si="12"/>
        <v>0</v>
      </c>
      <c r="F15" s="10" t="e">
        <f t="shared" si="13"/>
        <v>#DIV/0!</v>
      </c>
      <c r="G15" s="10" t="e">
        <f t="shared" si="14"/>
        <v>#DIV/0!</v>
      </c>
      <c r="H15" s="10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ref="Q14:Q15" si="18">P15/1.2</f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</row>
    <row r="17" spans="5:24" x14ac:dyDescent="0.25">
      <c r="E17" s="8"/>
      <c r="F17" s="8"/>
      <c r="G17" s="8"/>
      <c r="H17" s="8"/>
    </row>
    <row r="18" spans="5:24" x14ac:dyDescent="0.25">
      <c r="F18" s="7" t="s">
        <v>13</v>
      </c>
    </row>
    <row r="19" spans="5:24" x14ac:dyDescent="0.25">
      <c r="F19" s="7" t="s">
        <v>14</v>
      </c>
      <c r="G19">
        <v>400</v>
      </c>
      <c r="H19">
        <f>37.12*10.764</f>
        <v>399.55967999999996</v>
      </c>
    </row>
    <row r="20" spans="5:24" x14ac:dyDescent="0.25">
      <c r="F20" s="7" t="s">
        <v>15</v>
      </c>
      <c r="G20">
        <v>12500</v>
      </c>
    </row>
    <row r="21" spans="5:24" x14ac:dyDescent="0.25">
      <c r="F21" s="7" t="s">
        <v>16</v>
      </c>
      <c r="G21">
        <f>G20*G19</f>
        <v>5000000</v>
      </c>
    </row>
    <row r="22" spans="5:24" x14ac:dyDescent="0.25">
      <c r="G22" s="6"/>
      <c r="H22" s="6"/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F28" s="7" t="s">
        <v>17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F29" s="7" t="s">
        <v>18</v>
      </c>
      <c r="G29">
        <v>4482100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F30" s="7" t="s">
        <v>19</v>
      </c>
      <c r="G30">
        <v>269000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F31" s="7" t="s">
        <v>20</v>
      </c>
      <c r="G31">
        <v>30000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G32">
        <f>SUM(G29:G31)</f>
        <v>4781100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DC3A-99B1-44B4-AAEF-CC3C3AD4ED3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2025-02-25T11:37:33Z</dcterms:modified>
</cp:coreProperties>
</file>