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7" i="18" l="1"/>
  <c r="O16" i="17"/>
  <c r="R20" i="14"/>
  <c r="S10" i="13"/>
  <c r="M7" i="16"/>
  <c r="G28" i="4"/>
  <c r="P9" i="4" l="1"/>
  <c r="B9" i="4" s="1"/>
  <c r="C9" i="4" s="1"/>
  <c r="D9" i="4" s="1"/>
  <c r="J9" i="4"/>
  <c r="I9" i="4"/>
  <c r="E9" i="4"/>
  <c r="A9" i="4"/>
  <c r="P8" i="4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<sst xmlns="http://schemas.openxmlformats.org/spreadsheetml/2006/main" count="49" uniqueCount="43">
  <si>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</si>
  <si>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</si>
  <si>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</si>
  <si>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</si>
  <si>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</si>
  <si>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</si>
  <si>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</si>
  <si>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</si>
  <si>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</si>
  <si>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</si>
  <si>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</si>
  <si>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</si>
  <si>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</si>
  <si>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</si>
  <si>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</si>
  <si>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</si>
  <si>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</si>
  <si>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</si>
  <si>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</si>
  <si>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</si>
  <si>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</si>
  <si>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</si>
  <si>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</si>
  <si>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</si>
  <si>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</si>
  <si>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</si>
  <si>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</si>
  <si>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</si>
  <si>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</si>
  <si>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</si>
  <si>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</si>
  <si>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</si>
  <si>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</si>
  <si>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</si>
  <si>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</si>
  <si>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</si>
  <si>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</si>
  <si>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</si>
  <si>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</si>
  <si>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</si>
  <si>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</si>
  <si>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Sion ) - Mr. Unaib Aminudin Patel And Patel Saidabi Aminuddin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</si>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</sst>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0" fillId="0" borderId="0" xfId="0" applyNumberFormat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10</xdr:col>
      <xdr:colOff>352985</xdr:colOff>
      <xdr:row>26</xdr:row>
      <xdr:rowOff>181665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4010585" cy="4944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14</xdr:col>
      <xdr:colOff>286641</xdr:colOff>
      <xdr:row>31</xdr:row>
      <xdr:rowOff>10164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333500"/>
          <a:ext cx="6382641" cy="4582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220552</xdr:colOff>
      <xdr:row>31</xdr:row>
      <xdr:rowOff>86535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583752" cy="58015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76200</xdr:rowOff>
    </xdr:from>
    <xdr:to>
      <xdr:col>9</xdr:col>
      <xdr:colOff>666</xdr:colOff>
      <xdr:row>33</xdr:row>
      <xdr:rowOff>162741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66700"/>
          <a:ext cx="4772691" cy="5849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11</xdr:col>
      <xdr:colOff>581872</xdr:colOff>
      <xdr:row>34</xdr:row>
      <xdr:rowOff>57876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068272" cy="52013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152400</xdr:rowOff>
    </xdr:from>
    <xdr:to>
      <xdr:col>17</xdr:col>
      <xdr:colOff>581579</xdr:colOff>
      <xdr:row>27</xdr:row>
      <xdr:rowOff>115013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152400"/>
          <a:ext cx="3972479" cy="510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X33" sqref="X3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7" customFormat="1" x14ac:dyDescent="0.25">
      <c r="A3" s="45">
        <f t="shared" ref="A3:A9" si="0">N3</f>
        <v>0</v>
      </c>
      <c r="B3" s="45">
        <f t="shared" ref="B3:B9" si="1">Q3</f>
        <v>396</v>
      </c>
      <c r="C3" s="45">
        <f>B3*1.2</f>
        <v>475.2</v>
      </c>
      <c r="D3" s="45">
        <f t="shared" ref="D3:D9" si="2">C3*1.2</f>
        <v>570.24</v>
      </c>
      <c r="E3" s="46">
        <f t="shared" ref="E3:E9" si="3">R3</f>
        <v>4357000</v>
      </c>
      <c r="F3" s="45">
        <f t="shared" ref="F3:F9" si="4">ROUND((E3/B3),0)</f>
        <v>11003</v>
      </c>
      <c r="G3" s="45">
        <f t="shared" ref="G3:G9" si="5">ROUND((E3/C3),0)</f>
        <v>9169</v>
      </c>
      <c r="H3" s="45">
        <f t="shared" ref="H3:H9" si="6">ROUND((E3/D3),0)</f>
        <v>7641</v>
      </c>
      <c r="I3" s="45" t="e">
        <f>#REF!</f>
        <v>#REF!</v>
      </c>
      <c r="J3" s="45">
        <f t="shared" ref="J3:J9" si="7">S3</f>
        <v>0</v>
      </c>
      <c r="O3" s="47">
        <v>0</v>
      </c>
      <c r="P3" s="47">
        <f t="shared" ref="P3:P9" si="8">O3/1.2</f>
        <v>0</v>
      </c>
      <c r="Q3" s="47">
        <v>396</v>
      </c>
      <c r="R3" s="48">
        <v>4357000</v>
      </c>
    </row>
    <row r="4" spans="1:20" x14ac:dyDescent="0.25">
      <c r="A4" s="4">
        <f t="shared" si="0"/>
        <v>0</v>
      </c>
      <c r="B4" s="4">
        <f t="shared" si="1"/>
        <v>552</v>
      </c>
      <c r="C4" s="4">
        <f t="shared" ref="C4:C9" si="9">B4*1.2</f>
        <v>662.4</v>
      </c>
      <c r="D4" s="4">
        <f t="shared" si="2"/>
        <v>794.88</v>
      </c>
      <c r="E4" s="5">
        <f t="shared" si="3"/>
        <v>5181000</v>
      </c>
      <c r="F4" s="9">
        <f t="shared" si="4"/>
        <v>9386</v>
      </c>
      <c r="G4" s="9">
        <f t="shared" si="5"/>
        <v>7822</v>
      </c>
      <c r="H4" s="9">
        <f t="shared" si="6"/>
        <v>6518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552</v>
      </c>
      <c r="R4" s="2">
        <v>5181000</v>
      </c>
    </row>
    <row r="5" spans="1:20" x14ac:dyDescent="0.25">
      <c r="A5" s="4">
        <f t="shared" si="0"/>
        <v>0</v>
      </c>
      <c r="B5" s="4">
        <f t="shared" si="1"/>
        <v>577</v>
      </c>
      <c r="C5" s="4">
        <f t="shared" si="9"/>
        <v>692.4</v>
      </c>
      <c r="D5" s="4">
        <f t="shared" si="2"/>
        <v>830.88</v>
      </c>
      <c r="E5" s="5">
        <f t="shared" si="3"/>
        <v>10000000</v>
      </c>
      <c r="F5" s="9">
        <f t="shared" si="4"/>
        <v>17331</v>
      </c>
      <c r="G5" s="9">
        <f t="shared" si="5"/>
        <v>14443</v>
      </c>
      <c r="H5" s="9">
        <f t="shared" si="6"/>
        <v>12035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577</v>
      </c>
      <c r="R5" s="2">
        <v>10000000</v>
      </c>
    </row>
    <row r="6" spans="1:20" x14ac:dyDescent="0.25">
      <c r="A6" s="4">
        <f t="shared" si="0"/>
        <v>0</v>
      </c>
      <c r="B6" s="4">
        <f t="shared" si="1"/>
        <v>613</v>
      </c>
      <c r="C6" s="4">
        <f t="shared" si="9"/>
        <v>735.6</v>
      </c>
      <c r="D6" s="4">
        <f t="shared" si="2"/>
        <v>882.72</v>
      </c>
      <c r="E6" s="5">
        <f t="shared" si="3"/>
        <v>9500000</v>
      </c>
      <c r="F6" s="9">
        <f t="shared" si="4"/>
        <v>15498</v>
      </c>
      <c r="G6" s="9">
        <f t="shared" si="5"/>
        <v>12915</v>
      </c>
      <c r="H6" s="9">
        <f t="shared" si="6"/>
        <v>10762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613</v>
      </c>
      <c r="R6" s="2">
        <v>9500000</v>
      </c>
    </row>
    <row r="7" spans="1:20" x14ac:dyDescent="0.25">
      <c r="A7" s="4">
        <f t="shared" si="0"/>
        <v>0</v>
      </c>
      <c r="B7" s="4">
        <f t="shared" si="1"/>
        <v>224.16666666666669</v>
      </c>
      <c r="C7" s="4">
        <f t="shared" si="9"/>
        <v>269</v>
      </c>
      <c r="D7" s="4">
        <f t="shared" si="2"/>
        <v>322.8</v>
      </c>
      <c r="E7" s="5">
        <f t="shared" si="3"/>
        <v>2675000</v>
      </c>
      <c r="F7" s="9">
        <f t="shared" si="4"/>
        <v>11933</v>
      </c>
      <c r="G7" s="9">
        <f t="shared" si="5"/>
        <v>9944</v>
      </c>
      <c r="H7" s="9">
        <f t="shared" si="6"/>
        <v>8287</v>
      </c>
      <c r="I7" s="4" t="e">
        <f>#REF!</f>
        <v>#REF!</v>
      </c>
      <c r="J7" s="4">
        <f t="shared" si="7"/>
        <v>0</v>
      </c>
      <c r="O7">
        <v>0</v>
      </c>
      <c r="P7">
        <v>269</v>
      </c>
      <c r="Q7">
        <f t="shared" ref="Q3:Q9" si="10">P7/1.2</f>
        <v>224.16666666666669</v>
      </c>
      <c r="R7" s="2">
        <v>2675000</v>
      </c>
    </row>
    <row r="8" spans="1:20" x14ac:dyDescent="0.25">
      <c r="A8" s="4">
        <f t="shared" si="0"/>
        <v>0</v>
      </c>
      <c r="B8" s="4">
        <f t="shared" si="1"/>
        <v>380</v>
      </c>
      <c r="C8" s="4">
        <f t="shared" si="9"/>
        <v>456</v>
      </c>
      <c r="D8" s="4">
        <f t="shared" si="2"/>
        <v>547.19999999999993</v>
      </c>
      <c r="E8" s="5">
        <f t="shared" si="3"/>
        <v>4200000</v>
      </c>
      <c r="F8" s="9">
        <f t="shared" si="4"/>
        <v>11053</v>
      </c>
      <c r="G8" s="9">
        <f t="shared" si="5"/>
        <v>9211</v>
      </c>
      <c r="H8" s="9">
        <f t="shared" si="6"/>
        <v>7675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v>380</v>
      </c>
      <c r="R8" s="2">
        <v>4200000</v>
      </c>
    </row>
    <row r="9" spans="1:20" s="47" customFormat="1" x14ac:dyDescent="0.25">
      <c r="A9" s="45">
        <f t="shared" si="0"/>
        <v>0</v>
      </c>
      <c r="B9" s="45">
        <f t="shared" si="1"/>
        <v>380</v>
      </c>
      <c r="C9" s="45">
        <f t="shared" si="9"/>
        <v>456</v>
      </c>
      <c r="D9" s="45">
        <f t="shared" si="2"/>
        <v>547.19999999999993</v>
      </c>
      <c r="E9" s="46">
        <f t="shared" si="3"/>
        <v>4273000</v>
      </c>
      <c r="F9" s="45">
        <f t="shared" si="4"/>
        <v>11245</v>
      </c>
      <c r="G9" s="45">
        <f t="shared" si="5"/>
        <v>9371</v>
      </c>
      <c r="H9" s="45">
        <f t="shared" si="6"/>
        <v>7809</v>
      </c>
      <c r="I9" s="45" t="e">
        <f>#REF!</f>
        <v>#REF!</v>
      </c>
      <c r="J9" s="45">
        <f t="shared" si="7"/>
        <v>0</v>
      </c>
      <c r="O9" s="47">
        <v>0</v>
      </c>
      <c r="P9" s="47">
        <f t="shared" si="8"/>
        <v>0</v>
      </c>
      <c r="Q9" s="47">
        <v>380</v>
      </c>
      <c r="R9" s="48">
        <v>4273000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7" customFormat="1" x14ac:dyDescent="0.25">
      <c r="A16" s="45">
        <f t="shared" ref="A16:A25" si="32">N16</f>
        <v>0</v>
      </c>
      <c r="B16" s="45">
        <f t="shared" ref="B16:B25" si="33">Q16</f>
        <v>380</v>
      </c>
      <c r="C16" s="45">
        <f t="shared" ref="C16:C25" si="34">B16*1.2</f>
        <v>456</v>
      </c>
      <c r="D16" s="45">
        <f t="shared" ref="D16:D25" si="35">C16*1.2</f>
        <v>547.19999999999993</v>
      </c>
      <c r="E16" s="46">
        <f t="shared" ref="E16:E25" si="36">R16</f>
        <v>5890000</v>
      </c>
      <c r="F16" s="45">
        <f t="shared" ref="F16:F25" si="37">ROUND((E16/B16),0)</f>
        <v>15500</v>
      </c>
      <c r="G16" s="45">
        <f t="shared" ref="G16:G25" si="38">ROUND((E16/C16),0)</f>
        <v>12917</v>
      </c>
      <c r="H16" s="45">
        <f t="shared" ref="H16:H25" si="39">ROUND((E16/D16),0)</f>
        <v>10764</v>
      </c>
      <c r="I16" s="45" t="e">
        <f>#REF!</f>
        <v>#REF!</v>
      </c>
      <c r="J16" s="45">
        <f t="shared" ref="J16:J25" si="40">S16</f>
        <v>0</v>
      </c>
      <c r="O16" s="47">
        <v>0</v>
      </c>
      <c r="P16" s="47">
        <f t="shared" ref="P16:Q25" si="41">O16/1.2</f>
        <v>0</v>
      </c>
      <c r="Q16" s="47">
        <v>380</v>
      </c>
      <c r="R16" s="48">
        <v>5890000</v>
      </c>
    </row>
    <row r="17" spans="1:25" s="47" customFormat="1" x14ac:dyDescent="0.25">
      <c r="A17" s="45">
        <f t="shared" si="32"/>
        <v>0</v>
      </c>
      <c r="B17" s="45">
        <f t="shared" si="33"/>
        <v>398</v>
      </c>
      <c r="C17" s="45">
        <f t="shared" si="34"/>
        <v>477.59999999999997</v>
      </c>
      <c r="D17" s="45">
        <f t="shared" si="35"/>
        <v>573.11999999999989</v>
      </c>
      <c r="E17" s="46">
        <f t="shared" si="36"/>
        <v>5690000</v>
      </c>
      <c r="F17" s="45">
        <f t="shared" si="37"/>
        <v>14296</v>
      </c>
      <c r="G17" s="45">
        <f t="shared" si="38"/>
        <v>11914</v>
      </c>
      <c r="H17" s="45">
        <f t="shared" si="39"/>
        <v>9928</v>
      </c>
      <c r="I17" s="45" t="e">
        <f>#REF!</f>
        <v>#REF!</v>
      </c>
      <c r="J17" s="45">
        <f t="shared" si="40"/>
        <v>0</v>
      </c>
      <c r="O17" s="47">
        <v>0</v>
      </c>
      <c r="P17" s="47">
        <f t="shared" si="41"/>
        <v>0</v>
      </c>
      <c r="Q17" s="47">
        <v>398</v>
      </c>
      <c r="R17" s="48">
        <v>5690000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13500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E28" t="s">
        <v>42</v>
      </c>
      <c r="F28" s="7">
        <v>36.799999999999997</v>
      </c>
      <c r="G28">
        <f>F28*10.764</f>
        <v>396.11519999999996</v>
      </c>
      <c r="S28" s="10"/>
      <c r="T28" s="10"/>
      <c r="U28" s="17" t="s">
        <v>15</v>
      </c>
      <c r="V28" s="18"/>
      <c r="W28" s="19">
        <f>W26-W27</f>
        <v>10700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59</v>
      </c>
      <c r="X31" s="31">
        <v>2024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1.5</v>
      </c>
      <c r="X33" s="24"/>
    </row>
    <row r="34" spans="15:25" ht="15.75" x14ac:dyDescent="0.25">
      <c r="U34" s="17"/>
      <c r="V34" s="26"/>
      <c r="W34" s="27">
        <v>0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2800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10700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13500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396</v>
      </c>
      <c r="X41" s="24"/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5346000</v>
      </c>
      <c r="X42" s="33"/>
      <c r="Y42" s="44"/>
    </row>
    <row r="43" spans="15:25" ht="15.75" x14ac:dyDescent="0.25">
      <c r="S43" s="11"/>
      <c r="T43" s="10"/>
      <c r="U43" s="17" t="s">
        <v>25</v>
      </c>
      <c r="V43" s="23"/>
      <c r="W43" s="34">
        <f>W42*0.98</f>
        <v>5239080</v>
      </c>
      <c r="X43" s="35"/>
      <c r="Y43" s="44"/>
    </row>
    <row r="44" spans="15:25" ht="15.75" x14ac:dyDescent="0.25">
      <c r="S44" s="10"/>
      <c r="T44" s="10"/>
      <c r="U44" s="17" t="s">
        <v>26</v>
      </c>
      <c r="V44" s="23"/>
      <c r="W44" s="34">
        <f>W42*0.8</f>
        <v>4276800</v>
      </c>
      <c r="X44" s="34"/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1108800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11137.5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S44"/>
  <sheetViews>
    <sheetView topLeftCell="D1" zoomScaleNormal="100" workbookViewId="0">
      <selection activeCell="E2" sqref="E2"/>
    </sheetView>
  </sheetViews>
  <sheetFormatPr defaultRowHeight="15" x14ac:dyDescent="0.25"/>
  <cols>
    <col min="19" max="19" width="13" customWidth="1"/>
  </cols>
  <sheetData>
    <row r="7" spans="19:19" x14ac:dyDescent="0.25">
      <c r="S7">
        <v>4200000</v>
      </c>
    </row>
    <row r="8" spans="19:19" x14ac:dyDescent="0.25">
      <c r="S8">
        <v>127000</v>
      </c>
    </row>
    <row r="9" spans="19:19" x14ac:dyDescent="0.25">
      <c r="S9">
        <v>30000</v>
      </c>
    </row>
    <row r="10" spans="19:19" x14ac:dyDescent="0.25">
      <c r="S10">
        <f>SUM(S7:S9)</f>
        <v>4357000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7:R20"/>
  <sheetViews>
    <sheetView topLeftCell="D6" workbookViewId="0">
      <selection activeCell="R17" sqref="R17:R20"/>
    </sheetView>
  </sheetViews>
  <sheetFormatPr defaultRowHeight="15" x14ac:dyDescent="0.25"/>
  <cols>
    <col min="18" max="18" width="15.42578125" customWidth="1"/>
  </cols>
  <sheetData>
    <row r="17" spans="18:18" x14ac:dyDescent="0.25">
      <c r="R17">
        <v>5000000</v>
      </c>
    </row>
    <row r="18" spans="18:18" x14ac:dyDescent="0.25">
      <c r="R18">
        <v>151000</v>
      </c>
    </row>
    <row r="19" spans="18:18" x14ac:dyDescent="0.25">
      <c r="R19">
        <v>30000</v>
      </c>
    </row>
    <row r="20" spans="18:18" x14ac:dyDescent="0.25">
      <c r="R20">
        <f>SUM(R17:R19)</f>
        <v>5181000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7"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7:M19"/>
  <sheetViews>
    <sheetView zoomScaleNormal="100" workbookViewId="0">
      <selection activeCell="M8" sqref="M8"/>
    </sheetView>
  </sheetViews>
  <sheetFormatPr defaultRowHeight="15" x14ac:dyDescent="0.25"/>
  <sheetData>
    <row r="7" spans="12:13" x14ac:dyDescent="0.25">
      <c r="L7">
        <v>37</v>
      </c>
      <c r="M7">
        <f>L7*10.764</f>
        <v>398.26799999999997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3:O16"/>
  <sheetViews>
    <sheetView topLeftCell="A10" zoomScaleNormal="100" workbookViewId="0">
      <selection activeCell="O13" sqref="O13:O16"/>
    </sheetView>
  </sheetViews>
  <sheetFormatPr defaultRowHeight="15" x14ac:dyDescent="0.25"/>
  <cols>
    <col min="15" max="15" width="16.7109375" customWidth="1"/>
  </cols>
  <sheetData>
    <row r="13" spans="15:15" x14ac:dyDescent="0.25">
      <c r="O13">
        <v>2500000</v>
      </c>
    </row>
    <row r="14" spans="15:15" x14ac:dyDescent="0.25">
      <c r="O14">
        <v>150000</v>
      </c>
    </row>
    <row r="15" spans="15:15" x14ac:dyDescent="0.25">
      <c r="O15">
        <v>25000</v>
      </c>
    </row>
    <row r="16" spans="15:15" x14ac:dyDescent="0.25">
      <c r="O16">
        <f>SUM(O13:O15)</f>
        <v>2675000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4:W7"/>
  <sheetViews>
    <sheetView topLeftCell="I1" zoomScaleNormal="100" workbookViewId="0">
      <selection activeCell="W4" sqref="W4:W7"/>
    </sheetView>
  </sheetViews>
  <sheetFormatPr defaultRowHeight="15" x14ac:dyDescent="0.25"/>
  <cols>
    <col min="23" max="23" width="17.140625" customWidth="1"/>
  </cols>
  <sheetData>
    <row r="4" spans="23:23" x14ac:dyDescent="0.25">
      <c r="W4">
        <v>4200000</v>
      </c>
    </row>
    <row r="5" spans="23:23" x14ac:dyDescent="0.25">
      <c r="W5">
        <v>43000</v>
      </c>
    </row>
    <row r="6" spans="23:23" x14ac:dyDescent="0.25">
      <c r="W6">
        <v>30000</v>
      </c>
    </row>
    <row r="7" spans="23:23" x14ac:dyDescent="0.25">
      <c r="W7">
        <f>SUM(W4:W6)</f>
        <v>4273000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2025-02-25T12:54:01Z</dcterms:modified>
</cp:coreProperties>
</file>