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Valuation 2024\SBI- State Bank of India\AO Office\Anandvan  Housing Complex APF\"/>
    </mc:Choice>
  </mc:AlternateContent>
  <bookViews>
    <workbookView xWindow="0" yWindow="0" windowWidth="20490" windowHeight="7755" tabRatio="744" activeTab="7"/>
  </bookViews>
  <sheets>
    <sheet name="A -Wing" sheetId="118" r:id="rId1"/>
    <sheet name="B -Wing" sheetId="123" r:id="rId2"/>
    <sheet name="C -Wing" sheetId="124" r:id="rId3"/>
    <sheet name="D -Wing" sheetId="125" r:id="rId4"/>
    <sheet name="E -Wing " sheetId="126" r:id="rId5"/>
    <sheet name="Total" sheetId="119" r:id="rId6"/>
    <sheet name="Typical " sheetId="73" r:id="rId7"/>
    <sheet name="RERA" sheetId="120" r:id="rId8"/>
    <sheet name="IGR" sheetId="127" r:id="rId9"/>
    <sheet name="Listing 1" sheetId="128" r:id="rId10"/>
    <sheet name="Listing 2" sheetId="115" r:id="rId11"/>
    <sheet name="Listing 3" sheetId="129" r:id="rId12"/>
    <sheet name="Listing 4" sheetId="130" r:id="rId13"/>
  </sheets>
  <definedNames>
    <definedName name="_xlnm._FilterDatabase" localSheetId="0" hidden="1">'A -Wing'!$D$1:$D$70</definedName>
    <definedName name="_xlnm._FilterDatabase" localSheetId="1" hidden="1">'B -Wing'!$L$1:$L$70</definedName>
    <definedName name="_xlnm._FilterDatabase" localSheetId="2" hidden="1">'C -Wing'!$L$1:$L$70</definedName>
    <definedName name="_xlnm._FilterDatabase" localSheetId="3" hidden="1">'D -Wing'!$L$1:$L$70</definedName>
    <definedName name="_xlnm._FilterDatabase" localSheetId="4" hidden="1">'E -Wing '!$L$1:$L$70</definedName>
    <definedName name="_xlnm._FilterDatabase" localSheetId="6" hidden="1">'Typical '!#REF!</definedName>
  </definedNames>
  <calcPr calcId="152511"/>
</workbook>
</file>

<file path=xl/calcChain.xml><?xml version="1.0" encoding="utf-8"?>
<calcChain xmlns="http://schemas.openxmlformats.org/spreadsheetml/2006/main">
  <c r="E13" i="119" l="1"/>
  <c r="E12" i="119"/>
  <c r="E11" i="119"/>
  <c r="E10" i="119"/>
  <c r="G7" i="119"/>
  <c r="F7" i="119"/>
  <c r="J56" i="126"/>
  <c r="I56" i="126"/>
  <c r="G6" i="119"/>
  <c r="F6" i="119"/>
  <c r="J56" i="125"/>
  <c r="I56" i="125"/>
  <c r="G5" i="119"/>
  <c r="F5" i="119"/>
  <c r="J56" i="124"/>
  <c r="I56" i="124"/>
  <c r="G4" i="119"/>
  <c r="F4" i="119"/>
  <c r="J56" i="123"/>
  <c r="I56" i="123"/>
  <c r="G3" i="119"/>
  <c r="F3" i="119"/>
  <c r="J56" i="118"/>
  <c r="I56" i="118"/>
  <c r="H3" i="126" l="1"/>
  <c r="H4" i="126"/>
  <c r="H5" i="126"/>
  <c r="H6" i="126"/>
  <c r="H7" i="126"/>
  <c r="H8" i="126"/>
  <c r="H9" i="126"/>
  <c r="H10" i="126"/>
  <c r="H11" i="126"/>
  <c r="H12" i="126"/>
  <c r="H13" i="126"/>
  <c r="H14" i="126"/>
  <c r="H15" i="126"/>
  <c r="H16" i="126"/>
  <c r="H17" i="126"/>
  <c r="H18" i="126"/>
  <c r="H19" i="126"/>
  <c r="H20" i="126"/>
  <c r="H21" i="126"/>
  <c r="H22" i="126"/>
  <c r="H23" i="126"/>
  <c r="H24" i="126"/>
  <c r="H25" i="126"/>
  <c r="H26" i="126"/>
  <c r="H27" i="126"/>
  <c r="H28" i="126"/>
  <c r="H29" i="126"/>
  <c r="H30" i="126"/>
  <c r="H31" i="126"/>
  <c r="H32" i="126"/>
  <c r="H33" i="126"/>
  <c r="H34" i="126"/>
  <c r="H35" i="126"/>
  <c r="H36" i="126"/>
  <c r="H37" i="126"/>
  <c r="H38" i="126"/>
  <c r="H39" i="126"/>
  <c r="H40" i="126"/>
  <c r="H41" i="126"/>
  <c r="H42" i="126"/>
  <c r="H43" i="126"/>
  <c r="H44" i="126"/>
  <c r="H45" i="126"/>
  <c r="I45" i="126" s="1"/>
  <c r="K45" i="126"/>
  <c r="H46" i="126"/>
  <c r="I46" i="126"/>
  <c r="J46" i="126"/>
  <c r="K46" i="126"/>
  <c r="H47" i="126"/>
  <c r="I47" i="126"/>
  <c r="J47" i="126"/>
  <c r="K47" i="126"/>
  <c r="H48" i="126"/>
  <c r="I48" i="126"/>
  <c r="J48" i="126"/>
  <c r="K48" i="126"/>
  <c r="H49" i="126"/>
  <c r="I49" i="126"/>
  <c r="J49" i="126"/>
  <c r="K49" i="126"/>
  <c r="H50" i="126"/>
  <c r="I50" i="126"/>
  <c r="J50" i="126"/>
  <c r="K50" i="126"/>
  <c r="H51" i="126"/>
  <c r="I51" i="126"/>
  <c r="J51" i="126"/>
  <c r="K51" i="126"/>
  <c r="H52" i="126"/>
  <c r="I52" i="126"/>
  <c r="J52" i="126"/>
  <c r="K52" i="126"/>
  <c r="H53" i="126"/>
  <c r="I53" i="126"/>
  <c r="J53" i="126"/>
  <c r="K53" i="126"/>
  <c r="H2" i="126"/>
  <c r="H3" i="125"/>
  <c r="I3" i="125" s="1"/>
  <c r="H4" i="125"/>
  <c r="K4" i="125" s="1"/>
  <c r="J4" i="125"/>
  <c r="H5" i="125"/>
  <c r="I5" i="125" s="1"/>
  <c r="H6" i="125"/>
  <c r="K6" i="125" s="1"/>
  <c r="H7" i="125"/>
  <c r="I7" i="125" s="1"/>
  <c r="H8" i="125"/>
  <c r="K8" i="125" s="1"/>
  <c r="J8" i="125"/>
  <c r="H9" i="125"/>
  <c r="I9" i="125" s="1"/>
  <c r="H10" i="125"/>
  <c r="K10" i="125" s="1"/>
  <c r="H11" i="125"/>
  <c r="I11" i="125" s="1"/>
  <c r="H12" i="125"/>
  <c r="K12" i="125" s="1"/>
  <c r="J12" i="125"/>
  <c r="H13" i="125"/>
  <c r="I13" i="125" s="1"/>
  <c r="H14" i="125"/>
  <c r="K14" i="125" s="1"/>
  <c r="H15" i="125"/>
  <c r="I15" i="125" s="1"/>
  <c r="H16" i="125"/>
  <c r="K16" i="125" s="1"/>
  <c r="J16" i="125"/>
  <c r="H17" i="125"/>
  <c r="I17" i="125" s="1"/>
  <c r="H18" i="125"/>
  <c r="K18" i="125" s="1"/>
  <c r="H19" i="125"/>
  <c r="I19" i="125" s="1"/>
  <c r="H20" i="125"/>
  <c r="K20" i="125" s="1"/>
  <c r="J20" i="125"/>
  <c r="H21" i="125"/>
  <c r="I21" i="125" s="1"/>
  <c r="H22" i="125"/>
  <c r="K22" i="125" s="1"/>
  <c r="H23" i="125"/>
  <c r="I23" i="125" s="1"/>
  <c r="H24" i="125"/>
  <c r="K24" i="125" s="1"/>
  <c r="J24" i="125"/>
  <c r="H25" i="125"/>
  <c r="I25" i="125" s="1"/>
  <c r="H26" i="125"/>
  <c r="K26" i="125" s="1"/>
  <c r="H27" i="125"/>
  <c r="I27" i="125" s="1"/>
  <c r="H28" i="125"/>
  <c r="K28" i="125" s="1"/>
  <c r="J28" i="125"/>
  <c r="H29" i="125"/>
  <c r="I29" i="125" s="1"/>
  <c r="H30" i="125"/>
  <c r="K30" i="125" s="1"/>
  <c r="H31" i="125"/>
  <c r="I31" i="125" s="1"/>
  <c r="H32" i="125"/>
  <c r="K32" i="125" s="1"/>
  <c r="J32" i="125"/>
  <c r="H33" i="125"/>
  <c r="I33" i="125" s="1"/>
  <c r="H34" i="125"/>
  <c r="K34" i="125" s="1"/>
  <c r="H35" i="125"/>
  <c r="I35" i="125" s="1"/>
  <c r="H36" i="125"/>
  <c r="K36" i="125" s="1"/>
  <c r="J36" i="125"/>
  <c r="H37" i="125"/>
  <c r="I37" i="125" s="1"/>
  <c r="H38" i="125"/>
  <c r="K38" i="125" s="1"/>
  <c r="H39" i="125"/>
  <c r="I39" i="125" s="1"/>
  <c r="H40" i="125"/>
  <c r="K40" i="125" s="1"/>
  <c r="J40" i="125"/>
  <c r="H41" i="125"/>
  <c r="I41" i="125" s="1"/>
  <c r="H42" i="125"/>
  <c r="K42" i="125" s="1"/>
  <c r="H43" i="125"/>
  <c r="I43" i="125" s="1"/>
  <c r="H44" i="125"/>
  <c r="K44" i="125" s="1"/>
  <c r="J44" i="125"/>
  <c r="H45" i="125"/>
  <c r="I45" i="125" s="1"/>
  <c r="H46" i="125"/>
  <c r="K46" i="125" s="1"/>
  <c r="H47" i="125"/>
  <c r="I47" i="125" s="1"/>
  <c r="H48" i="125"/>
  <c r="K48" i="125" s="1"/>
  <c r="J48" i="125"/>
  <c r="H49" i="125"/>
  <c r="I49" i="125" s="1"/>
  <c r="H50" i="125"/>
  <c r="K50" i="125" s="1"/>
  <c r="H51" i="125"/>
  <c r="I51" i="125" s="1"/>
  <c r="H52" i="125"/>
  <c r="K52" i="125" s="1"/>
  <c r="J52" i="125"/>
  <c r="H53" i="125"/>
  <c r="I53" i="125" s="1"/>
  <c r="H2" i="125"/>
  <c r="H3" i="124"/>
  <c r="H4" i="124"/>
  <c r="H5" i="124"/>
  <c r="H6" i="124"/>
  <c r="H7" i="124"/>
  <c r="H8" i="124"/>
  <c r="H9" i="124"/>
  <c r="H10" i="124"/>
  <c r="H11" i="124"/>
  <c r="H12" i="124"/>
  <c r="H13" i="124"/>
  <c r="H14" i="124"/>
  <c r="H15" i="124"/>
  <c r="H16" i="124"/>
  <c r="H17" i="124"/>
  <c r="H18" i="124"/>
  <c r="H19" i="124"/>
  <c r="H20" i="124"/>
  <c r="H21" i="124"/>
  <c r="H22" i="124"/>
  <c r="H23" i="124"/>
  <c r="H24" i="124"/>
  <c r="H25" i="124"/>
  <c r="H26" i="124"/>
  <c r="H27" i="124"/>
  <c r="H28" i="124"/>
  <c r="H29" i="124"/>
  <c r="H30" i="124"/>
  <c r="H31" i="124"/>
  <c r="H32" i="124"/>
  <c r="H33" i="124"/>
  <c r="H34" i="124"/>
  <c r="H35" i="124"/>
  <c r="H36" i="124"/>
  <c r="H37" i="124"/>
  <c r="H38" i="124"/>
  <c r="H39" i="124"/>
  <c r="H40" i="124"/>
  <c r="H41" i="124"/>
  <c r="H42" i="124"/>
  <c r="H43" i="124"/>
  <c r="H44" i="124"/>
  <c r="H45" i="124"/>
  <c r="I45" i="124" s="1"/>
  <c r="H46" i="124"/>
  <c r="I46" i="124" s="1"/>
  <c r="H47" i="124"/>
  <c r="I47" i="124" s="1"/>
  <c r="H48" i="124"/>
  <c r="I48" i="124" s="1"/>
  <c r="H49" i="124"/>
  <c r="I49" i="124" s="1"/>
  <c r="H50" i="124"/>
  <c r="I50" i="124" s="1"/>
  <c r="H51" i="124"/>
  <c r="I51" i="124" s="1"/>
  <c r="H52" i="124"/>
  <c r="I52" i="124" s="1"/>
  <c r="H53" i="124"/>
  <c r="I53" i="124" s="1"/>
  <c r="J53" i="124"/>
  <c r="H2" i="124"/>
  <c r="H3" i="123"/>
  <c r="I3" i="123" s="1"/>
  <c r="H4" i="123"/>
  <c r="I4" i="123" s="1"/>
  <c r="H5" i="123"/>
  <c r="I5" i="123" s="1"/>
  <c r="H6" i="123"/>
  <c r="I6" i="123" s="1"/>
  <c r="H7" i="123"/>
  <c r="I7" i="123" s="1"/>
  <c r="H8" i="123"/>
  <c r="I8" i="123" s="1"/>
  <c r="H9" i="123"/>
  <c r="I9" i="123" s="1"/>
  <c r="H10" i="123"/>
  <c r="I10" i="123" s="1"/>
  <c r="H11" i="123"/>
  <c r="I11" i="123" s="1"/>
  <c r="H12" i="123"/>
  <c r="I12" i="123" s="1"/>
  <c r="H13" i="123"/>
  <c r="I13" i="123" s="1"/>
  <c r="H14" i="123"/>
  <c r="I14" i="123" s="1"/>
  <c r="H15" i="123"/>
  <c r="I15" i="123" s="1"/>
  <c r="H16" i="123"/>
  <c r="I16" i="123" s="1"/>
  <c r="H17" i="123"/>
  <c r="I17" i="123" s="1"/>
  <c r="H18" i="123"/>
  <c r="I18" i="123" s="1"/>
  <c r="H19" i="123"/>
  <c r="I19" i="123" s="1"/>
  <c r="J19" i="123"/>
  <c r="H20" i="123"/>
  <c r="I20" i="123" s="1"/>
  <c r="J20" i="123"/>
  <c r="H21" i="123"/>
  <c r="I21" i="123" s="1"/>
  <c r="J21" i="123"/>
  <c r="H22" i="123"/>
  <c r="I22" i="123" s="1"/>
  <c r="J22" i="123"/>
  <c r="H23" i="123"/>
  <c r="I23" i="123" s="1"/>
  <c r="J23" i="123"/>
  <c r="H24" i="123"/>
  <c r="I24" i="123" s="1"/>
  <c r="J24" i="123"/>
  <c r="H25" i="123"/>
  <c r="I25" i="123" s="1"/>
  <c r="J25" i="123"/>
  <c r="H26" i="123"/>
  <c r="I26" i="123" s="1"/>
  <c r="J26" i="123"/>
  <c r="H27" i="123"/>
  <c r="I27" i="123" s="1"/>
  <c r="J27" i="123"/>
  <c r="H28" i="123"/>
  <c r="I28" i="123" s="1"/>
  <c r="J28" i="123"/>
  <c r="H29" i="123"/>
  <c r="I29" i="123" s="1"/>
  <c r="J29" i="123"/>
  <c r="H30" i="123"/>
  <c r="I30" i="123" s="1"/>
  <c r="J30" i="123"/>
  <c r="H31" i="123"/>
  <c r="I31" i="123" s="1"/>
  <c r="J31" i="123"/>
  <c r="H32" i="123"/>
  <c r="I32" i="123" s="1"/>
  <c r="J32" i="123"/>
  <c r="H33" i="123"/>
  <c r="I33" i="123" s="1"/>
  <c r="J33" i="123"/>
  <c r="H34" i="123"/>
  <c r="I34" i="123" s="1"/>
  <c r="J34" i="123"/>
  <c r="H35" i="123"/>
  <c r="I35" i="123" s="1"/>
  <c r="J35" i="123"/>
  <c r="H36" i="123"/>
  <c r="I36" i="123" s="1"/>
  <c r="J36" i="123"/>
  <c r="H37" i="123"/>
  <c r="I37" i="123" s="1"/>
  <c r="J37" i="123"/>
  <c r="H38" i="123"/>
  <c r="I38" i="123" s="1"/>
  <c r="J38" i="123"/>
  <c r="H39" i="123"/>
  <c r="I39" i="123" s="1"/>
  <c r="J39" i="123"/>
  <c r="H40" i="123"/>
  <c r="I40" i="123" s="1"/>
  <c r="J40" i="123"/>
  <c r="H41" i="123"/>
  <c r="I41" i="123" s="1"/>
  <c r="J41" i="123"/>
  <c r="H42" i="123"/>
  <c r="I42" i="123" s="1"/>
  <c r="J42" i="123"/>
  <c r="H43" i="123"/>
  <c r="I43" i="123" s="1"/>
  <c r="J43" i="123"/>
  <c r="H44" i="123"/>
  <c r="I44" i="123" s="1"/>
  <c r="J44" i="123"/>
  <c r="H45" i="123"/>
  <c r="I45" i="123" s="1"/>
  <c r="J45" i="123"/>
  <c r="H46" i="123"/>
  <c r="I46" i="123" s="1"/>
  <c r="J46" i="123"/>
  <c r="H47" i="123"/>
  <c r="I47" i="123" s="1"/>
  <c r="J47" i="123"/>
  <c r="H48" i="123"/>
  <c r="I48" i="123" s="1"/>
  <c r="J48" i="123"/>
  <c r="H49" i="123"/>
  <c r="I49" i="123" s="1"/>
  <c r="J49" i="123"/>
  <c r="H50" i="123"/>
  <c r="I50" i="123" s="1"/>
  <c r="J50" i="123"/>
  <c r="H51" i="123"/>
  <c r="I51" i="123" s="1"/>
  <c r="J51" i="123"/>
  <c r="H52" i="123"/>
  <c r="I52" i="123" s="1"/>
  <c r="J52" i="123"/>
  <c r="H53" i="123"/>
  <c r="I53" i="123" s="1"/>
  <c r="J53" i="123"/>
  <c r="H2" i="123"/>
  <c r="H3" i="118"/>
  <c r="I3" i="118" s="1"/>
  <c r="H4" i="118"/>
  <c r="I4" i="118" s="1"/>
  <c r="H5" i="118"/>
  <c r="I5" i="118" s="1"/>
  <c r="H6" i="118"/>
  <c r="I6" i="118" s="1"/>
  <c r="H7" i="118"/>
  <c r="I7" i="118" s="1"/>
  <c r="H8" i="118"/>
  <c r="I8" i="118" s="1"/>
  <c r="H9" i="118"/>
  <c r="I9" i="118" s="1"/>
  <c r="H10" i="118"/>
  <c r="I10" i="118" s="1"/>
  <c r="H11" i="118"/>
  <c r="I11" i="118" s="1"/>
  <c r="H12" i="118"/>
  <c r="I12" i="118" s="1"/>
  <c r="H13" i="118"/>
  <c r="I13" i="118" s="1"/>
  <c r="H14" i="118"/>
  <c r="I14" i="118" s="1"/>
  <c r="H15" i="118"/>
  <c r="I15" i="118" s="1"/>
  <c r="H16" i="118"/>
  <c r="I16" i="118" s="1"/>
  <c r="H17" i="118"/>
  <c r="I17" i="118" s="1"/>
  <c r="H18" i="118"/>
  <c r="I18" i="118" s="1"/>
  <c r="H19" i="118"/>
  <c r="I19" i="118" s="1"/>
  <c r="H20" i="118"/>
  <c r="I20" i="118" s="1"/>
  <c r="H21" i="118"/>
  <c r="I21" i="118" s="1"/>
  <c r="H22" i="118"/>
  <c r="I22" i="118" s="1"/>
  <c r="H23" i="118"/>
  <c r="I23" i="118" s="1"/>
  <c r="H24" i="118"/>
  <c r="I24" i="118" s="1"/>
  <c r="H25" i="118"/>
  <c r="I25" i="118" s="1"/>
  <c r="H26" i="118"/>
  <c r="I26" i="118" s="1"/>
  <c r="H27" i="118"/>
  <c r="I27" i="118" s="1"/>
  <c r="H28" i="118"/>
  <c r="I28" i="118" s="1"/>
  <c r="H29" i="118"/>
  <c r="I29" i="118" s="1"/>
  <c r="H30" i="118"/>
  <c r="I30" i="118" s="1"/>
  <c r="H31" i="118"/>
  <c r="I31" i="118" s="1"/>
  <c r="H32" i="118"/>
  <c r="I32" i="118" s="1"/>
  <c r="H33" i="118"/>
  <c r="I33" i="118" s="1"/>
  <c r="H34" i="118"/>
  <c r="I34" i="118" s="1"/>
  <c r="H35" i="118"/>
  <c r="J35" i="118" s="1"/>
  <c r="H36" i="118"/>
  <c r="J36" i="118" s="1"/>
  <c r="H37" i="118"/>
  <c r="J37" i="118" s="1"/>
  <c r="H38" i="118"/>
  <c r="J38" i="118" s="1"/>
  <c r="H39" i="118"/>
  <c r="J39" i="118" s="1"/>
  <c r="H40" i="118"/>
  <c r="J40" i="118" s="1"/>
  <c r="H41" i="118"/>
  <c r="J41" i="118" s="1"/>
  <c r="H42" i="118"/>
  <c r="J42" i="118" s="1"/>
  <c r="H43" i="118"/>
  <c r="J43" i="118" s="1"/>
  <c r="H44" i="118"/>
  <c r="J44" i="118" s="1"/>
  <c r="H45" i="118"/>
  <c r="I45" i="118" s="1"/>
  <c r="H46" i="118"/>
  <c r="I46" i="118" s="1"/>
  <c r="H47" i="118"/>
  <c r="I47" i="118" s="1"/>
  <c r="H48" i="118"/>
  <c r="I48" i="118" s="1"/>
  <c r="H49" i="118"/>
  <c r="I49" i="118" s="1"/>
  <c r="H50" i="118"/>
  <c r="I50" i="118" s="1"/>
  <c r="H51" i="118"/>
  <c r="I51" i="118" s="1"/>
  <c r="J51" i="118"/>
  <c r="H52" i="118"/>
  <c r="I52" i="118" s="1"/>
  <c r="J52" i="118"/>
  <c r="H53" i="118"/>
  <c r="I53" i="118" s="1"/>
  <c r="J53" i="118"/>
  <c r="H2" i="118"/>
  <c r="G8" i="119"/>
  <c r="D4" i="119"/>
  <c r="D5" i="119"/>
  <c r="D6" i="119"/>
  <c r="D7" i="119"/>
  <c r="D3" i="119"/>
  <c r="I52" i="125" l="1"/>
  <c r="J51" i="125"/>
  <c r="J50" i="125"/>
  <c r="I48" i="125"/>
  <c r="J47" i="125"/>
  <c r="J46" i="125"/>
  <c r="I44" i="125"/>
  <c r="J43" i="125"/>
  <c r="J42" i="125"/>
  <c r="I40" i="125"/>
  <c r="J39" i="125"/>
  <c r="J38" i="125"/>
  <c r="I36" i="125"/>
  <c r="J35" i="125"/>
  <c r="J34" i="125"/>
  <c r="I32" i="125"/>
  <c r="J31" i="125"/>
  <c r="J30" i="125"/>
  <c r="I28" i="125"/>
  <c r="J27" i="125"/>
  <c r="J26" i="125"/>
  <c r="I24" i="125"/>
  <c r="J23" i="125"/>
  <c r="J22" i="125"/>
  <c r="I20" i="125"/>
  <c r="J19" i="125"/>
  <c r="J18" i="125"/>
  <c r="I16" i="125"/>
  <c r="J15" i="125"/>
  <c r="J14" i="125"/>
  <c r="I12" i="125"/>
  <c r="J11" i="125"/>
  <c r="J10" i="125"/>
  <c r="I8" i="125"/>
  <c r="J7" i="125"/>
  <c r="J6" i="125"/>
  <c r="I4" i="125"/>
  <c r="J3" i="125"/>
  <c r="K51" i="125"/>
  <c r="K43" i="125"/>
  <c r="K35" i="125"/>
  <c r="K27" i="125"/>
  <c r="K19" i="125"/>
  <c r="K11" i="125"/>
  <c r="K3" i="125"/>
  <c r="K47" i="125"/>
  <c r="K39" i="125"/>
  <c r="K31" i="125"/>
  <c r="K23" i="125"/>
  <c r="K15" i="125"/>
  <c r="K7" i="125"/>
  <c r="K53" i="124"/>
  <c r="J52" i="124"/>
  <c r="J51" i="124"/>
  <c r="J50" i="124"/>
  <c r="J49" i="124"/>
  <c r="J48" i="124"/>
  <c r="J47" i="124"/>
  <c r="J46" i="124"/>
  <c r="K53" i="123"/>
  <c r="K52" i="123"/>
  <c r="K51" i="123"/>
  <c r="K50" i="123"/>
  <c r="K49" i="123"/>
  <c r="K48" i="123"/>
  <c r="K47" i="123"/>
  <c r="K46" i="123"/>
  <c r="K45" i="123"/>
  <c r="K44" i="123"/>
  <c r="K43" i="123"/>
  <c r="K42" i="123"/>
  <c r="K41" i="123"/>
  <c r="K40" i="123"/>
  <c r="K39" i="123"/>
  <c r="K38" i="123"/>
  <c r="K37" i="123"/>
  <c r="K36" i="123"/>
  <c r="K35" i="123"/>
  <c r="K34" i="123"/>
  <c r="K33" i="123"/>
  <c r="K32" i="123"/>
  <c r="K31" i="123"/>
  <c r="K30" i="123"/>
  <c r="K29" i="123"/>
  <c r="K28" i="123"/>
  <c r="K27" i="123"/>
  <c r="K26" i="123"/>
  <c r="K25" i="123"/>
  <c r="K24" i="123"/>
  <c r="K23" i="123"/>
  <c r="K22" i="123"/>
  <c r="K21" i="123"/>
  <c r="K20" i="123"/>
  <c r="K19" i="123"/>
  <c r="K18" i="123"/>
  <c r="J50" i="118"/>
  <c r="J49" i="118"/>
  <c r="J48" i="118"/>
  <c r="J47" i="118"/>
  <c r="J46" i="118"/>
  <c r="I44" i="126"/>
  <c r="K44" i="126"/>
  <c r="I43" i="126"/>
  <c r="K43" i="126"/>
  <c r="I42" i="126"/>
  <c r="K42" i="126"/>
  <c r="I41" i="126"/>
  <c r="K41" i="126"/>
  <c r="I40" i="126"/>
  <c r="K40" i="126"/>
  <c r="I39" i="126"/>
  <c r="K39" i="126"/>
  <c r="I38" i="126"/>
  <c r="K38" i="126"/>
  <c r="I37" i="126"/>
  <c r="K37" i="126"/>
  <c r="I36" i="126"/>
  <c r="K36" i="126"/>
  <c r="I35" i="126"/>
  <c r="K35" i="126"/>
  <c r="I34" i="126"/>
  <c r="K34" i="126"/>
  <c r="I33" i="126"/>
  <c r="K33" i="126"/>
  <c r="I32" i="126"/>
  <c r="K32" i="126"/>
  <c r="I31" i="126"/>
  <c r="K31" i="126"/>
  <c r="I30" i="126"/>
  <c r="K30" i="126"/>
  <c r="I29" i="126"/>
  <c r="K29" i="126"/>
  <c r="I28" i="126"/>
  <c r="K28" i="126"/>
  <c r="I27" i="126"/>
  <c r="K27" i="126"/>
  <c r="I26" i="126"/>
  <c r="K26" i="126"/>
  <c r="I25" i="126"/>
  <c r="K25" i="126"/>
  <c r="I24" i="126"/>
  <c r="K24" i="126"/>
  <c r="I23" i="126"/>
  <c r="K23" i="126"/>
  <c r="I22" i="126"/>
  <c r="K22" i="126"/>
  <c r="I21" i="126"/>
  <c r="K21" i="126"/>
  <c r="I20" i="126"/>
  <c r="K20" i="126"/>
  <c r="I19" i="126"/>
  <c r="K19" i="126"/>
  <c r="I18" i="126"/>
  <c r="K18" i="126"/>
  <c r="I17" i="126"/>
  <c r="K17" i="126"/>
  <c r="I16" i="126"/>
  <c r="K16" i="126"/>
  <c r="I15" i="126"/>
  <c r="K15" i="126"/>
  <c r="I14" i="126"/>
  <c r="K14" i="126"/>
  <c r="I13" i="126"/>
  <c r="K13" i="126"/>
  <c r="I12" i="126"/>
  <c r="K12" i="126"/>
  <c r="I11" i="126"/>
  <c r="K11" i="126"/>
  <c r="I10" i="126"/>
  <c r="K10" i="126"/>
  <c r="I9" i="126"/>
  <c r="K9" i="126"/>
  <c r="I8" i="126"/>
  <c r="K8" i="126"/>
  <c r="I7" i="126"/>
  <c r="K7" i="126"/>
  <c r="I6" i="126"/>
  <c r="K6" i="126"/>
  <c r="I5" i="126"/>
  <c r="K5" i="126"/>
  <c r="I4" i="126"/>
  <c r="K4" i="126"/>
  <c r="I3" i="126"/>
  <c r="K3" i="126"/>
  <c r="J45" i="126"/>
  <c r="J44" i="126"/>
  <c r="J43" i="126"/>
  <c r="J42" i="126"/>
  <c r="J41" i="126"/>
  <c r="J40" i="126"/>
  <c r="J39" i="126"/>
  <c r="J38" i="126"/>
  <c r="J37" i="126"/>
  <c r="J36" i="126"/>
  <c r="J35" i="126"/>
  <c r="J34" i="126"/>
  <c r="J33" i="126"/>
  <c r="J32" i="126"/>
  <c r="J31" i="126"/>
  <c r="J30" i="126"/>
  <c r="J29" i="126"/>
  <c r="J28" i="126"/>
  <c r="J27" i="126"/>
  <c r="J26" i="126"/>
  <c r="J25" i="126"/>
  <c r="J24" i="126"/>
  <c r="J23" i="126"/>
  <c r="J22" i="126"/>
  <c r="J21" i="126"/>
  <c r="J20" i="126"/>
  <c r="J19" i="126"/>
  <c r="J18" i="126"/>
  <c r="J17" i="126"/>
  <c r="J16" i="126"/>
  <c r="J15" i="126"/>
  <c r="J14" i="126"/>
  <c r="J13" i="126"/>
  <c r="J12" i="126"/>
  <c r="J11" i="126"/>
  <c r="J10" i="126"/>
  <c r="J9" i="126"/>
  <c r="J8" i="126"/>
  <c r="J7" i="126"/>
  <c r="J6" i="126"/>
  <c r="J5" i="126"/>
  <c r="J4" i="126"/>
  <c r="J3" i="126"/>
  <c r="K53" i="125"/>
  <c r="K49" i="125"/>
  <c r="K45" i="125"/>
  <c r="K41" i="125"/>
  <c r="K37" i="125"/>
  <c r="K33" i="125"/>
  <c r="K29" i="125"/>
  <c r="K25" i="125"/>
  <c r="K21" i="125"/>
  <c r="K17" i="125"/>
  <c r="K13" i="125"/>
  <c r="K9" i="125"/>
  <c r="K5" i="125"/>
  <c r="J53" i="125"/>
  <c r="I50" i="125"/>
  <c r="J49" i="125"/>
  <c r="I46" i="125"/>
  <c r="J45" i="125"/>
  <c r="I42" i="125"/>
  <c r="J41" i="125"/>
  <c r="I38" i="125"/>
  <c r="J37" i="125"/>
  <c r="I34" i="125"/>
  <c r="J33" i="125"/>
  <c r="I30" i="125"/>
  <c r="J29" i="125"/>
  <c r="I26" i="125"/>
  <c r="J25" i="125"/>
  <c r="I22" i="125"/>
  <c r="J21" i="125"/>
  <c r="I18" i="125"/>
  <c r="J17" i="125"/>
  <c r="I14" i="125"/>
  <c r="J13" i="125"/>
  <c r="I10" i="125"/>
  <c r="J9" i="125"/>
  <c r="I6" i="125"/>
  <c r="J5" i="125"/>
  <c r="K52" i="124"/>
  <c r="K51" i="124"/>
  <c r="K50" i="124"/>
  <c r="K49" i="124"/>
  <c r="K48" i="124"/>
  <c r="K47" i="124"/>
  <c r="K46" i="124"/>
  <c r="K45" i="124"/>
  <c r="J18" i="123"/>
  <c r="J17" i="123"/>
  <c r="J16" i="123"/>
  <c r="J15" i="123"/>
  <c r="J14" i="123"/>
  <c r="J13" i="123"/>
  <c r="J12" i="123"/>
  <c r="J11" i="123"/>
  <c r="J10" i="123"/>
  <c r="J9" i="123"/>
  <c r="J8" i="123"/>
  <c r="J7" i="123"/>
  <c r="J6" i="123"/>
  <c r="J5" i="123"/>
  <c r="J4" i="123"/>
  <c r="J3" i="123"/>
  <c r="I44" i="124"/>
  <c r="K44" i="124"/>
  <c r="I43" i="124"/>
  <c r="K43" i="124"/>
  <c r="I42" i="124"/>
  <c r="K42" i="124"/>
  <c r="I41" i="124"/>
  <c r="K41" i="124"/>
  <c r="I40" i="124"/>
  <c r="K40" i="124"/>
  <c r="I39" i="124"/>
  <c r="K39" i="124"/>
  <c r="I38" i="124"/>
  <c r="K38" i="124"/>
  <c r="I37" i="124"/>
  <c r="K37" i="124"/>
  <c r="I36" i="124"/>
  <c r="K36" i="124"/>
  <c r="I35" i="124"/>
  <c r="K35" i="124"/>
  <c r="I34" i="124"/>
  <c r="K34" i="124"/>
  <c r="I33" i="124"/>
  <c r="K33" i="124"/>
  <c r="I32" i="124"/>
  <c r="K32" i="124"/>
  <c r="I31" i="124"/>
  <c r="K31" i="124"/>
  <c r="I30" i="124"/>
  <c r="K30" i="124"/>
  <c r="I29" i="124"/>
  <c r="K29" i="124"/>
  <c r="I28" i="124"/>
  <c r="K28" i="124"/>
  <c r="I27" i="124"/>
  <c r="K27" i="124"/>
  <c r="I26" i="124"/>
  <c r="K26" i="124"/>
  <c r="I25" i="124"/>
  <c r="K25" i="124"/>
  <c r="I24" i="124"/>
  <c r="K24" i="124"/>
  <c r="I23" i="124"/>
  <c r="K23" i="124"/>
  <c r="I22" i="124"/>
  <c r="K22" i="124"/>
  <c r="I21" i="124"/>
  <c r="K21" i="124"/>
  <c r="I20" i="124"/>
  <c r="K20" i="124"/>
  <c r="I19" i="124"/>
  <c r="K19" i="124"/>
  <c r="I18" i="124"/>
  <c r="K18" i="124"/>
  <c r="I17" i="124"/>
  <c r="K17" i="124"/>
  <c r="I16" i="124"/>
  <c r="K16" i="124"/>
  <c r="I15" i="124"/>
  <c r="K15" i="124"/>
  <c r="I14" i="124"/>
  <c r="K14" i="124"/>
  <c r="I13" i="124"/>
  <c r="K13" i="124"/>
  <c r="I12" i="124"/>
  <c r="K12" i="124"/>
  <c r="I11" i="124"/>
  <c r="K11" i="124"/>
  <c r="I10" i="124"/>
  <c r="K10" i="124"/>
  <c r="I9" i="124"/>
  <c r="K9" i="124"/>
  <c r="I8" i="124"/>
  <c r="K8" i="124"/>
  <c r="I7" i="124"/>
  <c r="K7" i="124"/>
  <c r="I6" i="124"/>
  <c r="K6" i="124"/>
  <c r="I5" i="124"/>
  <c r="K5" i="124"/>
  <c r="I4" i="124"/>
  <c r="K4" i="124"/>
  <c r="I3" i="124"/>
  <c r="K3" i="124"/>
  <c r="J45" i="124"/>
  <c r="J44" i="124"/>
  <c r="J43" i="124"/>
  <c r="J42" i="124"/>
  <c r="J41" i="124"/>
  <c r="J40" i="124"/>
  <c r="J39" i="124"/>
  <c r="J38" i="124"/>
  <c r="J37" i="124"/>
  <c r="J36" i="124"/>
  <c r="J35" i="124"/>
  <c r="J34" i="124"/>
  <c r="J33" i="124"/>
  <c r="J32" i="124"/>
  <c r="J31" i="124"/>
  <c r="J30" i="124"/>
  <c r="J29" i="124"/>
  <c r="J28" i="124"/>
  <c r="J27" i="124"/>
  <c r="J26" i="124"/>
  <c r="J25" i="124"/>
  <c r="J24" i="124"/>
  <c r="J23" i="124"/>
  <c r="J22" i="124"/>
  <c r="J21" i="124"/>
  <c r="J20" i="124"/>
  <c r="J19" i="124"/>
  <c r="J18" i="124"/>
  <c r="J17" i="124"/>
  <c r="J16" i="124"/>
  <c r="J15" i="124"/>
  <c r="J14" i="124"/>
  <c r="J13" i="124"/>
  <c r="J12" i="124"/>
  <c r="J11" i="124"/>
  <c r="J10" i="124"/>
  <c r="J9" i="124"/>
  <c r="J8" i="124"/>
  <c r="J7" i="124"/>
  <c r="J6" i="124"/>
  <c r="J5" i="124"/>
  <c r="J4" i="124"/>
  <c r="J3" i="124"/>
  <c r="K17" i="123"/>
  <c r="K16" i="123"/>
  <c r="K15" i="123"/>
  <c r="K14" i="123"/>
  <c r="K13" i="123"/>
  <c r="K12" i="123"/>
  <c r="K11" i="123"/>
  <c r="K10" i="123"/>
  <c r="K9" i="123"/>
  <c r="K8" i="123"/>
  <c r="K7" i="123"/>
  <c r="K6" i="123"/>
  <c r="K5" i="123"/>
  <c r="K4" i="123"/>
  <c r="K3" i="123"/>
  <c r="K53" i="118"/>
  <c r="K52" i="118"/>
  <c r="K51" i="118"/>
  <c r="K50" i="118"/>
  <c r="K49" i="118"/>
  <c r="K48" i="118"/>
  <c r="K47" i="118"/>
  <c r="K46" i="118"/>
  <c r="K45" i="118"/>
  <c r="J34" i="118"/>
  <c r="J33" i="118"/>
  <c r="J32" i="118"/>
  <c r="J31" i="118"/>
  <c r="J30" i="118"/>
  <c r="J29" i="118"/>
  <c r="J28" i="118"/>
  <c r="J27" i="118"/>
  <c r="J26" i="118"/>
  <c r="J25" i="118"/>
  <c r="J24" i="118"/>
  <c r="J23" i="118"/>
  <c r="J22" i="118"/>
  <c r="J21" i="118"/>
  <c r="J20" i="118"/>
  <c r="J19" i="118"/>
  <c r="J18" i="118"/>
  <c r="J17" i="118"/>
  <c r="J16" i="118"/>
  <c r="J15" i="118"/>
  <c r="J14" i="118"/>
  <c r="J13" i="118"/>
  <c r="J12" i="118"/>
  <c r="J11" i="118"/>
  <c r="J10" i="118"/>
  <c r="J9" i="118"/>
  <c r="J8" i="118"/>
  <c r="J7" i="118"/>
  <c r="J6" i="118"/>
  <c r="J5" i="118"/>
  <c r="J4" i="118"/>
  <c r="J3" i="118"/>
  <c r="J45" i="118"/>
  <c r="I44" i="118"/>
  <c r="K44" i="118"/>
  <c r="I43" i="118"/>
  <c r="K43" i="118"/>
  <c r="I42" i="118"/>
  <c r="K42" i="118"/>
  <c r="I41" i="118"/>
  <c r="K41" i="118"/>
  <c r="I40" i="118"/>
  <c r="K40" i="118"/>
  <c r="I39" i="118"/>
  <c r="K39" i="118"/>
  <c r="I38" i="118"/>
  <c r="K38" i="118"/>
  <c r="I37" i="118"/>
  <c r="K37" i="118"/>
  <c r="I36" i="118"/>
  <c r="K36" i="118"/>
  <c r="I35" i="118"/>
  <c r="K35" i="118"/>
  <c r="K34" i="118"/>
  <c r="K33" i="118"/>
  <c r="K32" i="118"/>
  <c r="K31" i="118"/>
  <c r="K30" i="118"/>
  <c r="K29" i="118"/>
  <c r="K28" i="118"/>
  <c r="K27" i="118"/>
  <c r="K26" i="118"/>
  <c r="K25" i="118"/>
  <c r="K24" i="118"/>
  <c r="K23" i="118"/>
  <c r="K22" i="118"/>
  <c r="K21" i="118"/>
  <c r="K20" i="118"/>
  <c r="K19" i="118"/>
  <c r="K18" i="118"/>
  <c r="K17" i="118"/>
  <c r="K16" i="118"/>
  <c r="K15" i="118"/>
  <c r="K14" i="118"/>
  <c r="K13" i="118"/>
  <c r="K12" i="118"/>
  <c r="K11" i="118"/>
  <c r="K10" i="118"/>
  <c r="K9" i="118"/>
  <c r="K8" i="118"/>
  <c r="K7" i="118"/>
  <c r="K6" i="118"/>
  <c r="K5" i="118"/>
  <c r="K4" i="118"/>
  <c r="K3" i="118"/>
  <c r="E54" i="126"/>
  <c r="F53" i="126"/>
  <c r="F52" i="126"/>
  <c r="F51" i="126"/>
  <c r="F50" i="126"/>
  <c r="F49" i="126"/>
  <c r="F48" i="126"/>
  <c r="F47" i="126"/>
  <c r="F46" i="126"/>
  <c r="F45" i="126"/>
  <c r="F44" i="126"/>
  <c r="F43" i="126"/>
  <c r="F42" i="126"/>
  <c r="F41" i="126"/>
  <c r="F40" i="126"/>
  <c r="F39" i="126"/>
  <c r="F38" i="126"/>
  <c r="F37" i="126"/>
  <c r="F36" i="126"/>
  <c r="F35" i="126"/>
  <c r="F34" i="126"/>
  <c r="F33" i="126"/>
  <c r="F32" i="126"/>
  <c r="F31" i="126"/>
  <c r="F30" i="126"/>
  <c r="F29" i="126"/>
  <c r="F28" i="126"/>
  <c r="F27" i="126"/>
  <c r="F26" i="126"/>
  <c r="F25" i="126"/>
  <c r="F24" i="126"/>
  <c r="F23" i="126"/>
  <c r="F22" i="126"/>
  <c r="F21" i="126"/>
  <c r="F20" i="126"/>
  <c r="F19" i="126"/>
  <c r="F18" i="126"/>
  <c r="F17" i="126"/>
  <c r="F16" i="126"/>
  <c r="F15" i="126"/>
  <c r="F14" i="126"/>
  <c r="F13" i="126"/>
  <c r="F12" i="126"/>
  <c r="F11" i="126"/>
  <c r="F10" i="126"/>
  <c r="F9" i="126"/>
  <c r="F8" i="126"/>
  <c r="F7" i="126"/>
  <c r="F6" i="126"/>
  <c r="F5" i="126"/>
  <c r="F4" i="126"/>
  <c r="F3" i="126"/>
  <c r="I2" i="126"/>
  <c r="I54" i="126" s="1"/>
  <c r="F2" i="126"/>
  <c r="E156" i="73"/>
  <c r="E155" i="73"/>
  <c r="E154" i="73"/>
  <c r="E153" i="73"/>
  <c r="E150" i="73"/>
  <c r="E149" i="73"/>
  <c r="E148" i="73"/>
  <c r="E147" i="73"/>
  <c r="E144" i="73"/>
  <c r="E143" i="73"/>
  <c r="E142" i="73"/>
  <c r="E141" i="73"/>
  <c r="E54" i="125"/>
  <c r="F53" i="125"/>
  <c r="F52" i="125"/>
  <c r="F51" i="125"/>
  <c r="F50" i="125"/>
  <c r="F49" i="125"/>
  <c r="F48" i="125"/>
  <c r="F47" i="125"/>
  <c r="F46" i="125"/>
  <c r="F45" i="125"/>
  <c r="F44" i="125"/>
  <c r="F43" i="125"/>
  <c r="F42" i="125"/>
  <c r="F41" i="125"/>
  <c r="F40" i="125"/>
  <c r="F39" i="125"/>
  <c r="F38" i="125"/>
  <c r="F37" i="125"/>
  <c r="F36" i="125"/>
  <c r="F35" i="125"/>
  <c r="F34" i="125"/>
  <c r="F33" i="125"/>
  <c r="F32" i="125"/>
  <c r="F31" i="125"/>
  <c r="F30" i="125"/>
  <c r="F29" i="125"/>
  <c r="F28" i="125"/>
  <c r="F27" i="125"/>
  <c r="F26" i="125"/>
  <c r="F25" i="125"/>
  <c r="F24" i="125"/>
  <c r="F23" i="125"/>
  <c r="F22" i="125"/>
  <c r="F21" i="125"/>
  <c r="F20" i="125"/>
  <c r="F19" i="125"/>
  <c r="F18" i="125"/>
  <c r="F17" i="125"/>
  <c r="F16" i="125"/>
  <c r="F15" i="125"/>
  <c r="F14" i="125"/>
  <c r="F13" i="125"/>
  <c r="F12" i="125"/>
  <c r="F11" i="125"/>
  <c r="F10" i="125"/>
  <c r="F9" i="125"/>
  <c r="F8" i="125"/>
  <c r="F7" i="125"/>
  <c r="F6" i="125"/>
  <c r="F5" i="125"/>
  <c r="F4" i="125"/>
  <c r="F3" i="125"/>
  <c r="I2" i="125"/>
  <c r="I54" i="125" s="1"/>
  <c r="F2" i="125"/>
  <c r="E117" i="73"/>
  <c r="E116" i="73"/>
  <c r="E115" i="73"/>
  <c r="E114" i="73"/>
  <c r="E111" i="73"/>
  <c r="E110" i="73"/>
  <c r="E109" i="73"/>
  <c r="E108" i="73"/>
  <c r="E105" i="73"/>
  <c r="E104" i="73"/>
  <c r="E103" i="73"/>
  <c r="E102" i="73"/>
  <c r="E54" i="124"/>
  <c r="F53" i="124"/>
  <c r="F52" i="124"/>
  <c r="F51" i="124"/>
  <c r="F50" i="124"/>
  <c r="F49" i="124"/>
  <c r="F48" i="124"/>
  <c r="F47" i="124"/>
  <c r="F46" i="124"/>
  <c r="F45" i="124"/>
  <c r="F44" i="124"/>
  <c r="F43" i="124"/>
  <c r="F42" i="124"/>
  <c r="F41" i="124"/>
  <c r="F40" i="124"/>
  <c r="F39" i="124"/>
  <c r="F38" i="124"/>
  <c r="F37" i="124"/>
  <c r="F36" i="124"/>
  <c r="F35" i="124"/>
  <c r="F34" i="124"/>
  <c r="F33" i="124"/>
  <c r="F32" i="124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F6" i="124"/>
  <c r="F5" i="124"/>
  <c r="F4" i="124"/>
  <c r="F3" i="124"/>
  <c r="I2" i="124"/>
  <c r="M2" i="124"/>
  <c r="F2" i="124"/>
  <c r="E86" i="73"/>
  <c r="E85" i="73"/>
  <c r="E84" i="73"/>
  <c r="E83" i="73"/>
  <c r="E80" i="73"/>
  <c r="E79" i="73"/>
  <c r="E78" i="73"/>
  <c r="E77" i="73"/>
  <c r="E74" i="73"/>
  <c r="E73" i="73"/>
  <c r="E72" i="73"/>
  <c r="E71" i="73"/>
  <c r="E54" i="123"/>
  <c r="F53" i="123"/>
  <c r="F52" i="123"/>
  <c r="F51" i="123"/>
  <c r="F50" i="123"/>
  <c r="F49" i="123"/>
  <c r="F48" i="123"/>
  <c r="F47" i="123"/>
  <c r="F46" i="123"/>
  <c r="F45" i="123"/>
  <c r="F44" i="123"/>
  <c r="F43" i="123"/>
  <c r="F42" i="123"/>
  <c r="F41" i="123"/>
  <c r="F40" i="123"/>
  <c r="F39" i="123"/>
  <c r="F38" i="123"/>
  <c r="F37" i="123"/>
  <c r="F36" i="123"/>
  <c r="F35" i="123"/>
  <c r="F34" i="123"/>
  <c r="F33" i="123"/>
  <c r="F32" i="123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F6" i="123"/>
  <c r="F5" i="123"/>
  <c r="F4" i="123"/>
  <c r="F3" i="123"/>
  <c r="F2" i="123"/>
  <c r="E57" i="73"/>
  <c r="E56" i="73"/>
  <c r="E55" i="73"/>
  <c r="E54" i="73"/>
  <c r="E51" i="73"/>
  <c r="E50" i="73"/>
  <c r="E49" i="73"/>
  <c r="E48" i="73"/>
  <c r="E45" i="73"/>
  <c r="E44" i="73"/>
  <c r="E43" i="73"/>
  <c r="E42" i="73"/>
  <c r="E54" i="118"/>
  <c r="F3" i="118"/>
  <c r="F4" i="118"/>
  <c r="F5" i="118"/>
  <c r="F6" i="118"/>
  <c r="F7" i="118"/>
  <c r="F8" i="118"/>
  <c r="F9" i="118"/>
  <c r="F10" i="118"/>
  <c r="F11" i="118"/>
  <c r="F12" i="118"/>
  <c r="F13" i="118"/>
  <c r="F14" i="118"/>
  <c r="F15" i="118"/>
  <c r="F16" i="118"/>
  <c r="F17" i="118"/>
  <c r="F18" i="118"/>
  <c r="F19" i="118"/>
  <c r="F20" i="118"/>
  <c r="F21" i="118"/>
  <c r="F22" i="118"/>
  <c r="F23" i="118"/>
  <c r="F24" i="118"/>
  <c r="F25" i="118"/>
  <c r="F26" i="118"/>
  <c r="F27" i="118"/>
  <c r="F28" i="118"/>
  <c r="F29" i="118"/>
  <c r="F30" i="118"/>
  <c r="F31" i="118"/>
  <c r="F32" i="118"/>
  <c r="F33" i="118"/>
  <c r="F34" i="118"/>
  <c r="F35" i="118"/>
  <c r="F36" i="118"/>
  <c r="F37" i="118"/>
  <c r="F38" i="118"/>
  <c r="F39" i="118"/>
  <c r="F40" i="118"/>
  <c r="F41" i="118"/>
  <c r="F42" i="118"/>
  <c r="F43" i="118"/>
  <c r="F44" i="118"/>
  <c r="F45" i="118"/>
  <c r="F46" i="118"/>
  <c r="F47" i="118"/>
  <c r="F48" i="118"/>
  <c r="F49" i="118"/>
  <c r="F50" i="118"/>
  <c r="F51" i="118"/>
  <c r="F52" i="118"/>
  <c r="F53" i="118"/>
  <c r="F2" i="118"/>
  <c r="E18" i="73"/>
  <c r="E17" i="73"/>
  <c r="E16" i="73"/>
  <c r="E15" i="73"/>
  <c r="E12" i="73"/>
  <c r="E11" i="73"/>
  <c r="E10" i="73"/>
  <c r="E9" i="73"/>
  <c r="E4" i="73"/>
  <c r="E5" i="73"/>
  <c r="E6" i="73"/>
  <c r="E3" i="73"/>
  <c r="G101" i="120"/>
  <c r="F77" i="120"/>
  <c r="F78" i="120"/>
  <c r="F79" i="120"/>
  <c r="F80" i="120"/>
  <c r="F81" i="120"/>
  <c r="F82" i="120"/>
  <c r="F83" i="120"/>
  <c r="F84" i="120"/>
  <c r="F85" i="120"/>
  <c r="F86" i="120"/>
  <c r="F87" i="120"/>
  <c r="F88" i="120"/>
  <c r="F89" i="120"/>
  <c r="F90" i="120"/>
  <c r="F91" i="120"/>
  <c r="F92" i="120"/>
  <c r="F93" i="120"/>
  <c r="F94" i="120"/>
  <c r="F95" i="120"/>
  <c r="F96" i="120"/>
  <c r="F97" i="120"/>
  <c r="F98" i="120"/>
  <c r="F99" i="120"/>
  <c r="F100" i="120"/>
  <c r="F76" i="120"/>
  <c r="I54" i="124" l="1"/>
  <c r="F54" i="118"/>
  <c r="F54" i="126"/>
  <c r="M2" i="126"/>
  <c r="J2" i="126"/>
  <c r="J54" i="126" s="1"/>
  <c r="H54" i="126"/>
  <c r="K2" i="126"/>
  <c r="M2" i="125"/>
  <c r="F54" i="125"/>
  <c r="J2" i="125"/>
  <c r="J54" i="125" s="1"/>
  <c r="H54" i="125"/>
  <c r="K2" i="125"/>
  <c r="F54" i="124"/>
  <c r="J2" i="124"/>
  <c r="J54" i="124" s="1"/>
  <c r="H54" i="124"/>
  <c r="K2" i="124"/>
  <c r="M2" i="123"/>
  <c r="I2" i="123"/>
  <c r="I54" i="123" s="1"/>
  <c r="F54" i="123"/>
  <c r="J2" i="123"/>
  <c r="J54" i="123" s="1"/>
  <c r="H54" i="123"/>
  <c r="K2" i="123"/>
  <c r="C8" i="119" l="1"/>
  <c r="J2" i="118" l="1"/>
  <c r="J54" i="118" s="1"/>
  <c r="H54" i="118"/>
  <c r="E8" i="119" s="1"/>
  <c r="K2" i="118"/>
  <c r="I2" i="118"/>
  <c r="I54" i="118" s="1"/>
  <c r="F8" i="119" s="1"/>
  <c r="D8" i="119" l="1"/>
  <c r="O4" i="115"/>
</calcChain>
</file>

<file path=xl/sharedStrings.xml><?xml version="1.0" encoding="utf-8"?>
<sst xmlns="http://schemas.openxmlformats.org/spreadsheetml/2006/main" count="758" uniqueCount="52">
  <si>
    <t>Sr. No.</t>
  </si>
  <si>
    <t>Floor No.</t>
  </si>
  <si>
    <t>Total</t>
  </si>
  <si>
    <t xml:space="preserve">  Flat No.</t>
  </si>
  <si>
    <t>Comp.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</si>
  <si>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</si>
  <si>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</si>
  <si>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</si>
  <si>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</si>
  <si>
    <t xml:space="preserve">Rate per 
Sq. ft. on Total Area 
in `
</t>
  </si>
  <si>
    <t xml:space="preserve">As per Approved Plan Carpet Area in 
Sq. Ft. 
</t>
  </si>
  <si>
    <t>CA</t>
  </si>
  <si>
    <t>BUA</t>
  </si>
  <si>
    <t>FMV</t>
  </si>
  <si>
    <t>RV</t>
  </si>
  <si>
    <t>DV</t>
  </si>
  <si>
    <t>Com</t>
  </si>
  <si>
    <t>A</t>
  </si>
  <si>
    <t>B</t>
  </si>
  <si>
    <t xml:space="preserve">Total </t>
  </si>
  <si>
    <t>1st Flr</t>
  </si>
  <si>
    <t>3 BHK</t>
  </si>
  <si>
    <t>2 BHK</t>
  </si>
  <si>
    <t xml:space="preserve">Built up Area in 
Sq. Ft. (10%) 
</t>
  </si>
  <si>
    <t>#</t>
  </si>
  <si>
    <t>Building Name</t>
  </si>
  <si>
    <t>Apartment Type</t>
  </si>
  <si>
    <t>Carpet Area (in Sqmts)</t>
  </si>
  <si>
    <t>Number of Apartment</t>
  </si>
  <si>
    <t>Number of Booked Apartment</t>
  </si>
  <si>
    <t>Anandvan A,B,C,D and E wing</t>
  </si>
  <si>
    <t>2BHK</t>
  </si>
  <si>
    <t>3BHK</t>
  </si>
  <si>
    <t>A - Wing</t>
  </si>
  <si>
    <t>tot -4</t>
  </si>
  <si>
    <t>2,4,6,8,10,12th Flr</t>
  </si>
  <si>
    <t>Tot -4</t>
  </si>
  <si>
    <t>3,5,7,9,11 &amp; 13th Flr</t>
  </si>
  <si>
    <t>Sale / Rehab</t>
  </si>
  <si>
    <t>Sale</t>
  </si>
  <si>
    <t>Rehab</t>
  </si>
  <si>
    <t>B - Wing</t>
  </si>
  <si>
    <t>C- Wing</t>
  </si>
  <si>
    <t>D- Wing</t>
  </si>
  <si>
    <t>E- Wing</t>
  </si>
  <si>
    <t>C</t>
  </si>
  <si>
    <t>D</t>
  </si>
  <si>
    <t>3BHK-26  2BHK-26  TOTAL 52</t>
  </si>
  <si>
    <t xml:space="preserve">  2BHK-52  TOTAL 52</t>
  </si>
  <si>
    <t>E</t>
  </si>
  <si>
    <t>Wing</t>
  </si>
  <si>
    <t>(Total Built up area x 2300)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</si>
</sst>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8"/>
      <color rgb="FF212529"/>
      <name val="Arial"/>
      <family val="2"/>
    </font>
    <font>
      <b/>
      <sz val="8"/>
      <color rgb="FF212529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000000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2"/>
      <color theme="1"/>
      <name val="Calibri"/>
      <family val="2"/>
      <scheme val="minor"/>
    </font>
    <font>
      <sz val="12"/>
      <name val="Arial Narrow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3F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1">
    <xf numFmtId="0" fontId="0" fillId="0" borderId="0" xfId="0"/>
    <xf numFmtId="1" fontId="0" fillId="0" borderId="0" xfId="0" applyNumberFormat="1"/>
    <xf numFmtId="43" fontId="0" fillId="0" borderId="0" xfId="0" applyNumberFormat="1"/>
    <xf numFmtId="43" fontId="0" fillId="0" borderId="0" xfId="3" applyFont="1"/>
    <xf numFmtId="0" fontId="2" fillId="3" borderId="1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4" fillId="0" borderId="0" xfId="0" applyFont="1"/>
    <xf numFmtId="43" fontId="4" fillId="0" borderId="0" xfId="0" applyNumberFormat="1" applyFont="1"/>
    <xf numFmtId="1" fontId="3" fillId="0" borderId="2" xfId="0" applyNumberFormat="1" applyFont="1" applyBorder="1" applyAlignment="1">
      <alignment horizontal="center"/>
    </xf>
    <xf numFmtId="43" fontId="0" fillId="0" borderId="0" xfId="3" applyFont="1" applyFill="1"/>
    <xf numFmtId="0" fontId="2" fillId="0" borderId="0" xfId="0" applyFont="1"/>
    <xf numFmtId="0" fontId="2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2" fillId="0" borderId="0" xfId="0" applyNumberFormat="1" applyFont="1"/>
    <xf numFmtId="43" fontId="2" fillId="0" borderId="0" xfId="0" applyNumberFormat="1" applyFont="1"/>
    <xf numFmtId="0" fontId="2" fillId="3" borderId="0" xfId="0" applyFont="1" applyFill="1"/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5" fillId="0" borderId="0" xfId="0" applyFont="1"/>
    <xf numFmtId="0" fontId="0" fillId="0" borderId="0" xfId="0" applyAlignment="1">
      <alignment horizontal="center"/>
    </xf>
    <xf numFmtId="0" fontId="9" fillId="2" borderId="6" xfId="0" applyFont="1" applyFill="1" applyBorder="1" applyAlignment="1">
      <alignment horizontal="center" vertical="top" wrapText="1"/>
    </xf>
    <xf numFmtId="0" fontId="7" fillId="5" borderId="6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top" wrapText="1"/>
    </xf>
    <xf numFmtId="0" fontId="11" fillId="5" borderId="6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9" fillId="2" borderId="6" xfId="0" applyFont="1" applyFill="1" applyBorder="1" applyAlignment="1">
      <alignment vertical="top" wrapText="1"/>
    </xf>
    <xf numFmtId="0" fontId="5" fillId="4" borderId="0" xfId="0" applyFont="1" applyFill="1"/>
    <xf numFmtId="0" fontId="12" fillId="0" borderId="0" xfId="0" applyFont="1"/>
    <xf numFmtId="1" fontId="2" fillId="0" borderId="1" xfId="2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/>
    </xf>
    <xf numFmtId="0" fontId="13" fillId="2" borderId="6" xfId="0" applyFont="1" applyFill="1" applyBorder="1" applyAlignment="1">
      <alignment horizontal="center" vertical="top" wrapText="1"/>
    </xf>
    <xf numFmtId="0" fontId="14" fillId="2" borderId="6" xfId="0" applyFont="1" applyFill="1" applyBorder="1" applyAlignment="1">
      <alignment horizontal="center" vertical="top" wrapText="1"/>
    </xf>
    <xf numFmtId="0" fontId="14" fillId="2" borderId="6" xfId="0" applyFont="1" applyFill="1" applyBorder="1" applyAlignment="1">
      <alignment vertical="top" wrapText="1"/>
    </xf>
    <xf numFmtId="1" fontId="0" fillId="0" borderId="0" xfId="0" applyNumberFormat="1" applyAlignment="1">
      <alignment horizontal="center"/>
    </xf>
    <xf numFmtId="0" fontId="15" fillId="0" borderId="0" xfId="0" applyFont="1"/>
    <xf numFmtId="0" fontId="0" fillId="0" borderId="0" xfId="0" applyFont="1"/>
    <xf numFmtId="0" fontId="16" fillId="0" borderId="3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 wrapText="1"/>
    </xf>
    <xf numFmtId="165" fontId="18" fillId="0" borderId="1" xfId="3" applyNumberFormat="1" applyFont="1" applyFill="1" applyBorder="1" applyAlignment="1">
      <alignment vertical="center" wrapText="1"/>
    </xf>
    <xf numFmtId="1" fontId="18" fillId="0" borderId="1" xfId="2" applyNumberFormat="1" applyFont="1" applyBorder="1" applyAlignment="1">
      <alignment horizontal="center" vertical="top" wrapText="1"/>
    </xf>
    <xf numFmtId="1" fontId="18" fillId="0" borderId="2" xfId="0" applyNumberFormat="1" applyFont="1" applyBorder="1" applyAlignment="1">
      <alignment horizontal="center" vertical="center" wrapText="1"/>
    </xf>
    <xf numFmtId="165" fontId="19" fillId="0" borderId="2" xfId="3" applyNumberFormat="1" applyFont="1" applyFill="1" applyBorder="1" applyAlignment="1">
      <alignment vertical="center" wrapText="1"/>
    </xf>
    <xf numFmtId="1" fontId="18" fillId="0" borderId="2" xfId="2" applyNumberFormat="1" applyFont="1" applyBorder="1" applyAlignment="1">
      <alignment horizontal="center" vertical="top" wrapText="1"/>
    </xf>
    <xf numFmtId="1" fontId="18" fillId="0" borderId="0" xfId="0" applyNumberFormat="1" applyFont="1"/>
    <xf numFmtId="0" fontId="18" fillId="0" borderId="0" xfId="0" applyFont="1"/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8" fillId="0" borderId="1" xfId="0" applyFont="1" applyBorder="1"/>
    <xf numFmtId="1" fontId="8" fillId="0" borderId="1" xfId="0" applyNumberFormat="1" applyFont="1" applyBorder="1" applyAlignment="1">
      <alignment horizontal="center"/>
    </xf>
    <xf numFmtId="43" fontId="8" fillId="0" borderId="1" xfId="0" applyNumberFormat="1" applyFont="1" applyBorder="1"/>
    <xf numFmtId="43" fontId="20" fillId="0" borderId="0" xfId="3" applyFont="1" applyFill="1"/>
    <xf numFmtId="0" fontId="20" fillId="0" borderId="0" xfId="0" applyFont="1"/>
    <xf numFmtId="43" fontId="8" fillId="0" borderId="0" xfId="0" applyNumberFormat="1" applyFont="1"/>
    <xf numFmtId="1" fontId="20" fillId="0" borderId="1" xfId="0" applyNumberFormat="1" applyFont="1" applyBorder="1" applyAlignment="1">
      <alignment horizontal="center" vertical="center"/>
    </xf>
    <xf numFmtId="43" fontId="21" fillId="0" borderId="1" xfId="3" applyFont="1" applyBorder="1" applyAlignment="1">
      <alignment vertical="center"/>
    </xf>
    <xf numFmtId="43" fontId="20" fillId="0" borderId="0" xfId="0" applyNumberFormat="1" applyFont="1"/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top" wrapText="1"/>
    </xf>
    <xf numFmtId="0" fontId="23" fillId="0" borderId="0" xfId="0" applyFont="1"/>
    <xf numFmtId="0" fontId="8" fillId="0" borderId="0" xfId="0" applyFont="1"/>
    <xf numFmtId="0" fontId="8" fillId="0" borderId="1" xfId="0" applyFont="1" applyBorder="1" applyAlignment="1">
      <alignment horizontal="right"/>
    </xf>
    <xf numFmtId="0" fontId="24" fillId="0" borderId="1" xfId="0" applyFont="1" applyBorder="1" applyAlignment="1">
      <alignment horizontal="right" vertical="center"/>
    </xf>
    <xf numFmtId="43" fontId="8" fillId="0" borderId="1" xfId="3" applyFont="1" applyBorder="1"/>
    <xf numFmtId="43" fontId="5" fillId="0" borderId="1" xfId="3" applyFont="1" applyBorder="1" applyAlignment="1">
      <alignment horizontal="right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124557</xdr:colOff>
      <xdr:row>0</xdr:row>
      <xdr:rowOff>29308</xdr:rowOff>
    </xdr:from>
    <xdr:to>
      <xdr:col>20</xdr:col>
      <xdr:colOff>441580</xdr:colOff>
      <xdr:row>36</xdr:row>
      <xdr:rowOff>52246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44A6942-E9EF-37D7-BEA4-22CF4687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3365" y="29308"/>
          <a:ext cx="8830907" cy="6858957"/>
        </a:xfrm>
        <a:prstGeom prst="rect">
          <a:avLst/>
        </a:prstGeom>
      </xdr:spPr>
    </xdr:pic>
    <xdr:clientData/>
  </xdr:twoCellAnchor>
  <xdr:twoCellAnchor editAs="oneCell">
    <xdr:from>
      <xdr:col>6</xdr:col>
      <xdr:colOff>586154</xdr:colOff>
      <xdr:row>37</xdr:row>
      <xdr:rowOff>175846</xdr:rowOff>
    </xdr:from>
    <xdr:to>
      <xdr:col>18</xdr:col>
      <xdr:colOff>576181</xdr:colOff>
      <xdr:row>65</xdr:row>
      <xdr:rowOff>52748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9F0DEC1-863F-5878-DC0B-C640B704E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4962" y="7202365"/>
          <a:ext cx="7287642" cy="521090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18</xdr:col>
      <xdr:colOff>531477</xdr:colOff>
      <xdr:row>96</xdr:row>
      <xdr:rowOff>84322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5CA442CC-F015-4CD2-F88C-3682B9E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56942" y="12741519"/>
          <a:ext cx="7220958" cy="569674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22</xdr:col>
      <xdr:colOff>80414</xdr:colOff>
      <xdr:row>134</xdr:row>
      <xdr:rowOff>134326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B68F9357-B572-8909-4590-884B5560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6942" y="18734942"/>
          <a:ext cx="9202434" cy="699232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21</xdr:col>
      <xdr:colOff>478970</xdr:colOff>
      <xdr:row>172</xdr:row>
      <xdr:rowOff>86641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87440EBB-253A-8D8D-F039-4E86366A2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56942" y="26354942"/>
          <a:ext cx="8992855" cy="656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11973</xdr:colOff>
      <xdr:row>37</xdr:row>
      <xdr:rowOff>86005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E766598-6146-2C6D-AE7C-26747DC1C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537973" cy="7259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87923</xdr:rowOff>
    </xdr:from>
    <xdr:to>
      <xdr:col>28</xdr:col>
      <xdr:colOff>316815</xdr:colOff>
      <xdr:row>70</xdr:row>
      <xdr:rowOff>174537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01870E6-64F7-D58B-7E53-37D3E51F1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260981"/>
          <a:ext cx="17842815" cy="63731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295275</xdr:colOff>
      <xdr:row>30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91275" cy="5800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24</xdr:row>
      <xdr:rowOff>99852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4671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5862</xdr:colOff>
      <xdr:row>26</xdr:row>
      <xdr:rowOff>104705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0577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25</xdr:row>
      <xdr:rowOff>149365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49118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493714</xdr:colOff>
      <xdr:row>29</xdr:row>
      <xdr:rowOff>170738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5714" cy="56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topLeftCell="A46" zoomScale="115" zoomScaleNormal="115" workbookViewId="0">
      <selection activeCell="N23" sqref="N23"/>
    </sheetView>
  </sheetViews>
  <sheetFormatPr defaultRowHeight="12.75" x14ac:dyDescent="0.2"/>
  <cols>
    <col min="1" max="1" width="4.7109375" style="16" customWidth="1"/>
    <col min="2" max="2" width="6.28515625" style="11" customWidth="1"/>
    <col min="3" max="3" width="5.42578125" style="11" customWidth="1"/>
    <col min="4" max="4" width="6.42578125" style="11" customWidth="1"/>
    <col min="5" max="5" width="5.7109375" style="17" customWidth="1"/>
    <col min="6" max="6" width="7.28515625" style="17" customWidth="1"/>
    <col min="7" max="7" width="7.42578125" style="49" customWidth="1"/>
    <col min="8" max="8" width="10.85546875" style="49" customWidth="1"/>
    <col min="9" max="9" width="10.7109375" style="49" customWidth="1"/>
    <col min="10" max="10" width="11.28515625" style="49" customWidth="1"/>
    <col min="11" max="11" width="8" style="49" customWidth="1"/>
    <col min="12" max="12" width="8.5703125" style="11" customWidth="1"/>
    <col min="13" max="13" width="11" style="11" customWidth="1"/>
    <col min="14" max="14" width="10.85546875" style="11" customWidth="1"/>
    <col min="15" max="16384" width="9.140625" style="11"/>
  </cols>
  <sheetData>
    <row r="1" spans="1:14" ht="66.75" customHeight="1" x14ac:dyDescent="0.2">
      <c r="A1" s="19" t="s">
        <v>0</v>
      </c>
      <c r="B1" s="20" t="s">
        <v>3</v>
      </c>
      <c r="C1" s="20" t="s">
        <v>1</v>
      </c>
      <c r="D1" s="20" t="s">
        <v>4</v>
      </c>
      <c r="E1" s="21" t="s">
        <v>10</v>
      </c>
      <c r="F1" s="20" t="s">
        <v>23</v>
      </c>
      <c r="G1" s="41" t="s">
        <v>9</v>
      </c>
      <c r="H1" s="41" t="s">
        <v>5</v>
      </c>
      <c r="I1" s="41" t="s">
        <v>6</v>
      </c>
      <c r="J1" s="41" t="s">
        <v>7</v>
      </c>
      <c r="K1" s="41" t="s">
        <v>8</v>
      </c>
      <c r="L1" s="20" t="s">
        <v>38</v>
      </c>
    </row>
    <row r="2" spans="1:14" x14ac:dyDescent="0.2">
      <c r="A2" s="4">
        <v>1</v>
      </c>
      <c r="B2" s="6">
        <v>101</v>
      </c>
      <c r="C2" s="5">
        <v>1</v>
      </c>
      <c r="D2" s="5" t="s">
        <v>21</v>
      </c>
      <c r="E2" s="12">
        <v>832</v>
      </c>
      <c r="F2" s="13">
        <f>E2*1.1</f>
        <v>915.2</v>
      </c>
      <c r="G2" s="42">
        <v>7100</v>
      </c>
      <c r="H2" s="43">
        <f>E2*G2</f>
        <v>5907200</v>
      </c>
      <c r="I2" s="43">
        <f t="shared" ref="I2" si="0">H2*0.95</f>
        <v>5611840</v>
      </c>
      <c r="J2" s="43">
        <f t="shared" ref="J2" si="1">H2*0.8</f>
        <v>4725760</v>
      </c>
      <c r="K2" s="44">
        <f t="shared" ref="K2" si="2">MROUND((H2*0.025/12),500)</f>
        <v>12500</v>
      </c>
      <c r="L2" s="18" t="s">
        <v>40</v>
      </c>
      <c r="M2" s="15"/>
      <c r="N2" s="15"/>
    </row>
    <row r="3" spans="1:14" x14ac:dyDescent="0.2">
      <c r="A3" s="4">
        <v>2</v>
      </c>
      <c r="B3" s="6">
        <v>102</v>
      </c>
      <c r="C3" s="5">
        <v>1</v>
      </c>
      <c r="D3" s="5" t="s">
        <v>21</v>
      </c>
      <c r="E3" s="12">
        <v>832</v>
      </c>
      <c r="F3" s="13">
        <f t="shared" ref="F3:F53" si="3">E3*1.1</f>
        <v>915.2</v>
      </c>
      <c r="G3" s="42">
        <v>7100</v>
      </c>
      <c r="H3" s="43">
        <f t="shared" ref="H3:H53" si="4">E3*G3</f>
        <v>5907200</v>
      </c>
      <c r="I3" s="43">
        <f t="shared" ref="I3:I53" si="5">H3*0.95</f>
        <v>5611840</v>
      </c>
      <c r="J3" s="43">
        <f t="shared" ref="J3:J53" si="6">H3*0.8</f>
        <v>4725760</v>
      </c>
      <c r="K3" s="44">
        <f t="shared" ref="K3:K53" si="7">MROUND((H3*0.025/12),500)</f>
        <v>12500</v>
      </c>
      <c r="L3" s="18" t="s">
        <v>39</v>
      </c>
      <c r="M3" s="15"/>
      <c r="N3" s="15"/>
    </row>
    <row r="4" spans="1:14" x14ac:dyDescent="0.2">
      <c r="A4" s="4">
        <v>3</v>
      </c>
      <c r="B4" s="6">
        <v>103</v>
      </c>
      <c r="C4" s="5">
        <v>1</v>
      </c>
      <c r="D4" s="5" t="s">
        <v>22</v>
      </c>
      <c r="E4" s="12">
        <v>640</v>
      </c>
      <c r="F4" s="13">
        <f t="shared" si="3"/>
        <v>704</v>
      </c>
      <c r="G4" s="42">
        <v>7100</v>
      </c>
      <c r="H4" s="43">
        <f t="shared" si="4"/>
        <v>4544000</v>
      </c>
      <c r="I4" s="43">
        <f t="shared" si="5"/>
        <v>4316800</v>
      </c>
      <c r="J4" s="43">
        <f t="shared" si="6"/>
        <v>3635200</v>
      </c>
      <c r="K4" s="44">
        <f t="shared" si="7"/>
        <v>9500</v>
      </c>
      <c r="L4" s="18" t="s">
        <v>39</v>
      </c>
      <c r="M4" s="15"/>
      <c r="N4" s="15"/>
    </row>
    <row r="5" spans="1:14" x14ac:dyDescent="0.2">
      <c r="A5" s="4">
        <v>4</v>
      </c>
      <c r="B5" s="6">
        <v>104</v>
      </c>
      <c r="C5" s="5">
        <v>1</v>
      </c>
      <c r="D5" s="5" t="s">
        <v>22</v>
      </c>
      <c r="E5" s="12">
        <v>640</v>
      </c>
      <c r="F5" s="13">
        <f t="shared" si="3"/>
        <v>704</v>
      </c>
      <c r="G5" s="42">
        <v>7100</v>
      </c>
      <c r="H5" s="43">
        <f t="shared" si="4"/>
        <v>4544000</v>
      </c>
      <c r="I5" s="43">
        <f t="shared" si="5"/>
        <v>4316800</v>
      </c>
      <c r="J5" s="43">
        <f t="shared" si="6"/>
        <v>3635200</v>
      </c>
      <c r="K5" s="44">
        <f t="shared" si="7"/>
        <v>9500</v>
      </c>
      <c r="L5" s="18" t="s">
        <v>40</v>
      </c>
      <c r="M5" s="15"/>
      <c r="N5" s="15"/>
    </row>
    <row r="6" spans="1:14" x14ac:dyDescent="0.2">
      <c r="A6" s="4">
        <v>5</v>
      </c>
      <c r="B6" s="6">
        <v>201</v>
      </c>
      <c r="C6" s="5">
        <v>2</v>
      </c>
      <c r="D6" s="5" t="s">
        <v>21</v>
      </c>
      <c r="E6" s="12">
        <v>822</v>
      </c>
      <c r="F6" s="13">
        <f t="shared" si="3"/>
        <v>904.2</v>
      </c>
      <c r="G6" s="42">
        <v>7100</v>
      </c>
      <c r="H6" s="43">
        <f t="shared" si="4"/>
        <v>5836200</v>
      </c>
      <c r="I6" s="43">
        <f t="shared" si="5"/>
        <v>5544390</v>
      </c>
      <c r="J6" s="43">
        <f t="shared" si="6"/>
        <v>4668960</v>
      </c>
      <c r="K6" s="44">
        <f t="shared" si="7"/>
        <v>12000</v>
      </c>
      <c r="L6" s="18" t="s">
        <v>40</v>
      </c>
      <c r="M6" s="15"/>
      <c r="N6" s="15"/>
    </row>
    <row r="7" spans="1:14" x14ac:dyDescent="0.2">
      <c r="A7" s="4">
        <v>6</v>
      </c>
      <c r="B7" s="6">
        <v>202</v>
      </c>
      <c r="C7" s="5">
        <v>2</v>
      </c>
      <c r="D7" s="5" t="s">
        <v>21</v>
      </c>
      <c r="E7" s="12">
        <v>822</v>
      </c>
      <c r="F7" s="13">
        <f t="shared" si="3"/>
        <v>904.2</v>
      </c>
      <c r="G7" s="42">
        <v>7100</v>
      </c>
      <c r="H7" s="43">
        <f t="shared" si="4"/>
        <v>5836200</v>
      </c>
      <c r="I7" s="43">
        <f t="shared" si="5"/>
        <v>5544390</v>
      </c>
      <c r="J7" s="43">
        <f t="shared" si="6"/>
        <v>4668960</v>
      </c>
      <c r="K7" s="44">
        <f t="shared" si="7"/>
        <v>12000</v>
      </c>
      <c r="L7" s="18" t="s">
        <v>40</v>
      </c>
      <c r="M7" s="15"/>
    </row>
    <row r="8" spans="1:14" x14ac:dyDescent="0.2">
      <c r="A8" s="4">
        <v>7</v>
      </c>
      <c r="B8" s="6">
        <v>203</v>
      </c>
      <c r="C8" s="5">
        <v>2</v>
      </c>
      <c r="D8" s="5" t="s">
        <v>22</v>
      </c>
      <c r="E8" s="12">
        <v>631</v>
      </c>
      <c r="F8" s="13">
        <f t="shared" si="3"/>
        <v>694.1</v>
      </c>
      <c r="G8" s="42">
        <v>7100</v>
      </c>
      <c r="H8" s="43">
        <f t="shared" si="4"/>
        <v>4480100</v>
      </c>
      <c r="I8" s="43">
        <f t="shared" si="5"/>
        <v>4256095</v>
      </c>
      <c r="J8" s="43">
        <f t="shared" si="6"/>
        <v>3584080</v>
      </c>
      <c r="K8" s="44">
        <f t="shared" si="7"/>
        <v>9500</v>
      </c>
      <c r="L8" s="18" t="s">
        <v>39</v>
      </c>
      <c r="M8" s="15"/>
    </row>
    <row r="9" spans="1:14" x14ac:dyDescent="0.2">
      <c r="A9" s="4">
        <v>8</v>
      </c>
      <c r="B9" s="6">
        <v>204</v>
      </c>
      <c r="C9" s="5">
        <v>2</v>
      </c>
      <c r="D9" s="5" t="s">
        <v>22</v>
      </c>
      <c r="E9" s="12">
        <v>631</v>
      </c>
      <c r="F9" s="13">
        <f t="shared" si="3"/>
        <v>694.1</v>
      </c>
      <c r="G9" s="42">
        <v>7100</v>
      </c>
      <c r="H9" s="43">
        <f t="shared" si="4"/>
        <v>4480100</v>
      </c>
      <c r="I9" s="43">
        <f t="shared" si="5"/>
        <v>4256095</v>
      </c>
      <c r="J9" s="43">
        <f t="shared" si="6"/>
        <v>3584080</v>
      </c>
      <c r="K9" s="44">
        <f t="shared" si="7"/>
        <v>9500</v>
      </c>
      <c r="L9" s="18" t="s">
        <v>39</v>
      </c>
      <c r="M9" s="15"/>
    </row>
    <row r="10" spans="1:14" x14ac:dyDescent="0.2">
      <c r="A10" s="4">
        <v>9</v>
      </c>
      <c r="B10" s="6">
        <v>301</v>
      </c>
      <c r="C10" s="5">
        <v>3</v>
      </c>
      <c r="D10" s="5" t="s">
        <v>21</v>
      </c>
      <c r="E10" s="12">
        <v>822</v>
      </c>
      <c r="F10" s="13">
        <f t="shared" si="3"/>
        <v>904.2</v>
      </c>
      <c r="G10" s="42">
        <v>7100</v>
      </c>
      <c r="H10" s="43">
        <f t="shared" si="4"/>
        <v>5836200</v>
      </c>
      <c r="I10" s="43">
        <f t="shared" si="5"/>
        <v>5544390</v>
      </c>
      <c r="J10" s="43">
        <f t="shared" si="6"/>
        <v>4668960</v>
      </c>
      <c r="K10" s="44">
        <f t="shared" si="7"/>
        <v>12000</v>
      </c>
      <c r="L10" s="18" t="s">
        <v>39</v>
      </c>
      <c r="M10" s="15"/>
    </row>
    <row r="11" spans="1:14" x14ac:dyDescent="0.2">
      <c r="A11" s="4">
        <v>10</v>
      </c>
      <c r="B11" s="6">
        <v>302</v>
      </c>
      <c r="C11" s="5">
        <v>3</v>
      </c>
      <c r="D11" s="5" t="s">
        <v>21</v>
      </c>
      <c r="E11" s="12">
        <v>822</v>
      </c>
      <c r="F11" s="13">
        <f t="shared" si="3"/>
        <v>904.2</v>
      </c>
      <c r="G11" s="42">
        <v>7100</v>
      </c>
      <c r="H11" s="43">
        <f t="shared" si="4"/>
        <v>5836200</v>
      </c>
      <c r="I11" s="43">
        <f t="shared" si="5"/>
        <v>5544390</v>
      </c>
      <c r="J11" s="43">
        <f t="shared" si="6"/>
        <v>4668960</v>
      </c>
      <c r="K11" s="44">
        <f t="shared" si="7"/>
        <v>12000</v>
      </c>
      <c r="L11" s="18" t="s">
        <v>39</v>
      </c>
    </row>
    <row r="12" spans="1:14" x14ac:dyDescent="0.2">
      <c r="A12" s="4">
        <v>11</v>
      </c>
      <c r="B12" s="6">
        <v>303</v>
      </c>
      <c r="C12" s="5">
        <v>3</v>
      </c>
      <c r="D12" s="5" t="s">
        <v>22</v>
      </c>
      <c r="E12" s="12">
        <v>632</v>
      </c>
      <c r="F12" s="13">
        <f t="shared" si="3"/>
        <v>695.2</v>
      </c>
      <c r="G12" s="42">
        <v>7100</v>
      </c>
      <c r="H12" s="43">
        <f t="shared" si="4"/>
        <v>4487200</v>
      </c>
      <c r="I12" s="43">
        <f t="shared" si="5"/>
        <v>4262840</v>
      </c>
      <c r="J12" s="43">
        <f t="shared" si="6"/>
        <v>3589760</v>
      </c>
      <c r="K12" s="44">
        <f t="shared" si="7"/>
        <v>9500</v>
      </c>
      <c r="L12" s="18" t="s">
        <v>39</v>
      </c>
    </row>
    <row r="13" spans="1:14" x14ac:dyDescent="0.2">
      <c r="A13" s="4">
        <v>12</v>
      </c>
      <c r="B13" s="6">
        <v>304</v>
      </c>
      <c r="C13" s="5">
        <v>3</v>
      </c>
      <c r="D13" s="5" t="s">
        <v>22</v>
      </c>
      <c r="E13" s="12">
        <v>632</v>
      </c>
      <c r="F13" s="13">
        <f t="shared" si="3"/>
        <v>695.2</v>
      </c>
      <c r="G13" s="42">
        <v>7100</v>
      </c>
      <c r="H13" s="43">
        <f t="shared" si="4"/>
        <v>4487200</v>
      </c>
      <c r="I13" s="43">
        <f t="shared" si="5"/>
        <v>4262840</v>
      </c>
      <c r="J13" s="43">
        <f t="shared" si="6"/>
        <v>3589760</v>
      </c>
      <c r="K13" s="44">
        <f t="shared" si="7"/>
        <v>9500</v>
      </c>
      <c r="L13" s="18" t="s">
        <v>40</v>
      </c>
    </row>
    <row r="14" spans="1:14" x14ac:dyDescent="0.2">
      <c r="A14" s="4">
        <v>13</v>
      </c>
      <c r="B14" s="6">
        <v>401</v>
      </c>
      <c r="C14" s="5">
        <v>4</v>
      </c>
      <c r="D14" s="5" t="s">
        <v>21</v>
      </c>
      <c r="E14" s="12">
        <v>822</v>
      </c>
      <c r="F14" s="13">
        <f t="shared" si="3"/>
        <v>904.2</v>
      </c>
      <c r="G14" s="42">
        <v>7100</v>
      </c>
      <c r="H14" s="43">
        <f t="shared" si="4"/>
        <v>5836200</v>
      </c>
      <c r="I14" s="43">
        <f t="shared" si="5"/>
        <v>5544390</v>
      </c>
      <c r="J14" s="43">
        <f t="shared" si="6"/>
        <v>4668960</v>
      </c>
      <c r="K14" s="44">
        <f t="shared" si="7"/>
        <v>12000</v>
      </c>
      <c r="L14" s="18" t="s">
        <v>40</v>
      </c>
    </row>
    <row r="15" spans="1:14" x14ac:dyDescent="0.2">
      <c r="A15" s="4">
        <v>14</v>
      </c>
      <c r="B15" s="6">
        <v>402</v>
      </c>
      <c r="C15" s="5">
        <v>4</v>
      </c>
      <c r="D15" s="5" t="s">
        <v>21</v>
      </c>
      <c r="E15" s="12">
        <v>822</v>
      </c>
      <c r="F15" s="13">
        <f t="shared" si="3"/>
        <v>904.2</v>
      </c>
      <c r="G15" s="42">
        <v>7100</v>
      </c>
      <c r="H15" s="43">
        <f t="shared" si="4"/>
        <v>5836200</v>
      </c>
      <c r="I15" s="43">
        <f t="shared" si="5"/>
        <v>5544390</v>
      </c>
      <c r="J15" s="43">
        <f t="shared" si="6"/>
        <v>4668960</v>
      </c>
      <c r="K15" s="44">
        <f t="shared" si="7"/>
        <v>12000</v>
      </c>
      <c r="L15" s="18" t="s">
        <v>39</v>
      </c>
    </row>
    <row r="16" spans="1:14" x14ac:dyDescent="0.2">
      <c r="A16" s="4">
        <v>15</v>
      </c>
      <c r="B16" s="6">
        <v>403</v>
      </c>
      <c r="C16" s="5">
        <v>4</v>
      </c>
      <c r="D16" s="5" t="s">
        <v>22</v>
      </c>
      <c r="E16" s="12">
        <v>631</v>
      </c>
      <c r="F16" s="13">
        <f t="shared" si="3"/>
        <v>694.1</v>
      </c>
      <c r="G16" s="42">
        <v>7100</v>
      </c>
      <c r="H16" s="43">
        <f t="shared" si="4"/>
        <v>4480100</v>
      </c>
      <c r="I16" s="43">
        <f t="shared" si="5"/>
        <v>4256095</v>
      </c>
      <c r="J16" s="43">
        <f t="shared" si="6"/>
        <v>3584080</v>
      </c>
      <c r="K16" s="44">
        <f t="shared" si="7"/>
        <v>9500</v>
      </c>
      <c r="L16" s="18" t="s">
        <v>39</v>
      </c>
    </row>
    <row r="17" spans="1:12" x14ac:dyDescent="0.2">
      <c r="A17" s="4">
        <v>16</v>
      </c>
      <c r="B17" s="6">
        <v>404</v>
      </c>
      <c r="C17" s="5">
        <v>4</v>
      </c>
      <c r="D17" s="5" t="s">
        <v>22</v>
      </c>
      <c r="E17" s="12">
        <v>631</v>
      </c>
      <c r="F17" s="13">
        <f t="shared" si="3"/>
        <v>694.1</v>
      </c>
      <c r="G17" s="42">
        <v>7100</v>
      </c>
      <c r="H17" s="43">
        <f t="shared" si="4"/>
        <v>4480100</v>
      </c>
      <c r="I17" s="43">
        <f t="shared" si="5"/>
        <v>4256095</v>
      </c>
      <c r="J17" s="43">
        <f t="shared" si="6"/>
        <v>3584080</v>
      </c>
      <c r="K17" s="44">
        <f t="shared" si="7"/>
        <v>9500</v>
      </c>
      <c r="L17" s="18" t="s">
        <v>40</v>
      </c>
    </row>
    <row r="18" spans="1:12" x14ac:dyDescent="0.2">
      <c r="A18" s="4">
        <v>17</v>
      </c>
      <c r="B18" s="6">
        <v>501</v>
      </c>
      <c r="C18" s="5">
        <v>5</v>
      </c>
      <c r="D18" s="5" t="s">
        <v>21</v>
      </c>
      <c r="E18" s="12">
        <v>822</v>
      </c>
      <c r="F18" s="13">
        <f t="shared" si="3"/>
        <v>904.2</v>
      </c>
      <c r="G18" s="42">
        <v>7150</v>
      </c>
      <c r="H18" s="43">
        <f t="shared" si="4"/>
        <v>5877300</v>
      </c>
      <c r="I18" s="43">
        <f t="shared" si="5"/>
        <v>5583435</v>
      </c>
      <c r="J18" s="43">
        <f t="shared" si="6"/>
        <v>4701840</v>
      </c>
      <c r="K18" s="44">
        <f t="shared" si="7"/>
        <v>12000</v>
      </c>
      <c r="L18" s="18" t="s">
        <v>40</v>
      </c>
    </row>
    <row r="19" spans="1:12" x14ac:dyDescent="0.2">
      <c r="A19" s="4">
        <v>18</v>
      </c>
      <c r="B19" s="6">
        <v>502</v>
      </c>
      <c r="C19" s="5">
        <v>5</v>
      </c>
      <c r="D19" s="5" t="s">
        <v>21</v>
      </c>
      <c r="E19" s="12">
        <v>822</v>
      </c>
      <c r="F19" s="13">
        <f t="shared" si="3"/>
        <v>904.2</v>
      </c>
      <c r="G19" s="42">
        <v>7150</v>
      </c>
      <c r="H19" s="43">
        <f t="shared" si="4"/>
        <v>5877300</v>
      </c>
      <c r="I19" s="43">
        <f t="shared" si="5"/>
        <v>5583435</v>
      </c>
      <c r="J19" s="43">
        <f t="shared" si="6"/>
        <v>4701840</v>
      </c>
      <c r="K19" s="44">
        <f t="shared" si="7"/>
        <v>12000</v>
      </c>
      <c r="L19" s="18" t="s">
        <v>39</v>
      </c>
    </row>
    <row r="20" spans="1:12" x14ac:dyDescent="0.2">
      <c r="A20" s="4">
        <v>19</v>
      </c>
      <c r="B20" s="6">
        <v>503</v>
      </c>
      <c r="C20" s="5">
        <v>5</v>
      </c>
      <c r="D20" s="5" t="s">
        <v>22</v>
      </c>
      <c r="E20" s="12">
        <v>632</v>
      </c>
      <c r="F20" s="13">
        <f t="shared" si="3"/>
        <v>695.2</v>
      </c>
      <c r="G20" s="42">
        <v>7150</v>
      </c>
      <c r="H20" s="43">
        <f t="shared" si="4"/>
        <v>4518800</v>
      </c>
      <c r="I20" s="43">
        <f t="shared" si="5"/>
        <v>4292860</v>
      </c>
      <c r="J20" s="43">
        <f t="shared" si="6"/>
        <v>3615040</v>
      </c>
      <c r="K20" s="44">
        <f t="shared" si="7"/>
        <v>9500</v>
      </c>
      <c r="L20" s="18" t="s">
        <v>39</v>
      </c>
    </row>
    <row r="21" spans="1:12" x14ac:dyDescent="0.2">
      <c r="A21" s="4">
        <v>20</v>
      </c>
      <c r="B21" s="6">
        <v>504</v>
      </c>
      <c r="C21" s="5">
        <v>5</v>
      </c>
      <c r="D21" s="5" t="s">
        <v>22</v>
      </c>
      <c r="E21" s="12">
        <v>632</v>
      </c>
      <c r="F21" s="13">
        <f t="shared" si="3"/>
        <v>695.2</v>
      </c>
      <c r="G21" s="42">
        <v>7150</v>
      </c>
      <c r="H21" s="43">
        <f t="shared" si="4"/>
        <v>4518800</v>
      </c>
      <c r="I21" s="43">
        <f t="shared" si="5"/>
        <v>4292860</v>
      </c>
      <c r="J21" s="43">
        <f t="shared" si="6"/>
        <v>3615040</v>
      </c>
      <c r="K21" s="44">
        <f t="shared" si="7"/>
        <v>9500</v>
      </c>
      <c r="L21" s="18" t="s">
        <v>40</v>
      </c>
    </row>
    <row r="22" spans="1:12" x14ac:dyDescent="0.2">
      <c r="A22" s="4">
        <v>21</v>
      </c>
      <c r="B22" s="6">
        <v>601</v>
      </c>
      <c r="C22" s="5">
        <v>6</v>
      </c>
      <c r="D22" s="5" t="s">
        <v>21</v>
      </c>
      <c r="E22" s="12">
        <v>822</v>
      </c>
      <c r="F22" s="13">
        <f t="shared" si="3"/>
        <v>904.2</v>
      </c>
      <c r="G22" s="42">
        <v>7200</v>
      </c>
      <c r="H22" s="43">
        <f t="shared" si="4"/>
        <v>5918400</v>
      </c>
      <c r="I22" s="43">
        <f t="shared" si="5"/>
        <v>5622480</v>
      </c>
      <c r="J22" s="43">
        <f t="shared" si="6"/>
        <v>4734720</v>
      </c>
      <c r="K22" s="44">
        <f t="shared" si="7"/>
        <v>12500</v>
      </c>
      <c r="L22" s="18" t="s">
        <v>40</v>
      </c>
    </row>
    <row r="23" spans="1:12" x14ac:dyDescent="0.2">
      <c r="A23" s="4">
        <v>22</v>
      </c>
      <c r="B23" s="6">
        <v>602</v>
      </c>
      <c r="C23" s="5">
        <v>6</v>
      </c>
      <c r="D23" s="5" t="s">
        <v>21</v>
      </c>
      <c r="E23" s="12">
        <v>822</v>
      </c>
      <c r="F23" s="13">
        <f t="shared" si="3"/>
        <v>904.2</v>
      </c>
      <c r="G23" s="42">
        <v>7200</v>
      </c>
      <c r="H23" s="43">
        <f t="shared" si="4"/>
        <v>5918400</v>
      </c>
      <c r="I23" s="43">
        <f t="shared" si="5"/>
        <v>5622480</v>
      </c>
      <c r="J23" s="43">
        <f t="shared" si="6"/>
        <v>4734720</v>
      </c>
      <c r="K23" s="44">
        <f t="shared" si="7"/>
        <v>12500</v>
      </c>
      <c r="L23" s="18" t="s">
        <v>39</v>
      </c>
    </row>
    <row r="24" spans="1:12" x14ac:dyDescent="0.2">
      <c r="A24" s="4">
        <v>23</v>
      </c>
      <c r="B24" s="6">
        <v>603</v>
      </c>
      <c r="C24" s="5">
        <v>6</v>
      </c>
      <c r="D24" s="5" t="s">
        <v>22</v>
      </c>
      <c r="E24" s="12">
        <v>631</v>
      </c>
      <c r="F24" s="13">
        <f t="shared" si="3"/>
        <v>694.1</v>
      </c>
      <c r="G24" s="42">
        <v>7200</v>
      </c>
      <c r="H24" s="43">
        <f t="shared" si="4"/>
        <v>4543200</v>
      </c>
      <c r="I24" s="43">
        <f t="shared" si="5"/>
        <v>4316040</v>
      </c>
      <c r="J24" s="43">
        <f t="shared" si="6"/>
        <v>3634560</v>
      </c>
      <c r="K24" s="44">
        <f t="shared" si="7"/>
        <v>9500</v>
      </c>
      <c r="L24" s="18" t="s">
        <v>39</v>
      </c>
    </row>
    <row r="25" spans="1:12" x14ac:dyDescent="0.2">
      <c r="A25" s="4">
        <v>24</v>
      </c>
      <c r="B25" s="6">
        <v>604</v>
      </c>
      <c r="C25" s="5">
        <v>6</v>
      </c>
      <c r="D25" s="5" t="s">
        <v>22</v>
      </c>
      <c r="E25" s="12">
        <v>631</v>
      </c>
      <c r="F25" s="13">
        <f t="shared" si="3"/>
        <v>694.1</v>
      </c>
      <c r="G25" s="42">
        <v>7200</v>
      </c>
      <c r="H25" s="43">
        <f t="shared" si="4"/>
        <v>4543200</v>
      </c>
      <c r="I25" s="43">
        <f t="shared" si="5"/>
        <v>4316040</v>
      </c>
      <c r="J25" s="43">
        <f t="shared" si="6"/>
        <v>3634560</v>
      </c>
      <c r="K25" s="44">
        <f t="shared" si="7"/>
        <v>9500</v>
      </c>
      <c r="L25" s="18" t="s">
        <v>40</v>
      </c>
    </row>
    <row r="26" spans="1:12" x14ac:dyDescent="0.2">
      <c r="A26" s="4">
        <v>25</v>
      </c>
      <c r="B26" s="6">
        <v>701</v>
      </c>
      <c r="C26" s="12">
        <v>7</v>
      </c>
      <c r="D26" s="5" t="s">
        <v>21</v>
      </c>
      <c r="E26" s="12">
        <v>822</v>
      </c>
      <c r="F26" s="13">
        <f t="shared" si="3"/>
        <v>904.2</v>
      </c>
      <c r="G26" s="42">
        <v>7250</v>
      </c>
      <c r="H26" s="43">
        <f t="shared" si="4"/>
        <v>5959500</v>
      </c>
      <c r="I26" s="43">
        <f t="shared" si="5"/>
        <v>5661525</v>
      </c>
      <c r="J26" s="43">
        <f t="shared" si="6"/>
        <v>4767600</v>
      </c>
      <c r="K26" s="44">
        <f t="shared" si="7"/>
        <v>12500</v>
      </c>
      <c r="L26" s="18" t="s">
        <v>40</v>
      </c>
    </row>
    <row r="27" spans="1:12" x14ac:dyDescent="0.2">
      <c r="A27" s="4">
        <v>26</v>
      </c>
      <c r="B27" s="6">
        <v>702</v>
      </c>
      <c r="C27" s="12">
        <v>7</v>
      </c>
      <c r="D27" s="5" t="s">
        <v>21</v>
      </c>
      <c r="E27" s="12">
        <v>822</v>
      </c>
      <c r="F27" s="13">
        <f t="shared" si="3"/>
        <v>904.2</v>
      </c>
      <c r="G27" s="42">
        <v>7250</v>
      </c>
      <c r="H27" s="43">
        <f t="shared" si="4"/>
        <v>5959500</v>
      </c>
      <c r="I27" s="43">
        <f t="shared" si="5"/>
        <v>5661525</v>
      </c>
      <c r="J27" s="43">
        <f t="shared" si="6"/>
        <v>4767600</v>
      </c>
      <c r="K27" s="44">
        <f t="shared" si="7"/>
        <v>12500</v>
      </c>
      <c r="L27" s="18" t="s">
        <v>39</v>
      </c>
    </row>
    <row r="28" spans="1:12" x14ac:dyDescent="0.2">
      <c r="A28" s="4">
        <v>27</v>
      </c>
      <c r="B28" s="6">
        <v>703</v>
      </c>
      <c r="C28" s="12">
        <v>7</v>
      </c>
      <c r="D28" s="5" t="s">
        <v>22</v>
      </c>
      <c r="E28" s="12">
        <v>632</v>
      </c>
      <c r="F28" s="13">
        <f t="shared" si="3"/>
        <v>695.2</v>
      </c>
      <c r="G28" s="42">
        <v>7250</v>
      </c>
      <c r="H28" s="43">
        <f t="shared" si="4"/>
        <v>4582000</v>
      </c>
      <c r="I28" s="43">
        <f t="shared" si="5"/>
        <v>4352900</v>
      </c>
      <c r="J28" s="43">
        <f t="shared" si="6"/>
        <v>3665600</v>
      </c>
      <c r="K28" s="44">
        <f t="shared" si="7"/>
        <v>9500</v>
      </c>
      <c r="L28" s="18" t="s">
        <v>39</v>
      </c>
    </row>
    <row r="29" spans="1:12" x14ac:dyDescent="0.2">
      <c r="A29" s="4">
        <v>28</v>
      </c>
      <c r="B29" s="6">
        <v>704</v>
      </c>
      <c r="C29" s="12">
        <v>7</v>
      </c>
      <c r="D29" s="5" t="s">
        <v>22</v>
      </c>
      <c r="E29" s="12">
        <v>632</v>
      </c>
      <c r="F29" s="13">
        <f t="shared" si="3"/>
        <v>695.2</v>
      </c>
      <c r="G29" s="42">
        <v>7250</v>
      </c>
      <c r="H29" s="43">
        <f t="shared" si="4"/>
        <v>4582000</v>
      </c>
      <c r="I29" s="43">
        <f t="shared" si="5"/>
        <v>4352900</v>
      </c>
      <c r="J29" s="43">
        <f t="shared" si="6"/>
        <v>3665600</v>
      </c>
      <c r="K29" s="44">
        <f t="shared" si="7"/>
        <v>9500</v>
      </c>
      <c r="L29" s="18" t="s">
        <v>40</v>
      </c>
    </row>
    <row r="30" spans="1:12" x14ac:dyDescent="0.2">
      <c r="A30" s="4">
        <v>29</v>
      </c>
      <c r="B30" s="6">
        <v>801</v>
      </c>
      <c r="C30" s="12">
        <v>8</v>
      </c>
      <c r="D30" s="5" t="s">
        <v>21</v>
      </c>
      <c r="E30" s="12">
        <v>822</v>
      </c>
      <c r="F30" s="13">
        <f t="shared" si="3"/>
        <v>904.2</v>
      </c>
      <c r="G30" s="42">
        <v>7300</v>
      </c>
      <c r="H30" s="43">
        <f t="shared" si="4"/>
        <v>6000600</v>
      </c>
      <c r="I30" s="43">
        <f t="shared" si="5"/>
        <v>5700570</v>
      </c>
      <c r="J30" s="43">
        <f t="shared" si="6"/>
        <v>4800480</v>
      </c>
      <c r="K30" s="44">
        <f t="shared" si="7"/>
        <v>12500</v>
      </c>
      <c r="L30" s="18" t="s">
        <v>40</v>
      </c>
    </row>
    <row r="31" spans="1:12" x14ac:dyDescent="0.2">
      <c r="A31" s="4">
        <v>30</v>
      </c>
      <c r="B31" s="6">
        <v>802</v>
      </c>
      <c r="C31" s="12">
        <v>8</v>
      </c>
      <c r="D31" s="5" t="s">
        <v>21</v>
      </c>
      <c r="E31" s="12">
        <v>822</v>
      </c>
      <c r="F31" s="13">
        <f t="shared" si="3"/>
        <v>904.2</v>
      </c>
      <c r="G31" s="42">
        <v>7300</v>
      </c>
      <c r="H31" s="43">
        <f t="shared" si="4"/>
        <v>6000600</v>
      </c>
      <c r="I31" s="43">
        <f t="shared" si="5"/>
        <v>5700570</v>
      </c>
      <c r="J31" s="43">
        <f t="shared" si="6"/>
        <v>4800480</v>
      </c>
      <c r="K31" s="44">
        <f t="shared" si="7"/>
        <v>12500</v>
      </c>
      <c r="L31" s="18" t="s">
        <v>39</v>
      </c>
    </row>
    <row r="32" spans="1:12" x14ac:dyDescent="0.2">
      <c r="A32" s="4">
        <v>31</v>
      </c>
      <c r="B32" s="6">
        <v>803</v>
      </c>
      <c r="C32" s="12">
        <v>8</v>
      </c>
      <c r="D32" s="5" t="s">
        <v>22</v>
      </c>
      <c r="E32" s="12">
        <v>631</v>
      </c>
      <c r="F32" s="13">
        <f t="shared" si="3"/>
        <v>694.1</v>
      </c>
      <c r="G32" s="42">
        <v>7300</v>
      </c>
      <c r="H32" s="43">
        <f t="shared" si="4"/>
        <v>4606300</v>
      </c>
      <c r="I32" s="43">
        <f t="shared" si="5"/>
        <v>4375985</v>
      </c>
      <c r="J32" s="43">
        <f t="shared" si="6"/>
        <v>3685040</v>
      </c>
      <c r="K32" s="44">
        <f t="shared" si="7"/>
        <v>9500</v>
      </c>
      <c r="L32" s="18" t="s">
        <v>39</v>
      </c>
    </row>
    <row r="33" spans="1:12" x14ac:dyDescent="0.2">
      <c r="A33" s="4">
        <v>32</v>
      </c>
      <c r="B33" s="6">
        <v>804</v>
      </c>
      <c r="C33" s="12">
        <v>8</v>
      </c>
      <c r="D33" s="5" t="s">
        <v>22</v>
      </c>
      <c r="E33" s="12">
        <v>631</v>
      </c>
      <c r="F33" s="13">
        <f t="shared" si="3"/>
        <v>694.1</v>
      </c>
      <c r="G33" s="42">
        <v>7300</v>
      </c>
      <c r="H33" s="43">
        <f t="shared" si="4"/>
        <v>4606300</v>
      </c>
      <c r="I33" s="43">
        <f t="shared" si="5"/>
        <v>4375985</v>
      </c>
      <c r="J33" s="43">
        <f t="shared" si="6"/>
        <v>3685040</v>
      </c>
      <c r="K33" s="44">
        <f t="shared" si="7"/>
        <v>9500</v>
      </c>
      <c r="L33" s="18" t="s">
        <v>40</v>
      </c>
    </row>
    <row r="34" spans="1:12" x14ac:dyDescent="0.2">
      <c r="A34" s="4">
        <v>33</v>
      </c>
      <c r="B34" s="6">
        <v>901</v>
      </c>
      <c r="C34" s="12">
        <v>9</v>
      </c>
      <c r="D34" s="5" t="s">
        <v>21</v>
      </c>
      <c r="E34" s="12">
        <v>822</v>
      </c>
      <c r="F34" s="13">
        <f t="shared" si="3"/>
        <v>904.2</v>
      </c>
      <c r="G34" s="42">
        <v>7350</v>
      </c>
      <c r="H34" s="43">
        <f t="shared" si="4"/>
        <v>6041700</v>
      </c>
      <c r="I34" s="43">
        <f t="shared" si="5"/>
        <v>5739615</v>
      </c>
      <c r="J34" s="43">
        <f t="shared" si="6"/>
        <v>4833360</v>
      </c>
      <c r="K34" s="44">
        <f t="shared" si="7"/>
        <v>12500</v>
      </c>
      <c r="L34" s="18" t="s">
        <v>40</v>
      </c>
    </row>
    <row r="35" spans="1:12" x14ac:dyDescent="0.2">
      <c r="A35" s="4">
        <v>34</v>
      </c>
      <c r="B35" s="6">
        <v>902</v>
      </c>
      <c r="C35" s="12">
        <v>9</v>
      </c>
      <c r="D35" s="5" t="s">
        <v>21</v>
      </c>
      <c r="E35" s="12">
        <v>822</v>
      </c>
      <c r="F35" s="13">
        <f t="shared" si="3"/>
        <v>904.2</v>
      </c>
      <c r="G35" s="42">
        <v>7350</v>
      </c>
      <c r="H35" s="43">
        <f t="shared" si="4"/>
        <v>6041700</v>
      </c>
      <c r="I35" s="43">
        <f t="shared" si="5"/>
        <v>5739615</v>
      </c>
      <c r="J35" s="43">
        <f t="shared" si="6"/>
        <v>4833360</v>
      </c>
      <c r="K35" s="44">
        <f t="shared" si="7"/>
        <v>12500</v>
      </c>
      <c r="L35" s="18" t="s">
        <v>39</v>
      </c>
    </row>
    <row r="36" spans="1:12" x14ac:dyDescent="0.2">
      <c r="A36" s="4">
        <v>35</v>
      </c>
      <c r="B36" s="6">
        <v>903</v>
      </c>
      <c r="C36" s="12">
        <v>9</v>
      </c>
      <c r="D36" s="5" t="s">
        <v>22</v>
      </c>
      <c r="E36" s="12">
        <v>632</v>
      </c>
      <c r="F36" s="13">
        <f t="shared" si="3"/>
        <v>695.2</v>
      </c>
      <c r="G36" s="42">
        <v>7350</v>
      </c>
      <c r="H36" s="43">
        <f t="shared" si="4"/>
        <v>4645200</v>
      </c>
      <c r="I36" s="43">
        <f t="shared" si="5"/>
        <v>4412940</v>
      </c>
      <c r="J36" s="43">
        <f t="shared" si="6"/>
        <v>3716160</v>
      </c>
      <c r="K36" s="44">
        <f t="shared" si="7"/>
        <v>9500</v>
      </c>
      <c r="L36" s="18" t="s">
        <v>39</v>
      </c>
    </row>
    <row r="37" spans="1:12" x14ac:dyDescent="0.2">
      <c r="A37" s="4">
        <v>36</v>
      </c>
      <c r="B37" s="6">
        <v>904</v>
      </c>
      <c r="C37" s="12">
        <v>9</v>
      </c>
      <c r="D37" s="5" t="s">
        <v>22</v>
      </c>
      <c r="E37" s="12">
        <v>632</v>
      </c>
      <c r="F37" s="13">
        <f t="shared" si="3"/>
        <v>695.2</v>
      </c>
      <c r="G37" s="42">
        <v>7350</v>
      </c>
      <c r="H37" s="43">
        <f t="shared" si="4"/>
        <v>4645200</v>
      </c>
      <c r="I37" s="43">
        <f t="shared" si="5"/>
        <v>4412940</v>
      </c>
      <c r="J37" s="43">
        <f t="shared" si="6"/>
        <v>3716160</v>
      </c>
      <c r="K37" s="44">
        <f t="shared" si="7"/>
        <v>9500</v>
      </c>
      <c r="L37" s="18" t="s">
        <v>40</v>
      </c>
    </row>
    <row r="38" spans="1:12" x14ac:dyDescent="0.2">
      <c r="A38" s="4">
        <v>37</v>
      </c>
      <c r="B38" s="6">
        <v>1001</v>
      </c>
      <c r="C38" s="12">
        <v>10</v>
      </c>
      <c r="D38" s="5" t="s">
        <v>21</v>
      </c>
      <c r="E38" s="12">
        <v>822</v>
      </c>
      <c r="F38" s="13">
        <f t="shared" si="3"/>
        <v>904.2</v>
      </c>
      <c r="G38" s="42">
        <v>7400</v>
      </c>
      <c r="H38" s="43">
        <f t="shared" si="4"/>
        <v>6082800</v>
      </c>
      <c r="I38" s="43">
        <f t="shared" si="5"/>
        <v>5778660</v>
      </c>
      <c r="J38" s="43">
        <f t="shared" si="6"/>
        <v>4866240</v>
      </c>
      <c r="K38" s="44">
        <f t="shared" si="7"/>
        <v>12500</v>
      </c>
      <c r="L38" s="18" t="s">
        <v>40</v>
      </c>
    </row>
    <row r="39" spans="1:12" x14ac:dyDescent="0.2">
      <c r="A39" s="4">
        <v>38</v>
      </c>
      <c r="B39" s="6">
        <v>1002</v>
      </c>
      <c r="C39" s="12">
        <v>10</v>
      </c>
      <c r="D39" s="5" t="s">
        <v>21</v>
      </c>
      <c r="E39" s="12">
        <v>822</v>
      </c>
      <c r="F39" s="13">
        <f t="shared" si="3"/>
        <v>904.2</v>
      </c>
      <c r="G39" s="42">
        <v>7400</v>
      </c>
      <c r="H39" s="43">
        <f t="shared" si="4"/>
        <v>6082800</v>
      </c>
      <c r="I39" s="43">
        <f t="shared" si="5"/>
        <v>5778660</v>
      </c>
      <c r="J39" s="43">
        <f t="shared" si="6"/>
        <v>4866240</v>
      </c>
      <c r="K39" s="44">
        <f t="shared" si="7"/>
        <v>12500</v>
      </c>
      <c r="L39" s="18" t="s">
        <v>39</v>
      </c>
    </row>
    <row r="40" spans="1:12" x14ac:dyDescent="0.2">
      <c r="A40" s="4">
        <v>39</v>
      </c>
      <c r="B40" s="6">
        <v>1003</v>
      </c>
      <c r="C40" s="12">
        <v>10</v>
      </c>
      <c r="D40" s="5" t="s">
        <v>22</v>
      </c>
      <c r="E40" s="12">
        <v>631</v>
      </c>
      <c r="F40" s="13">
        <f t="shared" si="3"/>
        <v>694.1</v>
      </c>
      <c r="G40" s="42">
        <v>7400</v>
      </c>
      <c r="H40" s="43">
        <f t="shared" si="4"/>
        <v>4669400</v>
      </c>
      <c r="I40" s="43">
        <f t="shared" si="5"/>
        <v>4435930</v>
      </c>
      <c r="J40" s="43">
        <f t="shared" si="6"/>
        <v>3735520</v>
      </c>
      <c r="K40" s="44">
        <f t="shared" si="7"/>
        <v>9500</v>
      </c>
      <c r="L40" s="18" t="s">
        <v>39</v>
      </c>
    </row>
    <row r="41" spans="1:12" x14ac:dyDescent="0.2">
      <c r="A41" s="4">
        <v>40</v>
      </c>
      <c r="B41" s="6">
        <v>1004</v>
      </c>
      <c r="C41" s="12">
        <v>10</v>
      </c>
      <c r="D41" s="5" t="s">
        <v>22</v>
      </c>
      <c r="E41" s="12">
        <v>631</v>
      </c>
      <c r="F41" s="13">
        <f t="shared" si="3"/>
        <v>694.1</v>
      </c>
      <c r="G41" s="42">
        <v>7400</v>
      </c>
      <c r="H41" s="43">
        <f t="shared" si="4"/>
        <v>4669400</v>
      </c>
      <c r="I41" s="43">
        <f t="shared" si="5"/>
        <v>4435930</v>
      </c>
      <c r="J41" s="43">
        <f t="shared" si="6"/>
        <v>3735520</v>
      </c>
      <c r="K41" s="44">
        <f t="shared" si="7"/>
        <v>9500</v>
      </c>
      <c r="L41" s="18" t="s">
        <v>40</v>
      </c>
    </row>
    <row r="42" spans="1:12" x14ac:dyDescent="0.2">
      <c r="A42" s="4">
        <v>41</v>
      </c>
      <c r="B42" s="6">
        <v>1101</v>
      </c>
      <c r="C42" s="12">
        <v>11</v>
      </c>
      <c r="D42" s="5" t="s">
        <v>21</v>
      </c>
      <c r="E42" s="12">
        <v>822</v>
      </c>
      <c r="F42" s="13">
        <f t="shared" si="3"/>
        <v>904.2</v>
      </c>
      <c r="G42" s="42">
        <v>7450</v>
      </c>
      <c r="H42" s="43">
        <f t="shared" si="4"/>
        <v>6123900</v>
      </c>
      <c r="I42" s="43">
        <f t="shared" si="5"/>
        <v>5817705</v>
      </c>
      <c r="J42" s="43">
        <f t="shared" si="6"/>
        <v>4899120</v>
      </c>
      <c r="K42" s="44">
        <f t="shared" si="7"/>
        <v>13000</v>
      </c>
      <c r="L42" s="18" t="s">
        <v>40</v>
      </c>
    </row>
    <row r="43" spans="1:12" x14ac:dyDescent="0.2">
      <c r="A43" s="4">
        <v>42</v>
      </c>
      <c r="B43" s="6">
        <v>1102</v>
      </c>
      <c r="C43" s="12">
        <v>11</v>
      </c>
      <c r="D43" s="5" t="s">
        <v>21</v>
      </c>
      <c r="E43" s="12">
        <v>822</v>
      </c>
      <c r="F43" s="13">
        <f t="shared" si="3"/>
        <v>904.2</v>
      </c>
      <c r="G43" s="42">
        <v>7450</v>
      </c>
      <c r="H43" s="43">
        <f t="shared" si="4"/>
        <v>6123900</v>
      </c>
      <c r="I43" s="43">
        <f t="shared" si="5"/>
        <v>5817705</v>
      </c>
      <c r="J43" s="43">
        <f t="shared" si="6"/>
        <v>4899120</v>
      </c>
      <c r="K43" s="44">
        <f t="shared" si="7"/>
        <v>13000</v>
      </c>
      <c r="L43" s="18" t="s">
        <v>40</v>
      </c>
    </row>
    <row r="44" spans="1:12" x14ac:dyDescent="0.2">
      <c r="A44" s="4">
        <v>43</v>
      </c>
      <c r="B44" s="6">
        <v>1103</v>
      </c>
      <c r="C44" s="12">
        <v>11</v>
      </c>
      <c r="D44" s="5" t="s">
        <v>22</v>
      </c>
      <c r="E44" s="12">
        <v>632</v>
      </c>
      <c r="F44" s="13">
        <f t="shared" si="3"/>
        <v>695.2</v>
      </c>
      <c r="G44" s="42">
        <v>7450</v>
      </c>
      <c r="H44" s="43">
        <f t="shared" si="4"/>
        <v>4708400</v>
      </c>
      <c r="I44" s="43">
        <f t="shared" si="5"/>
        <v>4472980</v>
      </c>
      <c r="J44" s="43">
        <f t="shared" si="6"/>
        <v>3766720</v>
      </c>
      <c r="K44" s="44">
        <f t="shared" si="7"/>
        <v>10000</v>
      </c>
      <c r="L44" s="18" t="s">
        <v>39</v>
      </c>
    </row>
    <row r="45" spans="1:12" x14ac:dyDescent="0.2">
      <c r="A45" s="4">
        <v>44</v>
      </c>
      <c r="B45" s="6">
        <v>1104</v>
      </c>
      <c r="C45" s="12">
        <v>11</v>
      </c>
      <c r="D45" s="5" t="s">
        <v>22</v>
      </c>
      <c r="E45" s="12">
        <v>632</v>
      </c>
      <c r="F45" s="13">
        <f t="shared" si="3"/>
        <v>695.2</v>
      </c>
      <c r="G45" s="42">
        <v>7450</v>
      </c>
      <c r="H45" s="43">
        <f t="shared" si="4"/>
        <v>4708400</v>
      </c>
      <c r="I45" s="43">
        <f t="shared" si="5"/>
        <v>4472980</v>
      </c>
      <c r="J45" s="43">
        <f t="shared" si="6"/>
        <v>3766720</v>
      </c>
      <c r="K45" s="44">
        <f t="shared" si="7"/>
        <v>10000</v>
      </c>
      <c r="L45" s="18" t="s">
        <v>40</v>
      </c>
    </row>
    <row r="46" spans="1:12" x14ac:dyDescent="0.2">
      <c r="A46" s="4">
        <v>45</v>
      </c>
      <c r="B46" s="6">
        <v>1201</v>
      </c>
      <c r="C46" s="12">
        <v>12</v>
      </c>
      <c r="D46" s="5" t="s">
        <v>21</v>
      </c>
      <c r="E46" s="12">
        <v>822</v>
      </c>
      <c r="F46" s="13">
        <f t="shared" si="3"/>
        <v>904.2</v>
      </c>
      <c r="G46" s="42">
        <v>7500</v>
      </c>
      <c r="H46" s="43">
        <f t="shared" si="4"/>
        <v>6165000</v>
      </c>
      <c r="I46" s="43">
        <f t="shared" si="5"/>
        <v>5856750</v>
      </c>
      <c r="J46" s="43">
        <f t="shared" si="6"/>
        <v>4932000</v>
      </c>
      <c r="K46" s="44">
        <f t="shared" si="7"/>
        <v>13000</v>
      </c>
      <c r="L46" s="18" t="s">
        <v>39</v>
      </c>
    </row>
    <row r="47" spans="1:12" x14ac:dyDescent="0.2">
      <c r="A47" s="4">
        <v>46</v>
      </c>
      <c r="B47" s="6">
        <v>1202</v>
      </c>
      <c r="C47" s="12">
        <v>12</v>
      </c>
      <c r="D47" s="5" t="s">
        <v>21</v>
      </c>
      <c r="E47" s="12">
        <v>822</v>
      </c>
      <c r="F47" s="13">
        <f t="shared" si="3"/>
        <v>904.2</v>
      </c>
      <c r="G47" s="42">
        <v>7500</v>
      </c>
      <c r="H47" s="43">
        <f t="shared" si="4"/>
        <v>6165000</v>
      </c>
      <c r="I47" s="43">
        <f t="shared" si="5"/>
        <v>5856750</v>
      </c>
      <c r="J47" s="43">
        <f t="shared" si="6"/>
        <v>4932000</v>
      </c>
      <c r="K47" s="44">
        <f t="shared" si="7"/>
        <v>13000</v>
      </c>
      <c r="L47" s="18" t="s">
        <v>40</v>
      </c>
    </row>
    <row r="48" spans="1:12" x14ac:dyDescent="0.2">
      <c r="A48" s="4">
        <v>47</v>
      </c>
      <c r="B48" s="6">
        <v>1203</v>
      </c>
      <c r="C48" s="12">
        <v>12</v>
      </c>
      <c r="D48" s="5" t="s">
        <v>22</v>
      </c>
      <c r="E48" s="12">
        <v>631</v>
      </c>
      <c r="F48" s="13">
        <f t="shared" si="3"/>
        <v>694.1</v>
      </c>
      <c r="G48" s="42">
        <v>7500</v>
      </c>
      <c r="H48" s="43">
        <f t="shared" si="4"/>
        <v>4732500</v>
      </c>
      <c r="I48" s="43">
        <f t="shared" si="5"/>
        <v>4495875</v>
      </c>
      <c r="J48" s="43">
        <f t="shared" si="6"/>
        <v>3786000</v>
      </c>
      <c r="K48" s="44">
        <f t="shared" si="7"/>
        <v>10000</v>
      </c>
      <c r="L48" s="18" t="s">
        <v>39</v>
      </c>
    </row>
    <row r="49" spans="1:12" x14ac:dyDescent="0.2">
      <c r="A49" s="4">
        <v>48</v>
      </c>
      <c r="B49" s="6">
        <v>1204</v>
      </c>
      <c r="C49" s="12">
        <v>12</v>
      </c>
      <c r="D49" s="5" t="s">
        <v>22</v>
      </c>
      <c r="E49" s="12">
        <v>631</v>
      </c>
      <c r="F49" s="13">
        <f t="shared" si="3"/>
        <v>694.1</v>
      </c>
      <c r="G49" s="42">
        <v>7500</v>
      </c>
      <c r="H49" s="43">
        <f t="shared" si="4"/>
        <v>4732500</v>
      </c>
      <c r="I49" s="43">
        <f t="shared" si="5"/>
        <v>4495875</v>
      </c>
      <c r="J49" s="43">
        <f t="shared" si="6"/>
        <v>3786000</v>
      </c>
      <c r="K49" s="44">
        <f t="shared" si="7"/>
        <v>10000</v>
      </c>
      <c r="L49" s="18" t="s">
        <v>40</v>
      </c>
    </row>
    <row r="50" spans="1:12" x14ac:dyDescent="0.2">
      <c r="A50" s="4">
        <v>49</v>
      </c>
      <c r="B50" s="6">
        <v>1301</v>
      </c>
      <c r="C50" s="12">
        <v>13</v>
      </c>
      <c r="D50" s="5" t="s">
        <v>21</v>
      </c>
      <c r="E50" s="12">
        <v>822</v>
      </c>
      <c r="F50" s="13">
        <f t="shared" si="3"/>
        <v>904.2</v>
      </c>
      <c r="G50" s="42">
        <v>7550</v>
      </c>
      <c r="H50" s="43">
        <f t="shared" si="4"/>
        <v>6206100</v>
      </c>
      <c r="I50" s="43">
        <f t="shared" si="5"/>
        <v>5895795</v>
      </c>
      <c r="J50" s="43">
        <f t="shared" si="6"/>
        <v>4964880</v>
      </c>
      <c r="K50" s="44">
        <f t="shared" si="7"/>
        <v>13000</v>
      </c>
      <c r="L50" s="18" t="s">
        <v>39</v>
      </c>
    </row>
    <row r="51" spans="1:12" x14ac:dyDescent="0.2">
      <c r="A51" s="4">
        <v>50</v>
      </c>
      <c r="B51" s="6">
        <v>1302</v>
      </c>
      <c r="C51" s="12">
        <v>13</v>
      </c>
      <c r="D51" s="5" t="s">
        <v>21</v>
      </c>
      <c r="E51" s="12">
        <v>822</v>
      </c>
      <c r="F51" s="13">
        <f t="shared" si="3"/>
        <v>904.2</v>
      </c>
      <c r="G51" s="42">
        <v>7550</v>
      </c>
      <c r="H51" s="43">
        <f t="shared" si="4"/>
        <v>6206100</v>
      </c>
      <c r="I51" s="43">
        <f t="shared" si="5"/>
        <v>5895795</v>
      </c>
      <c r="J51" s="43">
        <f t="shared" si="6"/>
        <v>4964880</v>
      </c>
      <c r="K51" s="44">
        <f t="shared" si="7"/>
        <v>13000</v>
      </c>
      <c r="L51" s="18" t="s">
        <v>39</v>
      </c>
    </row>
    <row r="52" spans="1:12" x14ac:dyDescent="0.2">
      <c r="A52" s="4">
        <v>51</v>
      </c>
      <c r="B52" s="6">
        <v>1303</v>
      </c>
      <c r="C52" s="12">
        <v>13</v>
      </c>
      <c r="D52" s="5" t="s">
        <v>22</v>
      </c>
      <c r="E52" s="12">
        <v>632</v>
      </c>
      <c r="F52" s="13">
        <f t="shared" si="3"/>
        <v>695.2</v>
      </c>
      <c r="G52" s="42">
        <v>7550</v>
      </c>
      <c r="H52" s="43">
        <f t="shared" si="4"/>
        <v>4771600</v>
      </c>
      <c r="I52" s="43">
        <f t="shared" si="5"/>
        <v>4533020</v>
      </c>
      <c r="J52" s="43">
        <f t="shared" si="6"/>
        <v>3817280</v>
      </c>
      <c r="K52" s="44">
        <f t="shared" si="7"/>
        <v>10000</v>
      </c>
      <c r="L52" s="18" t="s">
        <v>39</v>
      </c>
    </row>
    <row r="53" spans="1:12" x14ac:dyDescent="0.2">
      <c r="A53" s="4">
        <v>52</v>
      </c>
      <c r="B53" s="6">
        <v>1304</v>
      </c>
      <c r="C53" s="12">
        <v>13</v>
      </c>
      <c r="D53" s="5" t="s">
        <v>22</v>
      </c>
      <c r="E53" s="12">
        <v>632</v>
      </c>
      <c r="F53" s="13">
        <f t="shared" si="3"/>
        <v>695.2</v>
      </c>
      <c r="G53" s="42">
        <v>7550</v>
      </c>
      <c r="H53" s="43">
        <f t="shared" si="4"/>
        <v>4771600</v>
      </c>
      <c r="I53" s="43">
        <f t="shared" si="5"/>
        <v>4533020</v>
      </c>
      <c r="J53" s="43">
        <f t="shared" si="6"/>
        <v>3817280</v>
      </c>
      <c r="K53" s="44">
        <f t="shared" si="7"/>
        <v>10000</v>
      </c>
      <c r="L53" s="18" t="s">
        <v>40</v>
      </c>
    </row>
    <row r="54" spans="1:12" x14ac:dyDescent="0.2">
      <c r="A54" s="50" t="s">
        <v>2</v>
      </c>
      <c r="B54" s="51"/>
      <c r="C54" s="51"/>
      <c r="D54" s="52"/>
      <c r="E54" s="9">
        <f t="shared" ref="E54:F54" si="8">SUM(E2:E53)</f>
        <v>37828</v>
      </c>
      <c r="F54" s="9">
        <f t="shared" si="8"/>
        <v>41610.799999999981</v>
      </c>
      <c r="G54" s="45"/>
      <c r="H54" s="46">
        <f>SUM(H2:H53)</f>
        <v>275119800</v>
      </c>
      <c r="I54" s="46">
        <f>SUM(I2:I53)</f>
        <v>261363810</v>
      </c>
      <c r="J54" s="46">
        <f>SUM(J2:J53)</f>
        <v>220095840</v>
      </c>
      <c r="K54" s="47"/>
    </row>
    <row r="55" spans="1:12" x14ac:dyDescent="0.2">
      <c r="G55" s="48"/>
    </row>
    <row r="56" spans="1:12" x14ac:dyDescent="0.2">
      <c r="H56" s="49">
        <v>275119800</v>
      </c>
      <c r="I56" s="49">
        <f>H56*95%</f>
        <v>261363810</v>
      </c>
      <c r="J56" s="49">
        <f>H56*80%</f>
        <v>220095840</v>
      </c>
    </row>
    <row r="57" spans="1:12" x14ac:dyDescent="0.2">
      <c r="F57" s="14"/>
      <c r="H57" s="48"/>
      <c r="I57" s="48"/>
      <c r="J57" s="48"/>
    </row>
    <row r="58" spans="1:12" x14ac:dyDescent="0.2">
      <c r="F58" s="14"/>
      <c r="H58" s="48"/>
      <c r="I58" s="48"/>
      <c r="J58" s="48"/>
    </row>
    <row r="59" spans="1:12" x14ac:dyDescent="0.2">
      <c r="F59" s="14"/>
      <c r="H59" s="48"/>
      <c r="I59" s="48"/>
      <c r="J59" s="48"/>
    </row>
    <row r="60" spans="1:12" x14ac:dyDescent="0.2">
      <c r="F60" s="14"/>
      <c r="H60" s="48"/>
      <c r="I60" s="48"/>
      <c r="J60" s="48"/>
    </row>
    <row r="61" spans="1:12" x14ac:dyDescent="0.2">
      <c r="F61" s="14"/>
      <c r="H61" s="48"/>
      <c r="I61" s="48"/>
      <c r="J61" s="48"/>
    </row>
    <row r="62" spans="1:12" x14ac:dyDescent="0.2">
      <c r="F62" s="14"/>
      <c r="H62" s="48"/>
      <c r="I62" s="48"/>
      <c r="J62" s="48"/>
    </row>
    <row r="63" spans="1:12" x14ac:dyDescent="0.2">
      <c r="F63" s="14"/>
      <c r="H63" s="48"/>
      <c r="I63" s="48"/>
      <c r="J63" s="48"/>
    </row>
    <row r="64" spans="1:12" x14ac:dyDescent="0.2">
      <c r="F64" s="14"/>
      <c r="H64" s="48"/>
      <c r="I64" s="48"/>
      <c r="J64" s="48"/>
    </row>
    <row r="65" spans="6:10" x14ac:dyDescent="0.2">
      <c r="F65" s="14"/>
      <c r="H65" s="48"/>
      <c r="I65" s="48"/>
      <c r="J65" s="48"/>
    </row>
    <row r="66" spans="6:10" x14ac:dyDescent="0.2">
      <c r="F66" s="14"/>
      <c r="H66" s="48"/>
      <c r="I66" s="48"/>
      <c r="J66" s="48"/>
    </row>
    <row r="67" spans="6:10" x14ac:dyDescent="0.2">
      <c r="F67" s="14"/>
      <c r="H67" s="48"/>
      <c r="I67" s="48"/>
      <c r="J67" s="48"/>
    </row>
    <row r="68" spans="6:10" x14ac:dyDescent="0.2">
      <c r="F68" s="14"/>
      <c r="H68" s="48"/>
      <c r="I68" s="48"/>
      <c r="J68" s="48"/>
    </row>
    <row r="69" spans="6:10" x14ac:dyDescent="0.2">
      <c r="F69" s="14"/>
      <c r="H69" s="48"/>
      <c r="I69" s="48"/>
      <c r="J69" s="48"/>
    </row>
    <row r="70" spans="6:10" x14ac:dyDescent="0.2">
      <c r="F70" s="14"/>
      <c r="H70" s="48"/>
      <c r="I70" s="48"/>
      <c r="J70" s="48"/>
    </row>
  </sheetData>
  <mergeCells count="1">
    <mergeCell ref="A54:D5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9" sqref="H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P19"/>
  <sheetViews>
    <sheetView topLeftCell="C1" zoomScale="130" zoomScaleNormal="130" workbookViewId="0">
      <selection activeCell="J16" sqref="J16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3"/>
      <c r="K4" s="2"/>
      <c r="M4" s="7"/>
      <c r="N4" s="8"/>
      <c r="O4" s="8">
        <f>M4+N4+J4</f>
        <v>0</v>
      </c>
      <c r="P4" s="2"/>
    </row>
    <row r="5" spans="4:16" x14ac:dyDescent="0.25">
      <c r="J5" s="3"/>
      <c r="K5" s="2"/>
      <c r="M5" s="7"/>
      <c r="N5" s="8"/>
      <c r="O5" s="7"/>
    </row>
    <row r="6" spans="4:16" x14ac:dyDescent="0.25">
      <c r="J6" s="3"/>
      <c r="K6" s="2"/>
      <c r="L6" s="2"/>
      <c r="M6" s="7"/>
      <c r="N6" s="7"/>
      <c r="O6" s="7"/>
    </row>
    <row r="7" spans="4:16" x14ac:dyDescent="0.25">
      <c r="J7" s="3"/>
      <c r="K7" s="2"/>
    </row>
    <row r="8" spans="4:16" x14ac:dyDescent="0.25">
      <c r="J8" s="3"/>
      <c r="K8" s="2"/>
    </row>
    <row r="9" spans="4:16" x14ac:dyDescent="0.25">
      <c r="J9" s="3"/>
      <c r="K9" s="2"/>
      <c r="L9" s="2"/>
    </row>
    <row r="10" spans="4:16" x14ac:dyDescent="0.25">
      <c r="D10" s="7"/>
      <c r="E10" s="7"/>
      <c r="F10" s="7"/>
      <c r="G10" s="7"/>
      <c r="H10" s="7"/>
      <c r="J10" s="3"/>
      <c r="K10" s="8"/>
      <c r="L10" s="2"/>
    </row>
    <row r="11" spans="4:16" x14ac:dyDescent="0.25">
      <c r="D11" s="7"/>
      <c r="E11" s="7"/>
      <c r="F11" s="7"/>
      <c r="G11" s="7"/>
      <c r="H11" s="7"/>
      <c r="J11" s="3"/>
      <c r="K11" s="8"/>
      <c r="L11" s="2"/>
    </row>
    <row r="12" spans="4:16" x14ac:dyDescent="0.25">
      <c r="D12" s="7"/>
      <c r="E12" s="7"/>
      <c r="F12" s="7"/>
      <c r="G12" s="7"/>
      <c r="J12" s="3"/>
      <c r="K12" s="8"/>
      <c r="L12" s="2"/>
    </row>
    <row r="13" spans="4:16" x14ac:dyDescent="0.25">
      <c r="D13" s="7"/>
      <c r="E13" s="7"/>
      <c r="F13" s="7"/>
      <c r="G13" s="7"/>
      <c r="H13" s="7"/>
      <c r="J13" s="3"/>
      <c r="K13" s="8"/>
      <c r="L13" s="2"/>
    </row>
    <row r="14" spans="4:16" x14ac:dyDescent="0.25">
      <c r="D14" s="7"/>
      <c r="E14" s="7"/>
      <c r="F14" s="7"/>
      <c r="G14" s="7"/>
      <c r="H14" s="7"/>
      <c r="J14" s="10"/>
      <c r="K14" s="8"/>
      <c r="L14" s="2"/>
    </row>
    <row r="15" spans="4:16" x14ac:dyDescent="0.25">
      <c r="D15" s="7"/>
      <c r="E15" s="7"/>
      <c r="F15" s="7"/>
      <c r="G15" s="7"/>
      <c r="H15" s="7"/>
      <c r="K15" s="8"/>
      <c r="L15" s="2"/>
    </row>
    <row r="16" spans="4:16" x14ac:dyDescent="0.25">
      <c r="D16" s="7"/>
      <c r="E16" s="7"/>
      <c r="F16" s="7"/>
      <c r="G16" s="7"/>
      <c r="H16" s="7"/>
      <c r="K16" s="8"/>
      <c r="L16" s="2"/>
    </row>
    <row r="17" spans="4:12" x14ac:dyDescent="0.25">
      <c r="D17" s="7"/>
      <c r="E17" s="7"/>
      <c r="F17" s="7"/>
      <c r="G17" s="7"/>
      <c r="H17" s="7"/>
      <c r="K17" s="8"/>
      <c r="L17" s="2"/>
    </row>
    <row r="18" spans="4:12" x14ac:dyDescent="0.25">
      <c r="D18" s="7"/>
      <c r="E18" s="7"/>
      <c r="F18" s="7"/>
      <c r="G18" s="7"/>
      <c r="H18" s="7"/>
      <c r="K18" s="8"/>
      <c r="L18" s="2"/>
    </row>
    <row r="19" spans="4:12" x14ac:dyDescent="0.25">
      <c r="D19" s="1"/>
      <c r="L19" s="2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V16" sqref="V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topLeftCell="A50" zoomScale="130" zoomScaleNormal="130" workbookViewId="0">
      <selection activeCell="H54" sqref="H54:J54"/>
    </sheetView>
  </sheetViews>
  <sheetFormatPr defaultRowHeight="12.75" x14ac:dyDescent="0.2"/>
  <cols>
    <col min="1" max="1" width="4.7109375" style="16" customWidth="1"/>
    <col min="2" max="2" width="6.28515625" style="11" customWidth="1"/>
    <col min="3" max="3" width="5.42578125" style="11" customWidth="1"/>
    <col min="4" max="4" width="6.42578125" style="11" customWidth="1"/>
    <col min="5" max="5" width="5.7109375" style="17" customWidth="1"/>
    <col min="6" max="6" width="7.28515625" style="17" customWidth="1"/>
    <col min="7" max="7" width="7.42578125" style="49" customWidth="1"/>
    <col min="8" max="8" width="10.85546875" style="49" customWidth="1"/>
    <col min="9" max="9" width="10.7109375" style="49" customWidth="1"/>
    <col min="10" max="10" width="11.28515625" style="49" customWidth="1"/>
    <col min="11" max="11" width="8" style="49" customWidth="1"/>
    <col min="12" max="12" width="8.5703125" style="11" customWidth="1"/>
    <col min="13" max="13" width="11" style="11" customWidth="1"/>
    <col min="14" max="14" width="10.85546875" style="11" customWidth="1"/>
    <col min="15" max="16384" width="9.140625" style="11"/>
  </cols>
  <sheetData>
    <row r="1" spans="1:14" ht="66.75" customHeight="1" x14ac:dyDescent="0.2">
      <c r="A1" s="19" t="s">
        <v>0</v>
      </c>
      <c r="B1" s="20" t="s">
        <v>3</v>
      </c>
      <c r="C1" s="20" t="s">
        <v>1</v>
      </c>
      <c r="D1" s="20" t="s">
        <v>4</v>
      </c>
      <c r="E1" s="21" t="s">
        <v>10</v>
      </c>
      <c r="F1" s="20" t="s">
        <v>23</v>
      </c>
      <c r="G1" s="41" t="s">
        <v>9</v>
      </c>
      <c r="H1" s="41" t="s">
        <v>5</v>
      </c>
      <c r="I1" s="41" t="s">
        <v>6</v>
      </c>
      <c r="J1" s="41" t="s">
        <v>7</v>
      </c>
      <c r="K1" s="41" t="s">
        <v>8</v>
      </c>
      <c r="L1" s="20" t="s">
        <v>38</v>
      </c>
    </row>
    <row r="2" spans="1:14" x14ac:dyDescent="0.2">
      <c r="A2" s="4">
        <v>1</v>
      </c>
      <c r="B2" s="6">
        <v>101</v>
      </c>
      <c r="C2" s="5">
        <v>1</v>
      </c>
      <c r="D2" s="5" t="s">
        <v>22</v>
      </c>
      <c r="E2" s="13">
        <v>640</v>
      </c>
      <c r="F2" s="13">
        <f>E2*1.1</f>
        <v>704</v>
      </c>
      <c r="G2" s="42">
        <v>7100</v>
      </c>
      <c r="H2" s="43">
        <f>G2*E2</f>
        <v>4544000</v>
      </c>
      <c r="I2" s="43">
        <f t="shared" ref="I2" si="0">H2*0.95</f>
        <v>4316800</v>
      </c>
      <c r="J2" s="43">
        <f t="shared" ref="J2" si="1">H2*0.8</f>
        <v>3635200</v>
      </c>
      <c r="K2" s="44">
        <f t="shared" ref="K2" si="2">MROUND((H2*0.025/12),500)</f>
        <v>9500</v>
      </c>
      <c r="L2" s="18" t="s">
        <v>40</v>
      </c>
      <c r="M2" s="15">
        <f>H2/F2</f>
        <v>6454.545454545455</v>
      </c>
      <c r="N2" s="15"/>
    </row>
    <row r="3" spans="1:14" x14ac:dyDescent="0.2">
      <c r="A3" s="4">
        <v>2</v>
      </c>
      <c r="B3" s="6">
        <v>102</v>
      </c>
      <c r="C3" s="5">
        <v>1</v>
      </c>
      <c r="D3" s="5" t="s">
        <v>22</v>
      </c>
      <c r="E3" s="13">
        <v>640</v>
      </c>
      <c r="F3" s="13">
        <f t="shared" ref="F3:F53" si="3">E3*1.1</f>
        <v>704</v>
      </c>
      <c r="G3" s="42">
        <v>7100</v>
      </c>
      <c r="H3" s="43">
        <f t="shared" ref="H3:H53" si="4">G3*E3</f>
        <v>4544000</v>
      </c>
      <c r="I3" s="43">
        <f t="shared" ref="I3:I53" si="5">H3*0.95</f>
        <v>4316800</v>
      </c>
      <c r="J3" s="43">
        <f t="shared" ref="J3:J53" si="6">H3*0.8</f>
        <v>3635200</v>
      </c>
      <c r="K3" s="44">
        <f t="shared" ref="K3:K53" si="7">MROUND((H3*0.025/12),500)</f>
        <v>9500</v>
      </c>
      <c r="L3" s="18" t="s">
        <v>39</v>
      </c>
      <c r="M3" s="15"/>
      <c r="N3" s="15"/>
    </row>
    <row r="4" spans="1:14" x14ac:dyDescent="0.2">
      <c r="A4" s="4">
        <v>3</v>
      </c>
      <c r="B4" s="6">
        <v>103</v>
      </c>
      <c r="C4" s="5">
        <v>1</v>
      </c>
      <c r="D4" s="5" t="s">
        <v>22</v>
      </c>
      <c r="E4" s="13">
        <v>632</v>
      </c>
      <c r="F4" s="13">
        <f t="shared" si="3"/>
        <v>695.2</v>
      </c>
      <c r="G4" s="42">
        <v>7100</v>
      </c>
      <c r="H4" s="43">
        <f t="shared" si="4"/>
        <v>4487200</v>
      </c>
      <c r="I4" s="43">
        <f t="shared" si="5"/>
        <v>4262840</v>
      </c>
      <c r="J4" s="43">
        <f t="shared" si="6"/>
        <v>3589760</v>
      </c>
      <c r="K4" s="44">
        <f t="shared" si="7"/>
        <v>9500</v>
      </c>
      <c r="L4" s="18" t="s">
        <v>39</v>
      </c>
      <c r="M4" s="15"/>
      <c r="N4" s="15"/>
    </row>
    <row r="5" spans="1:14" x14ac:dyDescent="0.2">
      <c r="A5" s="4">
        <v>4</v>
      </c>
      <c r="B5" s="6">
        <v>104</v>
      </c>
      <c r="C5" s="5">
        <v>1</v>
      </c>
      <c r="D5" s="5" t="s">
        <v>22</v>
      </c>
      <c r="E5" s="13">
        <v>632</v>
      </c>
      <c r="F5" s="13">
        <f t="shared" si="3"/>
        <v>695.2</v>
      </c>
      <c r="G5" s="42">
        <v>7100</v>
      </c>
      <c r="H5" s="43">
        <f t="shared" si="4"/>
        <v>4487200</v>
      </c>
      <c r="I5" s="43">
        <f t="shared" si="5"/>
        <v>4262840</v>
      </c>
      <c r="J5" s="43">
        <f t="shared" si="6"/>
        <v>3589760</v>
      </c>
      <c r="K5" s="44">
        <f t="shared" si="7"/>
        <v>9500</v>
      </c>
      <c r="L5" s="18" t="s">
        <v>40</v>
      </c>
      <c r="M5" s="15"/>
      <c r="N5" s="15"/>
    </row>
    <row r="6" spans="1:14" x14ac:dyDescent="0.2">
      <c r="A6" s="4">
        <v>5</v>
      </c>
      <c r="B6" s="6">
        <v>201</v>
      </c>
      <c r="C6" s="5">
        <v>2</v>
      </c>
      <c r="D6" s="5" t="s">
        <v>22</v>
      </c>
      <c r="E6" s="13">
        <v>631</v>
      </c>
      <c r="F6" s="13">
        <f t="shared" si="3"/>
        <v>694.1</v>
      </c>
      <c r="G6" s="42">
        <v>7100</v>
      </c>
      <c r="H6" s="43">
        <f t="shared" si="4"/>
        <v>4480100</v>
      </c>
      <c r="I6" s="43">
        <f t="shared" si="5"/>
        <v>4256095</v>
      </c>
      <c r="J6" s="43">
        <f t="shared" si="6"/>
        <v>3584080</v>
      </c>
      <c r="K6" s="44">
        <f t="shared" si="7"/>
        <v>9500</v>
      </c>
      <c r="L6" s="18" t="s">
        <v>39</v>
      </c>
      <c r="M6" s="15"/>
      <c r="N6" s="15"/>
    </row>
    <row r="7" spans="1:14" x14ac:dyDescent="0.2">
      <c r="A7" s="4">
        <v>6</v>
      </c>
      <c r="B7" s="6">
        <v>202</v>
      </c>
      <c r="C7" s="5">
        <v>2</v>
      </c>
      <c r="D7" s="5" t="s">
        <v>22</v>
      </c>
      <c r="E7" s="13">
        <v>631</v>
      </c>
      <c r="F7" s="13">
        <f t="shared" si="3"/>
        <v>694.1</v>
      </c>
      <c r="G7" s="42">
        <v>7100</v>
      </c>
      <c r="H7" s="43">
        <f t="shared" si="4"/>
        <v>4480100</v>
      </c>
      <c r="I7" s="43">
        <f t="shared" si="5"/>
        <v>4256095</v>
      </c>
      <c r="J7" s="43">
        <f t="shared" si="6"/>
        <v>3584080</v>
      </c>
      <c r="K7" s="44">
        <f t="shared" si="7"/>
        <v>9500</v>
      </c>
      <c r="L7" s="18" t="s">
        <v>39</v>
      </c>
      <c r="M7" s="15"/>
    </row>
    <row r="8" spans="1:14" x14ac:dyDescent="0.2">
      <c r="A8" s="4">
        <v>7</v>
      </c>
      <c r="B8" s="6">
        <v>203</v>
      </c>
      <c r="C8" s="5">
        <v>2</v>
      </c>
      <c r="D8" s="5" t="s">
        <v>22</v>
      </c>
      <c r="E8" s="13">
        <v>624</v>
      </c>
      <c r="F8" s="13">
        <f t="shared" si="3"/>
        <v>686.40000000000009</v>
      </c>
      <c r="G8" s="42">
        <v>7100</v>
      </c>
      <c r="H8" s="43">
        <f t="shared" si="4"/>
        <v>4430400</v>
      </c>
      <c r="I8" s="43">
        <f t="shared" si="5"/>
        <v>4208880</v>
      </c>
      <c r="J8" s="43">
        <f t="shared" si="6"/>
        <v>3544320</v>
      </c>
      <c r="K8" s="44">
        <f t="shared" si="7"/>
        <v>9000</v>
      </c>
      <c r="L8" s="18" t="s">
        <v>40</v>
      </c>
      <c r="M8" s="15"/>
    </row>
    <row r="9" spans="1:14" x14ac:dyDescent="0.2">
      <c r="A9" s="4">
        <v>8</v>
      </c>
      <c r="B9" s="6">
        <v>204</v>
      </c>
      <c r="C9" s="5">
        <v>2</v>
      </c>
      <c r="D9" s="5" t="s">
        <v>22</v>
      </c>
      <c r="E9" s="13">
        <v>624</v>
      </c>
      <c r="F9" s="13">
        <f t="shared" si="3"/>
        <v>686.40000000000009</v>
      </c>
      <c r="G9" s="42">
        <v>7100</v>
      </c>
      <c r="H9" s="43">
        <f t="shared" si="4"/>
        <v>4430400</v>
      </c>
      <c r="I9" s="43">
        <f t="shared" si="5"/>
        <v>4208880</v>
      </c>
      <c r="J9" s="43">
        <f t="shared" si="6"/>
        <v>3544320</v>
      </c>
      <c r="K9" s="44">
        <f t="shared" si="7"/>
        <v>9000</v>
      </c>
      <c r="L9" s="18" t="s">
        <v>40</v>
      </c>
      <c r="M9" s="15"/>
    </row>
    <row r="10" spans="1:14" x14ac:dyDescent="0.2">
      <c r="A10" s="4">
        <v>9</v>
      </c>
      <c r="B10" s="6">
        <v>301</v>
      </c>
      <c r="C10" s="5">
        <v>3</v>
      </c>
      <c r="D10" s="5" t="s">
        <v>22</v>
      </c>
      <c r="E10" s="13">
        <v>632</v>
      </c>
      <c r="F10" s="13">
        <f t="shared" si="3"/>
        <v>695.2</v>
      </c>
      <c r="G10" s="42">
        <v>7100</v>
      </c>
      <c r="H10" s="43">
        <f t="shared" si="4"/>
        <v>4487200</v>
      </c>
      <c r="I10" s="43">
        <f t="shared" si="5"/>
        <v>4262840</v>
      </c>
      <c r="J10" s="43">
        <f t="shared" si="6"/>
        <v>3589760</v>
      </c>
      <c r="K10" s="44">
        <f t="shared" si="7"/>
        <v>9500</v>
      </c>
      <c r="L10" s="18" t="s">
        <v>40</v>
      </c>
      <c r="M10" s="15"/>
    </row>
    <row r="11" spans="1:14" x14ac:dyDescent="0.2">
      <c r="A11" s="4">
        <v>10</v>
      </c>
      <c r="B11" s="6">
        <v>302</v>
      </c>
      <c r="C11" s="5">
        <v>3</v>
      </c>
      <c r="D11" s="5" t="s">
        <v>22</v>
      </c>
      <c r="E11" s="13">
        <v>632</v>
      </c>
      <c r="F11" s="13">
        <f t="shared" si="3"/>
        <v>695.2</v>
      </c>
      <c r="G11" s="42">
        <v>7100</v>
      </c>
      <c r="H11" s="43">
        <f t="shared" si="4"/>
        <v>4487200</v>
      </c>
      <c r="I11" s="43">
        <f t="shared" si="5"/>
        <v>4262840</v>
      </c>
      <c r="J11" s="43">
        <f t="shared" si="6"/>
        <v>3589760</v>
      </c>
      <c r="K11" s="44">
        <f t="shared" si="7"/>
        <v>9500</v>
      </c>
      <c r="L11" s="18" t="s">
        <v>39</v>
      </c>
    </row>
    <row r="12" spans="1:14" x14ac:dyDescent="0.2">
      <c r="A12" s="4">
        <v>11</v>
      </c>
      <c r="B12" s="6">
        <v>303</v>
      </c>
      <c r="C12" s="5">
        <v>3</v>
      </c>
      <c r="D12" s="5" t="s">
        <v>22</v>
      </c>
      <c r="E12" s="13">
        <v>621</v>
      </c>
      <c r="F12" s="13">
        <f t="shared" si="3"/>
        <v>683.1</v>
      </c>
      <c r="G12" s="42">
        <v>7100</v>
      </c>
      <c r="H12" s="43">
        <f t="shared" si="4"/>
        <v>4409100</v>
      </c>
      <c r="I12" s="43">
        <f t="shared" si="5"/>
        <v>4188645</v>
      </c>
      <c r="J12" s="43">
        <f t="shared" si="6"/>
        <v>3527280</v>
      </c>
      <c r="K12" s="44">
        <f t="shared" si="7"/>
        <v>9000</v>
      </c>
      <c r="L12" s="18" t="s">
        <v>39</v>
      </c>
    </row>
    <row r="13" spans="1:14" x14ac:dyDescent="0.2">
      <c r="A13" s="4">
        <v>12</v>
      </c>
      <c r="B13" s="6">
        <v>304</v>
      </c>
      <c r="C13" s="5">
        <v>3</v>
      </c>
      <c r="D13" s="5" t="s">
        <v>22</v>
      </c>
      <c r="E13" s="13">
        <v>621</v>
      </c>
      <c r="F13" s="13">
        <f t="shared" si="3"/>
        <v>683.1</v>
      </c>
      <c r="G13" s="42">
        <v>7100</v>
      </c>
      <c r="H13" s="43">
        <f t="shared" si="4"/>
        <v>4409100</v>
      </c>
      <c r="I13" s="43">
        <f t="shared" si="5"/>
        <v>4188645</v>
      </c>
      <c r="J13" s="43">
        <f t="shared" si="6"/>
        <v>3527280</v>
      </c>
      <c r="K13" s="44">
        <f t="shared" si="7"/>
        <v>9000</v>
      </c>
      <c r="L13" s="18" t="s">
        <v>40</v>
      </c>
    </row>
    <row r="14" spans="1:14" x14ac:dyDescent="0.2">
      <c r="A14" s="4">
        <v>13</v>
      </c>
      <c r="B14" s="6">
        <v>401</v>
      </c>
      <c r="C14" s="5">
        <v>4</v>
      </c>
      <c r="D14" s="5" t="s">
        <v>22</v>
      </c>
      <c r="E14" s="13">
        <v>631</v>
      </c>
      <c r="F14" s="13">
        <f t="shared" si="3"/>
        <v>694.1</v>
      </c>
      <c r="G14" s="42">
        <v>7100</v>
      </c>
      <c r="H14" s="43">
        <f t="shared" si="4"/>
        <v>4480100</v>
      </c>
      <c r="I14" s="43">
        <f t="shared" si="5"/>
        <v>4256095</v>
      </c>
      <c r="J14" s="43">
        <f t="shared" si="6"/>
        <v>3584080</v>
      </c>
      <c r="K14" s="44">
        <f t="shared" si="7"/>
        <v>9500</v>
      </c>
      <c r="L14" s="18" t="s">
        <v>39</v>
      </c>
    </row>
    <row r="15" spans="1:14" x14ac:dyDescent="0.2">
      <c r="A15" s="4">
        <v>14</v>
      </c>
      <c r="B15" s="6">
        <v>402</v>
      </c>
      <c r="C15" s="5">
        <v>4</v>
      </c>
      <c r="D15" s="5" t="s">
        <v>22</v>
      </c>
      <c r="E15" s="13">
        <v>631</v>
      </c>
      <c r="F15" s="13">
        <f t="shared" si="3"/>
        <v>694.1</v>
      </c>
      <c r="G15" s="42">
        <v>7100</v>
      </c>
      <c r="H15" s="43">
        <f t="shared" si="4"/>
        <v>4480100</v>
      </c>
      <c r="I15" s="43">
        <f t="shared" si="5"/>
        <v>4256095</v>
      </c>
      <c r="J15" s="43">
        <f t="shared" si="6"/>
        <v>3584080</v>
      </c>
      <c r="K15" s="44">
        <f t="shared" si="7"/>
        <v>9500</v>
      </c>
      <c r="L15" s="18" t="s">
        <v>40</v>
      </c>
    </row>
    <row r="16" spans="1:14" x14ac:dyDescent="0.2">
      <c r="A16" s="4">
        <v>15</v>
      </c>
      <c r="B16" s="6">
        <v>403</v>
      </c>
      <c r="C16" s="5">
        <v>4</v>
      </c>
      <c r="D16" s="5" t="s">
        <v>22</v>
      </c>
      <c r="E16" s="13">
        <v>624</v>
      </c>
      <c r="F16" s="13">
        <f t="shared" si="3"/>
        <v>686.40000000000009</v>
      </c>
      <c r="G16" s="42">
        <v>7100</v>
      </c>
      <c r="H16" s="43">
        <f t="shared" si="4"/>
        <v>4430400</v>
      </c>
      <c r="I16" s="43">
        <f t="shared" si="5"/>
        <v>4208880</v>
      </c>
      <c r="J16" s="43">
        <f t="shared" si="6"/>
        <v>3544320</v>
      </c>
      <c r="K16" s="44">
        <f t="shared" si="7"/>
        <v>9000</v>
      </c>
      <c r="L16" s="18" t="s">
        <v>39</v>
      </c>
    </row>
    <row r="17" spans="1:12" x14ac:dyDescent="0.2">
      <c r="A17" s="4">
        <v>16</v>
      </c>
      <c r="B17" s="6">
        <v>404</v>
      </c>
      <c r="C17" s="5">
        <v>4</v>
      </c>
      <c r="D17" s="5" t="s">
        <v>22</v>
      </c>
      <c r="E17" s="13">
        <v>624</v>
      </c>
      <c r="F17" s="13">
        <f t="shared" si="3"/>
        <v>686.40000000000009</v>
      </c>
      <c r="G17" s="42">
        <v>7100</v>
      </c>
      <c r="H17" s="43">
        <f t="shared" si="4"/>
        <v>4430400</v>
      </c>
      <c r="I17" s="43">
        <f t="shared" si="5"/>
        <v>4208880</v>
      </c>
      <c r="J17" s="43">
        <f t="shared" si="6"/>
        <v>3544320</v>
      </c>
      <c r="K17" s="44">
        <f t="shared" si="7"/>
        <v>9000</v>
      </c>
      <c r="L17" s="18" t="s">
        <v>39</v>
      </c>
    </row>
    <row r="18" spans="1:12" x14ac:dyDescent="0.2">
      <c r="A18" s="4">
        <v>17</v>
      </c>
      <c r="B18" s="6">
        <v>501</v>
      </c>
      <c r="C18" s="5">
        <v>5</v>
      </c>
      <c r="D18" s="5" t="s">
        <v>22</v>
      </c>
      <c r="E18" s="13">
        <v>632</v>
      </c>
      <c r="F18" s="13">
        <f t="shared" si="3"/>
        <v>695.2</v>
      </c>
      <c r="G18" s="42">
        <v>7150</v>
      </c>
      <c r="H18" s="43">
        <f t="shared" si="4"/>
        <v>4518800</v>
      </c>
      <c r="I18" s="43">
        <f t="shared" si="5"/>
        <v>4292860</v>
      </c>
      <c r="J18" s="43">
        <f t="shared" si="6"/>
        <v>3615040</v>
      </c>
      <c r="K18" s="44">
        <f t="shared" si="7"/>
        <v>9500</v>
      </c>
      <c r="L18" s="18" t="s">
        <v>39</v>
      </c>
    </row>
    <row r="19" spans="1:12" x14ac:dyDescent="0.2">
      <c r="A19" s="4">
        <v>18</v>
      </c>
      <c r="B19" s="6">
        <v>502</v>
      </c>
      <c r="C19" s="5">
        <v>5</v>
      </c>
      <c r="D19" s="5" t="s">
        <v>22</v>
      </c>
      <c r="E19" s="13">
        <v>632</v>
      </c>
      <c r="F19" s="13">
        <f t="shared" si="3"/>
        <v>695.2</v>
      </c>
      <c r="G19" s="42">
        <v>7150</v>
      </c>
      <c r="H19" s="43">
        <f t="shared" si="4"/>
        <v>4518800</v>
      </c>
      <c r="I19" s="43">
        <f t="shared" si="5"/>
        <v>4292860</v>
      </c>
      <c r="J19" s="43">
        <f t="shared" si="6"/>
        <v>3615040</v>
      </c>
      <c r="K19" s="44">
        <f t="shared" si="7"/>
        <v>9500</v>
      </c>
      <c r="L19" s="18" t="s">
        <v>39</v>
      </c>
    </row>
    <row r="20" spans="1:12" x14ac:dyDescent="0.2">
      <c r="A20" s="4">
        <v>19</v>
      </c>
      <c r="B20" s="6">
        <v>503</v>
      </c>
      <c r="C20" s="5">
        <v>5</v>
      </c>
      <c r="D20" s="5" t="s">
        <v>22</v>
      </c>
      <c r="E20" s="13">
        <v>621</v>
      </c>
      <c r="F20" s="13">
        <f t="shared" si="3"/>
        <v>683.1</v>
      </c>
      <c r="G20" s="42">
        <v>7150</v>
      </c>
      <c r="H20" s="43">
        <f t="shared" si="4"/>
        <v>4440150</v>
      </c>
      <c r="I20" s="43">
        <f t="shared" si="5"/>
        <v>4218142.5</v>
      </c>
      <c r="J20" s="43">
        <f t="shared" si="6"/>
        <v>3552120</v>
      </c>
      <c r="K20" s="44">
        <f t="shared" si="7"/>
        <v>9500</v>
      </c>
      <c r="L20" s="18" t="s">
        <v>40</v>
      </c>
    </row>
    <row r="21" spans="1:12" x14ac:dyDescent="0.2">
      <c r="A21" s="4">
        <v>20</v>
      </c>
      <c r="B21" s="6">
        <v>504</v>
      </c>
      <c r="C21" s="5">
        <v>5</v>
      </c>
      <c r="D21" s="5" t="s">
        <v>22</v>
      </c>
      <c r="E21" s="13">
        <v>621</v>
      </c>
      <c r="F21" s="13">
        <f t="shared" si="3"/>
        <v>683.1</v>
      </c>
      <c r="G21" s="42">
        <v>7150</v>
      </c>
      <c r="H21" s="43">
        <f t="shared" si="4"/>
        <v>4440150</v>
      </c>
      <c r="I21" s="43">
        <f t="shared" si="5"/>
        <v>4218142.5</v>
      </c>
      <c r="J21" s="43">
        <f t="shared" si="6"/>
        <v>3552120</v>
      </c>
      <c r="K21" s="44">
        <f t="shared" si="7"/>
        <v>9500</v>
      </c>
      <c r="L21" s="18" t="s">
        <v>40</v>
      </c>
    </row>
    <row r="22" spans="1:12" x14ac:dyDescent="0.2">
      <c r="A22" s="4">
        <v>21</v>
      </c>
      <c r="B22" s="6">
        <v>601</v>
      </c>
      <c r="C22" s="5">
        <v>6</v>
      </c>
      <c r="D22" s="5" t="s">
        <v>22</v>
      </c>
      <c r="E22" s="13">
        <v>631</v>
      </c>
      <c r="F22" s="13">
        <f t="shared" si="3"/>
        <v>694.1</v>
      </c>
      <c r="G22" s="42">
        <v>7200</v>
      </c>
      <c r="H22" s="43">
        <f t="shared" si="4"/>
        <v>4543200</v>
      </c>
      <c r="I22" s="43">
        <f t="shared" si="5"/>
        <v>4316040</v>
      </c>
      <c r="J22" s="43">
        <f t="shared" si="6"/>
        <v>3634560</v>
      </c>
      <c r="K22" s="44">
        <f t="shared" si="7"/>
        <v>9500</v>
      </c>
      <c r="L22" s="18" t="s">
        <v>39</v>
      </c>
    </row>
    <row r="23" spans="1:12" x14ac:dyDescent="0.2">
      <c r="A23" s="4">
        <v>22</v>
      </c>
      <c r="B23" s="6">
        <v>602</v>
      </c>
      <c r="C23" s="5">
        <v>6</v>
      </c>
      <c r="D23" s="5" t="s">
        <v>22</v>
      </c>
      <c r="E23" s="13">
        <v>631</v>
      </c>
      <c r="F23" s="13">
        <f t="shared" si="3"/>
        <v>694.1</v>
      </c>
      <c r="G23" s="42">
        <v>7200</v>
      </c>
      <c r="H23" s="43">
        <f t="shared" si="4"/>
        <v>4543200</v>
      </c>
      <c r="I23" s="43">
        <f t="shared" si="5"/>
        <v>4316040</v>
      </c>
      <c r="J23" s="43">
        <f t="shared" si="6"/>
        <v>3634560</v>
      </c>
      <c r="K23" s="44">
        <f t="shared" si="7"/>
        <v>9500</v>
      </c>
      <c r="L23" s="18" t="s">
        <v>40</v>
      </c>
    </row>
    <row r="24" spans="1:12" x14ac:dyDescent="0.2">
      <c r="A24" s="4">
        <v>23</v>
      </c>
      <c r="B24" s="6">
        <v>603</v>
      </c>
      <c r="C24" s="5">
        <v>6</v>
      </c>
      <c r="D24" s="5" t="s">
        <v>22</v>
      </c>
      <c r="E24" s="13">
        <v>624</v>
      </c>
      <c r="F24" s="13">
        <f t="shared" si="3"/>
        <v>686.40000000000009</v>
      </c>
      <c r="G24" s="42">
        <v>7200</v>
      </c>
      <c r="H24" s="43">
        <f t="shared" si="4"/>
        <v>4492800</v>
      </c>
      <c r="I24" s="43">
        <f t="shared" si="5"/>
        <v>4268160</v>
      </c>
      <c r="J24" s="43">
        <f t="shared" si="6"/>
        <v>3594240</v>
      </c>
      <c r="K24" s="44">
        <f t="shared" si="7"/>
        <v>9500</v>
      </c>
      <c r="L24" s="18" t="s">
        <v>39</v>
      </c>
    </row>
    <row r="25" spans="1:12" x14ac:dyDescent="0.2">
      <c r="A25" s="4">
        <v>24</v>
      </c>
      <c r="B25" s="6">
        <v>604</v>
      </c>
      <c r="C25" s="5">
        <v>6</v>
      </c>
      <c r="D25" s="5" t="s">
        <v>22</v>
      </c>
      <c r="E25" s="13">
        <v>624</v>
      </c>
      <c r="F25" s="13">
        <f t="shared" si="3"/>
        <v>686.40000000000009</v>
      </c>
      <c r="G25" s="42">
        <v>7200</v>
      </c>
      <c r="H25" s="43">
        <f t="shared" si="4"/>
        <v>4492800</v>
      </c>
      <c r="I25" s="43">
        <f t="shared" si="5"/>
        <v>4268160</v>
      </c>
      <c r="J25" s="43">
        <f t="shared" si="6"/>
        <v>3594240</v>
      </c>
      <c r="K25" s="44">
        <f t="shared" si="7"/>
        <v>9500</v>
      </c>
      <c r="L25" s="18" t="s">
        <v>39</v>
      </c>
    </row>
    <row r="26" spans="1:12" x14ac:dyDescent="0.2">
      <c r="A26" s="4">
        <v>25</v>
      </c>
      <c r="B26" s="6">
        <v>701</v>
      </c>
      <c r="C26" s="12">
        <v>7</v>
      </c>
      <c r="D26" s="5" t="s">
        <v>22</v>
      </c>
      <c r="E26" s="13">
        <v>632</v>
      </c>
      <c r="F26" s="13">
        <f t="shared" si="3"/>
        <v>695.2</v>
      </c>
      <c r="G26" s="42">
        <v>7250</v>
      </c>
      <c r="H26" s="43">
        <f t="shared" si="4"/>
        <v>4582000</v>
      </c>
      <c r="I26" s="43">
        <f t="shared" si="5"/>
        <v>4352900</v>
      </c>
      <c r="J26" s="43">
        <f t="shared" si="6"/>
        <v>3665600</v>
      </c>
      <c r="K26" s="44">
        <f t="shared" si="7"/>
        <v>9500</v>
      </c>
      <c r="L26" s="18" t="s">
        <v>40</v>
      </c>
    </row>
    <row r="27" spans="1:12" x14ac:dyDescent="0.2">
      <c r="A27" s="4">
        <v>26</v>
      </c>
      <c r="B27" s="6">
        <v>702</v>
      </c>
      <c r="C27" s="12">
        <v>7</v>
      </c>
      <c r="D27" s="5" t="s">
        <v>22</v>
      </c>
      <c r="E27" s="13">
        <v>632</v>
      </c>
      <c r="F27" s="13">
        <f t="shared" si="3"/>
        <v>695.2</v>
      </c>
      <c r="G27" s="42">
        <v>7250</v>
      </c>
      <c r="H27" s="43">
        <f t="shared" si="4"/>
        <v>4582000</v>
      </c>
      <c r="I27" s="43">
        <f t="shared" si="5"/>
        <v>4352900</v>
      </c>
      <c r="J27" s="43">
        <f t="shared" si="6"/>
        <v>3665600</v>
      </c>
      <c r="K27" s="44">
        <f t="shared" si="7"/>
        <v>9500</v>
      </c>
      <c r="L27" s="18" t="s">
        <v>39</v>
      </c>
    </row>
    <row r="28" spans="1:12" x14ac:dyDescent="0.2">
      <c r="A28" s="4">
        <v>27</v>
      </c>
      <c r="B28" s="6">
        <v>703</v>
      </c>
      <c r="C28" s="12">
        <v>7</v>
      </c>
      <c r="D28" s="5" t="s">
        <v>22</v>
      </c>
      <c r="E28" s="13">
        <v>621</v>
      </c>
      <c r="F28" s="13">
        <f t="shared" si="3"/>
        <v>683.1</v>
      </c>
      <c r="G28" s="42">
        <v>7250</v>
      </c>
      <c r="H28" s="43">
        <f t="shared" si="4"/>
        <v>4502250</v>
      </c>
      <c r="I28" s="43">
        <f t="shared" si="5"/>
        <v>4277137.5</v>
      </c>
      <c r="J28" s="43">
        <f t="shared" si="6"/>
        <v>3601800</v>
      </c>
      <c r="K28" s="44">
        <f t="shared" si="7"/>
        <v>9500</v>
      </c>
      <c r="L28" s="18" t="s">
        <v>39</v>
      </c>
    </row>
    <row r="29" spans="1:12" x14ac:dyDescent="0.2">
      <c r="A29" s="4">
        <v>28</v>
      </c>
      <c r="B29" s="6">
        <v>704</v>
      </c>
      <c r="C29" s="12">
        <v>7</v>
      </c>
      <c r="D29" s="5" t="s">
        <v>22</v>
      </c>
      <c r="E29" s="13">
        <v>621</v>
      </c>
      <c r="F29" s="13">
        <f t="shared" si="3"/>
        <v>683.1</v>
      </c>
      <c r="G29" s="42">
        <v>7250</v>
      </c>
      <c r="H29" s="43">
        <f t="shared" si="4"/>
        <v>4502250</v>
      </c>
      <c r="I29" s="43">
        <f t="shared" si="5"/>
        <v>4277137.5</v>
      </c>
      <c r="J29" s="43">
        <f t="shared" si="6"/>
        <v>3601800</v>
      </c>
      <c r="K29" s="44">
        <f t="shared" si="7"/>
        <v>9500</v>
      </c>
      <c r="L29" s="18" t="s">
        <v>39</v>
      </c>
    </row>
    <row r="30" spans="1:12" x14ac:dyDescent="0.2">
      <c r="A30" s="4">
        <v>29</v>
      </c>
      <c r="B30" s="6">
        <v>801</v>
      </c>
      <c r="C30" s="12">
        <v>8</v>
      </c>
      <c r="D30" s="5" t="s">
        <v>22</v>
      </c>
      <c r="E30" s="13">
        <v>631</v>
      </c>
      <c r="F30" s="13">
        <f t="shared" si="3"/>
        <v>694.1</v>
      </c>
      <c r="G30" s="42">
        <v>7300</v>
      </c>
      <c r="H30" s="43">
        <f t="shared" si="4"/>
        <v>4606300</v>
      </c>
      <c r="I30" s="43">
        <f t="shared" si="5"/>
        <v>4375985</v>
      </c>
      <c r="J30" s="43">
        <f t="shared" si="6"/>
        <v>3685040</v>
      </c>
      <c r="K30" s="44">
        <f t="shared" si="7"/>
        <v>9500</v>
      </c>
      <c r="L30" s="18" t="s">
        <v>39</v>
      </c>
    </row>
    <row r="31" spans="1:12" x14ac:dyDescent="0.2">
      <c r="A31" s="4">
        <v>30</v>
      </c>
      <c r="B31" s="6">
        <v>802</v>
      </c>
      <c r="C31" s="12">
        <v>8</v>
      </c>
      <c r="D31" s="5" t="s">
        <v>22</v>
      </c>
      <c r="E31" s="13">
        <v>631</v>
      </c>
      <c r="F31" s="13">
        <f t="shared" si="3"/>
        <v>694.1</v>
      </c>
      <c r="G31" s="42">
        <v>7300</v>
      </c>
      <c r="H31" s="43">
        <f t="shared" si="4"/>
        <v>4606300</v>
      </c>
      <c r="I31" s="43">
        <f t="shared" si="5"/>
        <v>4375985</v>
      </c>
      <c r="J31" s="43">
        <f t="shared" si="6"/>
        <v>3685040</v>
      </c>
      <c r="K31" s="44">
        <f t="shared" si="7"/>
        <v>9500</v>
      </c>
      <c r="L31" s="18" t="s">
        <v>39</v>
      </c>
    </row>
    <row r="32" spans="1:12" x14ac:dyDescent="0.2">
      <c r="A32" s="4">
        <v>31</v>
      </c>
      <c r="B32" s="6">
        <v>803</v>
      </c>
      <c r="C32" s="12">
        <v>8</v>
      </c>
      <c r="D32" s="5" t="s">
        <v>22</v>
      </c>
      <c r="E32" s="13">
        <v>624</v>
      </c>
      <c r="F32" s="13">
        <f t="shared" si="3"/>
        <v>686.40000000000009</v>
      </c>
      <c r="G32" s="42">
        <v>7300</v>
      </c>
      <c r="H32" s="43">
        <f t="shared" si="4"/>
        <v>4555200</v>
      </c>
      <c r="I32" s="43">
        <f t="shared" si="5"/>
        <v>4327440</v>
      </c>
      <c r="J32" s="43">
        <f t="shared" si="6"/>
        <v>3644160</v>
      </c>
      <c r="K32" s="44">
        <f t="shared" si="7"/>
        <v>9500</v>
      </c>
      <c r="L32" s="18" t="s">
        <v>40</v>
      </c>
    </row>
    <row r="33" spans="1:12" x14ac:dyDescent="0.2">
      <c r="A33" s="4">
        <v>32</v>
      </c>
      <c r="B33" s="6">
        <v>804</v>
      </c>
      <c r="C33" s="12">
        <v>8</v>
      </c>
      <c r="D33" s="5" t="s">
        <v>22</v>
      </c>
      <c r="E33" s="13">
        <v>624</v>
      </c>
      <c r="F33" s="13">
        <f t="shared" si="3"/>
        <v>686.40000000000009</v>
      </c>
      <c r="G33" s="42">
        <v>7300</v>
      </c>
      <c r="H33" s="43">
        <f t="shared" si="4"/>
        <v>4555200</v>
      </c>
      <c r="I33" s="43">
        <f t="shared" si="5"/>
        <v>4327440</v>
      </c>
      <c r="J33" s="43">
        <f t="shared" si="6"/>
        <v>3644160</v>
      </c>
      <c r="K33" s="44">
        <f t="shared" si="7"/>
        <v>9500</v>
      </c>
      <c r="L33" s="18" t="s">
        <v>40</v>
      </c>
    </row>
    <row r="34" spans="1:12" x14ac:dyDescent="0.2">
      <c r="A34" s="4">
        <v>33</v>
      </c>
      <c r="B34" s="6">
        <v>901</v>
      </c>
      <c r="C34" s="12">
        <v>9</v>
      </c>
      <c r="D34" s="5" t="s">
        <v>22</v>
      </c>
      <c r="E34" s="13">
        <v>632</v>
      </c>
      <c r="F34" s="13">
        <f t="shared" si="3"/>
        <v>695.2</v>
      </c>
      <c r="G34" s="42">
        <v>7350</v>
      </c>
      <c r="H34" s="43">
        <f t="shared" si="4"/>
        <v>4645200</v>
      </c>
      <c r="I34" s="43">
        <f t="shared" si="5"/>
        <v>4412940</v>
      </c>
      <c r="J34" s="43">
        <f t="shared" si="6"/>
        <v>3716160</v>
      </c>
      <c r="K34" s="44">
        <f t="shared" si="7"/>
        <v>9500</v>
      </c>
      <c r="L34" s="18" t="s">
        <v>40</v>
      </c>
    </row>
    <row r="35" spans="1:12" x14ac:dyDescent="0.2">
      <c r="A35" s="4">
        <v>34</v>
      </c>
      <c r="B35" s="6">
        <v>902</v>
      </c>
      <c r="C35" s="12">
        <v>9</v>
      </c>
      <c r="D35" s="5" t="s">
        <v>22</v>
      </c>
      <c r="E35" s="13">
        <v>632</v>
      </c>
      <c r="F35" s="13">
        <f t="shared" si="3"/>
        <v>695.2</v>
      </c>
      <c r="G35" s="42">
        <v>7350</v>
      </c>
      <c r="H35" s="43">
        <f t="shared" si="4"/>
        <v>4645200</v>
      </c>
      <c r="I35" s="43">
        <f t="shared" si="5"/>
        <v>4412940</v>
      </c>
      <c r="J35" s="43">
        <f t="shared" si="6"/>
        <v>3716160</v>
      </c>
      <c r="K35" s="44">
        <f t="shared" si="7"/>
        <v>9500</v>
      </c>
      <c r="L35" s="18" t="s">
        <v>39</v>
      </c>
    </row>
    <row r="36" spans="1:12" x14ac:dyDescent="0.2">
      <c r="A36" s="4">
        <v>35</v>
      </c>
      <c r="B36" s="6">
        <v>903</v>
      </c>
      <c r="C36" s="12">
        <v>9</v>
      </c>
      <c r="D36" s="5" t="s">
        <v>22</v>
      </c>
      <c r="E36" s="13">
        <v>621</v>
      </c>
      <c r="F36" s="13">
        <f t="shared" si="3"/>
        <v>683.1</v>
      </c>
      <c r="G36" s="42">
        <v>7350</v>
      </c>
      <c r="H36" s="43">
        <f t="shared" si="4"/>
        <v>4564350</v>
      </c>
      <c r="I36" s="43">
        <f t="shared" si="5"/>
        <v>4336132.5</v>
      </c>
      <c r="J36" s="43">
        <f t="shared" si="6"/>
        <v>3651480</v>
      </c>
      <c r="K36" s="44">
        <f t="shared" si="7"/>
        <v>9500</v>
      </c>
      <c r="L36" s="18" t="s">
        <v>39</v>
      </c>
    </row>
    <row r="37" spans="1:12" x14ac:dyDescent="0.2">
      <c r="A37" s="4">
        <v>36</v>
      </c>
      <c r="B37" s="6">
        <v>904</v>
      </c>
      <c r="C37" s="12">
        <v>9</v>
      </c>
      <c r="D37" s="5" t="s">
        <v>22</v>
      </c>
      <c r="E37" s="13">
        <v>621</v>
      </c>
      <c r="F37" s="13">
        <f t="shared" si="3"/>
        <v>683.1</v>
      </c>
      <c r="G37" s="42">
        <v>7350</v>
      </c>
      <c r="H37" s="43">
        <f t="shared" si="4"/>
        <v>4564350</v>
      </c>
      <c r="I37" s="43">
        <f t="shared" si="5"/>
        <v>4336132.5</v>
      </c>
      <c r="J37" s="43">
        <f t="shared" si="6"/>
        <v>3651480</v>
      </c>
      <c r="K37" s="44">
        <f t="shared" si="7"/>
        <v>9500</v>
      </c>
      <c r="L37" s="18" t="s">
        <v>40</v>
      </c>
    </row>
    <row r="38" spans="1:12" x14ac:dyDescent="0.2">
      <c r="A38" s="4">
        <v>37</v>
      </c>
      <c r="B38" s="6">
        <v>1001</v>
      </c>
      <c r="C38" s="12">
        <v>10</v>
      </c>
      <c r="D38" s="5" t="s">
        <v>22</v>
      </c>
      <c r="E38" s="13">
        <v>631</v>
      </c>
      <c r="F38" s="13">
        <f t="shared" si="3"/>
        <v>694.1</v>
      </c>
      <c r="G38" s="42">
        <v>7400</v>
      </c>
      <c r="H38" s="43">
        <f t="shared" si="4"/>
        <v>4669400</v>
      </c>
      <c r="I38" s="43">
        <f t="shared" si="5"/>
        <v>4435930</v>
      </c>
      <c r="J38" s="43">
        <f t="shared" si="6"/>
        <v>3735520</v>
      </c>
      <c r="K38" s="44">
        <f t="shared" si="7"/>
        <v>9500</v>
      </c>
      <c r="L38" s="18" t="s">
        <v>39</v>
      </c>
    </row>
    <row r="39" spans="1:12" x14ac:dyDescent="0.2">
      <c r="A39" s="4">
        <v>38</v>
      </c>
      <c r="B39" s="6">
        <v>1002</v>
      </c>
      <c r="C39" s="12">
        <v>10</v>
      </c>
      <c r="D39" s="5" t="s">
        <v>22</v>
      </c>
      <c r="E39" s="13">
        <v>631</v>
      </c>
      <c r="F39" s="13">
        <f t="shared" si="3"/>
        <v>694.1</v>
      </c>
      <c r="G39" s="42">
        <v>7400</v>
      </c>
      <c r="H39" s="43">
        <f t="shared" si="4"/>
        <v>4669400</v>
      </c>
      <c r="I39" s="43">
        <f t="shared" si="5"/>
        <v>4435930</v>
      </c>
      <c r="J39" s="43">
        <f t="shared" si="6"/>
        <v>3735520</v>
      </c>
      <c r="K39" s="44">
        <f t="shared" si="7"/>
        <v>9500</v>
      </c>
      <c r="L39" s="18" t="s">
        <v>39</v>
      </c>
    </row>
    <row r="40" spans="1:12" x14ac:dyDescent="0.2">
      <c r="A40" s="4">
        <v>39</v>
      </c>
      <c r="B40" s="6">
        <v>1003</v>
      </c>
      <c r="C40" s="12">
        <v>10</v>
      </c>
      <c r="D40" s="5" t="s">
        <v>22</v>
      </c>
      <c r="E40" s="13">
        <v>624</v>
      </c>
      <c r="F40" s="13">
        <f t="shared" si="3"/>
        <v>686.40000000000009</v>
      </c>
      <c r="G40" s="42">
        <v>7400</v>
      </c>
      <c r="H40" s="43">
        <f t="shared" si="4"/>
        <v>4617600</v>
      </c>
      <c r="I40" s="43">
        <f t="shared" si="5"/>
        <v>4386720</v>
      </c>
      <c r="J40" s="43">
        <f t="shared" si="6"/>
        <v>3694080</v>
      </c>
      <c r="K40" s="44">
        <f t="shared" si="7"/>
        <v>9500</v>
      </c>
      <c r="L40" s="18" t="s">
        <v>40</v>
      </c>
    </row>
    <row r="41" spans="1:12" x14ac:dyDescent="0.2">
      <c r="A41" s="4">
        <v>40</v>
      </c>
      <c r="B41" s="6">
        <v>1004</v>
      </c>
      <c r="C41" s="12">
        <v>10</v>
      </c>
      <c r="D41" s="5" t="s">
        <v>22</v>
      </c>
      <c r="E41" s="13">
        <v>624</v>
      </c>
      <c r="F41" s="13">
        <f t="shared" si="3"/>
        <v>686.40000000000009</v>
      </c>
      <c r="G41" s="42">
        <v>7400</v>
      </c>
      <c r="H41" s="43">
        <f t="shared" si="4"/>
        <v>4617600</v>
      </c>
      <c r="I41" s="43">
        <f t="shared" si="5"/>
        <v>4386720</v>
      </c>
      <c r="J41" s="43">
        <f t="shared" si="6"/>
        <v>3694080</v>
      </c>
      <c r="K41" s="44">
        <f t="shared" si="7"/>
        <v>9500</v>
      </c>
      <c r="L41" s="18" t="s">
        <v>40</v>
      </c>
    </row>
    <row r="42" spans="1:12" x14ac:dyDescent="0.2">
      <c r="A42" s="4">
        <v>41</v>
      </c>
      <c r="B42" s="6">
        <v>1101</v>
      </c>
      <c r="C42" s="12">
        <v>11</v>
      </c>
      <c r="D42" s="5" t="s">
        <v>22</v>
      </c>
      <c r="E42" s="13">
        <v>632</v>
      </c>
      <c r="F42" s="13">
        <f t="shared" si="3"/>
        <v>695.2</v>
      </c>
      <c r="G42" s="42">
        <v>7450</v>
      </c>
      <c r="H42" s="43">
        <f t="shared" si="4"/>
        <v>4708400</v>
      </c>
      <c r="I42" s="43">
        <f t="shared" si="5"/>
        <v>4472980</v>
      </c>
      <c r="J42" s="43">
        <f t="shared" si="6"/>
        <v>3766720</v>
      </c>
      <c r="K42" s="44">
        <f t="shared" si="7"/>
        <v>10000</v>
      </c>
      <c r="L42" s="18" t="s">
        <v>40</v>
      </c>
    </row>
    <row r="43" spans="1:12" x14ac:dyDescent="0.2">
      <c r="A43" s="4">
        <v>42</v>
      </c>
      <c r="B43" s="6">
        <v>1102</v>
      </c>
      <c r="C43" s="12">
        <v>11</v>
      </c>
      <c r="D43" s="5" t="s">
        <v>22</v>
      </c>
      <c r="E43" s="13">
        <v>632</v>
      </c>
      <c r="F43" s="13">
        <f t="shared" si="3"/>
        <v>695.2</v>
      </c>
      <c r="G43" s="42">
        <v>7450</v>
      </c>
      <c r="H43" s="43">
        <f t="shared" si="4"/>
        <v>4708400</v>
      </c>
      <c r="I43" s="43">
        <f t="shared" si="5"/>
        <v>4472980</v>
      </c>
      <c r="J43" s="43">
        <f t="shared" si="6"/>
        <v>3766720</v>
      </c>
      <c r="K43" s="44">
        <f t="shared" si="7"/>
        <v>10000</v>
      </c>
      <c r="L43" s="18" t="s">
        <v>39</v>
      </c>
    </row>
    <row r="44" spans="1:12" x14ac:dyDescent="0.2">
      <c r="A44" s="4">
        <v>43</v>
      </c>
      <c r="B44" s="6">
        <v>1103</v>
      </c>
      <c r="C44" s="12">
        <v>11</v>
      </c>
      <c r="D44" s="5" t="s">
        <v>22</v>
      </c>
      <c r="E44" s="13">
        <v>621</v>
      </c>
      <c r="F44" s="13">
        <f t="shared" si="3"/>
        <v>683.1</v>
      </c>
      <c r="G44" s="42">
        <v>7450</v>
      </c>
      <c r="H44" s="43">
        <f t="shared" si="4"/>
        <v>4626450</v>
      </c>
      <c r="I44" s="43">
        <f t="shared" si="5"/>
        <v>4395127.5</v>
      </c>
      <c r="J44" s="43">
        <f t="shared" si="6"/>
        <v>3701160</v>
      </c>
      <c r="K44" s="44">
        <f t="shared" si="7"/>
        <v>9500</v>
      </c>
      <c r="L44" s="18" t="s">
        <v>39</v>
      </c>
    </row>
    <row r="45" spans="1:12" x14ac:dyDescent="0.2">
      <c r="A45" s="4">
        <v>44</v>
      </c>
      <c r="B45" s="6">
        <v>1104</v>
      </c>
      <c r="C45" s="12">
        <v>11</v>
      </c>
      <c r="D45" s="5" t="s">
        <v>22</v>
      </c>
      <c r="E45" s="13">
        <v>621</v>
      </c>
      <c r="F45" s="13">
        <f t="shared" si="3"/>
        <v>683.1</v>
      </c>
      <c r="G45" s="42">
        <v>7450</v>
      </c>
      <c r="H45" s="43">
        <f t="shared" si="4"/>
        <v>4626450</v>
      </c>
      <c r="I45" s="43">
        <f t="shared" si="5"/>
        <v>4395127.5</v>
      </c>
      <c r="J45" s="43">
        <f t="shared" si="6"/>
        <v>3701160</v>
      </c>
      <c r="K45" s="44">
        <f t="shared" si="7"/>
        <v>9500</v>
      </c>
      <c r="L45" s="18" t="s">
        <v>39</v>
      </c>
    </row>
    <row r="46" spans="1:12" x14ac:dyDescent="0.2">
      <c r="A46" s="4">
        <v>45</v>
      </c>
      <c r="B46" s="6">
        <v>1201</v>
      </c>
      <c r="C46" s="12">
        <v>12</v>
      </c>
      <c r="D46" s="5" t="s">
        <v>22</v>
      </c>
      <c r="E46" s="13">
        <v>631</v>
      </c>
      <c r="F46" s="13">
        <f t="shared" si="3"/>
        <v>694.1</v>
      </c>
      <c r="G46" s="42">
        <v>7500</v>
      </c>
      <c r="H46" s="43">
        <f t="shared" si="4"/>
        <v>4732500</v>
      </c>
      <c r="I46" s="43">
        <f t="shared" si="5"/>
        <v>4495875</v>
      </c>
      <c r="J46" s="43">
        <f t="shared" si="6"/>
        <v>3786000</v>
      </c>
      <c r="K46" s="44">
        <f t="shared" si="7"/>
        <v>10000</v>
      </c>
      <c r="L46" s="18" t="s">
        <v>39</v>
      </c>
    </row>
    <row r="47" spans="1:12" x14ac:dyDescent="0.2">
      <c r="A47" s="4">
        <v>46</v>
      </c>
      <c r="B47" s="6">
        <v>1202</v>
      </c>
      <c r="C47" s="12">
        <v>12</v>
      </c>
      <c r="D47" s="5" t="s">
        <v>22</v>
      </c>
      <c r="E47" s="13">
        <v>631</v>
      </c>
      <c r="F47" s="13">
        <f t="shared" si="3"/>
        <v>694.1</v>
      </c>
      <c r="G47" s="42">
        <v>7500</v>
      </c>
      <c r="H47" s="43">
        <f t="shared" si="4"/>
        <v>4732500</v>
      </c>
      <c r="I47" s="43">
        <f t="shared" si="5"/>
        <v>4495875</v>
      </c>
      <c r="J47" s="43">
        <f t="shared" si="6"/>
        <v>3786000</v>
      </c>
      <c r="K47" s="44">
        <f t="shared" si="7"/>
        <v>10000</v>
      </c>
      <c r="L47" s="18" t="s">
        <v>39</v>
      </c>
    </row>
    <row r="48" spans="1:12" x14ac:dyDescent="0.2">
      <c r="A48" s="4">
        <v>47</v>
      </c>
      <c r="B48" s="6">
        <v>1203</v>
      </c>
      <c r="C48" s="12">
        <v>12</v>
      </c>
      <c r="D48" s="5" t="s">
        <v>22</v>
      </c>
      <c r="E48" s="13">
        <v>624</v>
      </c>
      <c r="F48" s="13">
        <f t="shared" si="3"/>
        <v>686.40000000000009</v>
      </c>
      <c r="G48" s="42">
        <v>7500</v>
      </c>
      <c r="H48" s="43">
        <f t="shared" si="4"/>
        <v>4680000</v>
      </c>
      <c r="I48" s="43">
        <f t="shared" si="5"/>
        <v>4446000</v>
      </c>
      <c r="J48" s="43">
        <f t="shared" si="6"/>
        <v>3744000</v>
      </c>
      <c r="K48" s="44">
        <f t="shared" si="7"/>
        <v>10000</v>
      </c>
      <c r="L48" s="18" t="s">
        <v>39</v>
      </c>
    </row>
    <row r="49" spans="1:12" x14ac:dyDescent="0.2">
      <c r="A49" s="4">
        <v>48</v>
      </c>
      <c r="B49" s="6">
        <v>1204</v>
      </c>
      <c r="C49" s="12">
        <v>12</v>
      </c>
      <c r="D49" s="5" t="s">
        <v>22</v>
      </c>
      <c r="E49" s="13">
        <v>624</v>
      </c>
      <c r="F49" s="13">
        <f t="shared" si="3"/>
        <v>686.40000000000009</v>
      </c>
      <c r="G49" s="42">
        <v>7500</v>
      </c>
      <c r="H49" s="43">
        <f t="shared" si="4"/>
        <v>4680000</v>
      </c>
      <c r="I49" s="43">
        <f t="shared" si="5"/>
        <v>4446000</v>
      </c>
      <c r="J49" s="43">
        <f t="shared" si="6"/>
        <v>3744000</v>
      </c>
      <c r="K49" s="44">
        <f t="shared" si="7"/>
        <v>10000</v>
      </c>
      <c r="L49" s="18" t="s">
        <v>39</v>
      </c>
    </row>
    <row r="50" spans="1:12" x14ac:dyDescent="0.2">
      <c r="A50" s="4">
        <v>49</v>
      </c>
      <c r="B50" s="6">
        <v>1301</v>
      </c>
      <c r="C50" s="12">
        <v>13</v>
      </c>
      <c r="D50" s="5" t="s">
        <v>22</v>
      </c>
      <c r="E50" s="13">
        <v>632</v>
      </c>
      <c r="F50" s="13">
        <f t="shared" si="3"/>
        <v>695.2</v>
      </c>
      <c r="G50" s="42">
        <v>7550</v>
      </c>
      <c r="H50" s="43">
        <f t="shared" si="4"/>
        <v>4771600</v>
      </c>
      <c r="I50" s="43">
        <f t="shared" si="5"/>
        <v>4533020</v>
      </c>
      <c r="J50" s="43">
        <f t="shared" si="6"/>
        <v>3817280</v>
      </c>
      <c r="K50" s="44">
        <f t="shared" si="7"/>
        <v>10000</v>
      </c>
      <c r="L50" s="18" t="s">
        <v>40</v>
      </c>
    </row>
    <row r="51" spans="1:12" x14ac:dyDescent="0.2">
      <c r="A51" s="4">
        <v>50</v>
      </c>
      <c r="B51" s="6">
        <v>1302</v>
      </c>
      <c r="C51" s="12">
        <v>13</v>
      </c>
      <c r="D51" s="5" t="s">
        <v>22</v>
      </c>
      <c r="E51" s="13">
        <v>632</v>
      </c>
      <c r="F51" s="13">
        <f t="shared" si="3"/>
        <v>695.2</v>
      </c>
      <c r="G51" s="42">
        <v>7550</v>
      </c>
      <c r="H51" s="43">
        <f t="shared" si="4"/>
        <v>4771600</v>
      </c>
      <c r="I51" s="43">
        <f t="shared" si="5"/>
        <v>4533020</v>
      </c>
      <c r="J51" s="43">
        <f t="shared" si="6"/>
        <v>3817280</v>
      </c>
      <c r="K51" s="44">
        <f t="shared" si="7"/>
        <v>10000</v>
      </c>
      <c r="L51" s="18" t="s">
        <v>40</v>
      </c>
    </row>
    <row r="52" spans="1:12" x14ac:dyDescent="0.2">
      <c r="A52" s="4">
        <v>51</v>
      </c>
      <c r="B52" s="6">
        <v>1303</v>
      </c>
      <c r="C52" s="12">
        <v>13</v>
      </c>
      <c r="D52" s="5" t="s">
        <v>22</v>
      </c>
      <c r="E52" s="13">
        <v>621</v>
      </c>
      <c r="F52" s="13">
        <f t="shared" si="3"/>
        <v>683.1</v>
      </c>
      <c r="G52" s="42">
        <v>7550</v>
      </c>
      <c r="H52" s="43">
        <f t="shared" si="4"/>
        <v>4688550</v>
      </c>
      <c r="I52" s="43">
        <f t="shared" si="5"/>
        <v>4454122.5</v>
      </c>
      <c r="J52" s="43">
        <f t="shared" si="6"/>
        <v>3750840</v>
      </c>
      <c r="K52" s="44">
        <f t="shared" si="7"/>
        <v>10000</v>
      </c>
      <c r="L52" s="18" t="s">
        <v>39</v>
      </c>
    </row>
    <row r="53" spans="1:12" x14ac:dyDescent="0.2">
      <c r="A53" s="4">
        <v>52</v>
      </c>
      <c r="B53" s="6">
        <v>1304</v>
      </c>
      <c r="C53" s="12">
        <v>13</v>
      </c>
      <c r="D53" s="5" t="s">
        <v>22</v>
      </c>
      <c r="E53" s="13">
        <v>621</v>
      </c>
      <c r="F53" s="13">
        <f t="shared" si="3"/>
        <v>683.1</v>
      </c>
      <c r="G53" s="42">
        <v>7550</v>
      </c>
      <c r="H53" s="43">
        <f t="shared" si="4"/>
        <v>4688550</v>
      </c>
      <c r="I53" s="43">
        <f t="shared" si="5"/>
        <v>4454122.5</v>
      </c>
      <c r="J53" s="43">
        <f t="shared" si="6"/>
        <v>3750840</v>
      </c>
      <c r="K53" s="44">
        <f t="shared" si="7"/>
        <v>10000</v>
      </c>
      <c r="L53" s="18" t="s">
        <v>39</v>
      </c>
    </row>
    <row r="54" spans="1:12" x14ac:dyDescent="0.2">
      <c r="A54" s="50" t="s">
        <v>2</v>
      </c>
      <c r="B54" s="51"/>
      <c r="C54" s="51"/>
      <c r="D54" s="52"/>
      <c r="E54" s="9">
        <f t="shared" ref="E54:F54" si="8">SUM(E2:E53)</f>
        <v>32640</v>
      </c>
      <c r="F54" s="9">
        <f t="shared" si="8"/>
        <v>35903.999999999985</v>
      </c>
      <c r="G54" s="45"/>
      <c r="H54" s="46">
        <f>SUM(H2:H53)</f>
        <v>237386500</v>
      </c>
      <c r="I54" s="46">
        <f>SUM(I2:I53)</f>
        <v>225517175</v>
      </c>
      <c r="J54" s="46">
        <f>SUM(J2:J53)</f>
        <v>189909200</v>
      </c>
      <c r="K54" s="47"/>
    </row>
    <row r="55" spans="1:12" x14ac:dyDescent="0.2">
      <c r="G55" s="48"/>
    </row>
    <row r="56" spans="1:12" x14ac:dyDescent="0.2">
      <c r="H56" s="49">
        <v>237386500</v>
      </c>
      <c r="I56" s="49">
        <f>H56*95%</f>
        <v>225517175</v>
      </c>
      <c r="J56" s="49">
        <f>H56*80%</f>
        <v>189909200</v>
      </c>
    </row>
    <row r="57" spans="1:12" x14ac:dyDescent="0.2">
      <c r="F57" s="14"/>
      <c r="H57" s="48"/>
      <c r="I57" s="48"/>
      <c r="J57" s="48"/>
    </row>
    <row r="58" spans="1:12" x14ac:dyDescent="0.2">
      <c r="F58" s="14"/>
      <c r="H58" s="48"/>
      <c r="I58" s="48"/>
      <c r="J58" s="48"/>
    </row>
    <row r="59" spans="1:12" x14ac:dyDescent="0.2">
      <c r="F59" s="14"/>
      <c r="H59" s="48"/>
      <c r="I59" s="48"/>
      <c r="J59" s="48"/>
    </row>
    <row r="60" spans="1:12" x14ac:dyDescent="0.2">
      <c r="F60" s="14"/>
      <c r="H60" s="48"/>
      <c r="I60" s="48"/>
      <c r="J60" s="48"/>
    </row>
    <row r="61" spans="1:12" x14ac:dyDescent="0.2">
      <c r="F61" s="14"/>
      <c r="H61" s="48"/>
      <c r="I61" s="48"/>
      <c r="J61" s="48"/>
    </row>
    <row r="62" spans="1:12" x14ac:dyDescent="0.2">
      <c r="F62" s="14"/>
      <c r="H62" s="48"/>
      <c r="I62" s="48"/>
      <c r="J62" s="48"/>
    </row>
    <row r="63" spans="1:12" x14ac:dyDescent="0.2">
      <c r="F63" s="14"/>
      <c r="H63" s="48"/>
      <c r="I63" s="48"/>
      <c r="J63" s="48"/>
    </row>
    <row r="64" spans="1:12" x14ac:dyDescent="0.2">
      <c r="F64" s="14"/>
      <c r="H64" s="48"/>
      <c r="I64" s="48"/>
      <c r="J64" s="48"/>
    </row>
    <row r="65" spans="6:10" x14ac:dyDescent="0.2">
      <c r="F65" s="14"/>
      <c r="H65" s="48"/>
      <c r="I65" s="48"/>
      <c r="J65" s="48"/>
    </row>
    <row r="66" spans="6:10" x14ac:dyDescent="0.2">
      <c r="F66" s="14"/>
      <c r="H66" s="48"/>
      <c r="I66" s="48"/>
      <c r="J66" s="48"/>
    </row>
    <row r="67" spans="6:10" x14ac:dyDescent="0.2">
      <c r="F67" s="14"/>
      <c r="H67" s="48"/>
      <c r="I67" s="48"/>
      <c r="J67" s="48"/>
    </row>
    <row r="68" spans="6:10" x14ac:dyDescent="0.2">
      <c r="F68" s="14"/>
      <c r="H68" s="48"/>
      <c r="I68" s="48"/>
      <c r="J68" s="48"/>
    </row>
    <row r="69" spans="6:10" x14ac:dyDescent="0.2">
      <c r="F69" s="14"/>
      <c r="H69" s="48"/>
      <c r="I69" s="48"/>
      <c r="J69" s="48"/>
    </row>
    <row r="70" spans="6:10" x14ac:dyDescent="0.2">
      <c r="F70" s="14"/>
      <c r="H70" s="48"/>
      <c r="I70" s="48"/>
      <c r="J70" s="48"/>
    </row>
  </sheetData>
  <mergeCells count="1">
    <mergeCell ref="A54:D5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topLeftCell="A38" zoomScale="145" zoomScaleNormal="145" workbookViewId="0">
      <selection activeCell="M53" sqref="M53"/>
    </sheetView>
  </sheetViews>
  <sheetFormatPr defaultRowHeight="12.75" x14ac:dyDescent="0.2"/>
  <cols>
    <col min="1" max="1" width="4.7109375" style="16" customWidth="1"/>
    <col min="2" max="2" width="6.28515625" style="11" customWidth="1"/>
    <col min="3" max="3" width="5.42578125" style="11" customWidth="1"/>
    <col min="4" max="4" width="6.42578125" style="11" customWidth="1"/>
    <col min="5" max="5" width="5.7109375" style="17" customWidth="1"/>
    <col min="6" max="6" width="7.28515625" style="17" customWidth="1"/>
    <col min="7" max="7" width="7.42578125" style="49" customWidth="1"/>
    <col min="8" max="8" width="10.85546875" style="49" customWidth="1"/>
    <col min="9" max="9" width="10.7109375" style="49" customWidth="1"/>
    <col min="10" max="10" width="11.28515625" style="49" customWidth="1"/>
    <col min="11" max="11" width="8" style="49" customWidth="1"/>
    <col min="12" max="12" width="8.5703125" style="11" customWidth="1"/>
    <col min="13" max="13" width="11" style="11" customWidth="1"/>
    <col min="14" max="14" width="10.85546875" style="11" customWidth="1"/>
    <col min="15" max="16384" width="9.140625" style="11"/>
  </cols>
  <sheetData>
    <row r="1" spans="1:14" ht="66.75" customHeight="1" x14ac:dyDescent="0.2">
      <c r="A1" s="19" t="s">
        <v>0</v>
      </c>
      <c r="B1" s="20" t="s">
        <v>3</v>
      </c>
      <c r="C1" s="20" t="s">
        <v>1</v>
      </c>
      <c r="D1" s="20" t="s">
        <v>4</v>
      </c>
      <c r="E1" s="21" t="s">
        <v>10</v>
      </c>
      <c r="F1" s="20" t="s">
        <v>23</v>
      </c>
      <c r="G1" s="41" t="s">
        <v>9</v>
      </c>
      <c r="H1" s="41" t="s">
        <v>5</v>
      </c>
      <c r="I1" s="41" t="s">
        <v>6</v>
      </c>
      <c r="J1" s="41" t="s">
        <v>7</v>
      </c>
      <c r="K1" s="41" t="s">
        <v>8</v>
      </c>
      <c r="L1" s="20" t="s">
        <v>38</v>
      </c>
    </row>
    <row r="2" spans="1:14" x14ac:dyDescent="0.2">
      <c r="A2" s="4">
        <v>1</v>
      </c>
      <c r="B2" s="6">
        <v>101</v>
      </c>
      <c r="C2" s="5">
        <v>1</v>
      </c>
      <c r="D2" s="5" t="s">
        <v>22</v>
      </c>
      <c r="E2" s="13">
        <v>500</v>
      </c>
      <c r="F2" s="13">
        <f>E2*1.1</f>
        <v>550</v>
      </c>
      <c r="G2" s="42">
        <v>7100</v>
      </c>
      <c r="H2" s="43">
        <f>G2*E2</f>
        <v>3550000</v>
      </c>
      <c r="I2" s="43">
        <f t="shared" ref="I2" si="0">H2*0.95</f>
        <v>3372500</v>
      </c>
      <c r="J2" s="43">
        <f t="shared" ref="J2" si="1">H2*0.8</f>
        <v>2840000</v>
      </c>
      <c r="K2" s="44">
        <f t="shared" ref="K2" si="2">MROUND((H2*0.025/12),500)</f>
        <v>7500</v>
      </c>
      <c r="L2" s="18" t="s">
        <v>39</v>
      </c>
      <c r="M2" s="15">
        <f>H2/F2</f>
        <v>6454.545454545455</v>
      </c>
      <c r="N2" s="15"/>
    </row>
    <row r="3" spans="1:14" x14ac:dyDescent="0.2">
      <c r="A3" s="4">
        <v>2</v>
      </c>
      <c r="B3" s="6">
        <v>102</v>
      </c>
      <c r="C3" s="5">
        <v>1</v>
      </c>
      <c r="D3" s="5" t="s">
        <v>22</v>
      </c>
      <c r="E3" s="13">
        <v>508</v>
      </c>
      <c r="F3" s="13">
        <f t="shared" ref="F3:F53" si="3">E3*1.1</f>
        <v>558.80000000000007</v>
      </c>
      <c r="G3" s="42">
        <v>7100</v>
      </c>
      <c r="H3" s="43">
        <f t="shared" ref="H3:H53" si="4">G3*E3</f>
        <v>3606800</v>
      </c>
      <c r="I3" s="43">
        <f t="shared" ref="I3:I53" si="5">H3*0.95</f>
        <v>3426460</v>
      </c>
      <c r="J3" s="43">
        <f t="shared" ref="J3:J53" si="6">H3*0.8</f>
        <v>2885440</v>
      </c>
      <c r="K3" s="44">
        <f t="shared" ref="K3:K53" si="7">MROUND((H3*0.025/12),500)</f>
        <v>7500</v>
      </c>
      <c r="L3" s="18" t="s">
        <v>39</v>
      </c>
      <c r="M3" s="15"/>
      <c r="N3" s="15"/>
    </row>
    <row r="4" spans="1:14" x14ac:dyDescent="0.2">
      <c r="A4" s="4">
        <v>3</v>
      </c>
      <c r="B4" s="6">
        <v>103</v>
      </c>
      <c r="C4" s="5">
        <v>1</v>
      </c>
      <c r="D4" s="5" t="s">
        <v>22</v>
      </c>
      <c r="E4" s="13">
        <v>508</v>
      </c>
      <c r="F4" s="13">
        <f t="shared" si="3"/>
        <v>558.80000000000007</v>
      </c>
      <c r="G4" s="42">
        <v>7100</v>
      </c>
      <c r="H4" s="43">
        <f t="shared" si="4"/>
        <v>3606800</v>
      </c>
      <c r="I4" s="43">
        <f t="shared" si="5"/>
        <v>3426460</v>
      </c>
      <c r="J4" s="43">
        <f t="shared" si="6"/>
        <v>2885440</v>
      </c>
      <c r="K4" s="44">
        <f t="shared" si="7"/>
        <v>7500</v>
      </c>
      <c r="L4" s="18" t="s">
        <v>39</v>
      </c>
      <c r="M4" s="15"/>
      <c r="N4" s="15"/>
    </row>
    <row r="5" spans="1:14" x14ac:dyDescent="0.2">
      <c r="A5" s="4">
        <v>4</v>
      </c>
      <c r="B5" s="6">
        <v>104</v>
      </c>
      <c r="C5" s="5">
        <v>1</v>
      </c>
      <c r="D5" s="5" t="s">
        <v>22</v>
      </c>
      <c r="E5" s="13">
        <v>500</v>
      </c>
      <c r="F5" s="13">
        <f t="shared" si="3"/>
        <v>550</v>
      </c>
      <c r="G5" s="42">
        <v>7100</v>
      </c>
      <c r="H5" s="43">
        <f t="shared" si="4"/>
        <v>3550000</v>
      </c>
      <c r="I5" s="43">
        <f t="shared" si="5"/>
        <v>3372500</v>
      </c>
      <c r="J5" s="43">
        <f t="shared" si="6"/>
        <v>2840000</v>
      </c>
      <c r="K5" s="44">
        <f t="shared" si="7"/>
        <v>7500</v>
      </c>
      <c r="L5" s="18" t="s">
        <v>39</v>
      </c>
      <c r="M5" s="15"/>
      <c r="N5" s="15"/>
    </row>
    <row r="6" spans="1:14" x14ac:dyDescent="0.2">
      <c r="A6" s="4">
        <v>5</v>
      </c>
      <c r="B6" s="6">
        <v>201</v>
      </c>
      <c r="C6" s="5">
        <v>2</v>
      </c>
      <c r="D6" s="5" t="s">
        <v>22</v>
      </c>
      <c r="E6" s="13">
        <v>499</v>
      </c>
      <c r="F6" s="13">
        <f t="shared" si="3"/>
        <v>548.90000000000009</v>
      </c>
      <c r="G6" s="42">
        <v>7100</v>
      </c>
      <c r="H6" s="43">
        <f t="shared" si="4"/>
        <v>3542900</v>
      </c>
      <c r="I6" s="43">
        <f t="shared" si="5"/>
        <v>3365755</v>
      </c>
      <c r="J6" s="43">
        <f t="shared" si="6"/>
        <v>2834320</v>
      </c>
      <c r="K6" s="44">
        <f t="shared" si="7"/>
        <v>7500</v>
      </c>
      <c r="L6" s="18" t="s">
        <v>39</v>
      </c>
      <c r="M6" s="15"/>
      <c r="N6" s="15"/>
    </row>
    <row r="7" spans="1:14" x14ac:dyDescent="0.2">
      <c r="A7" s="4">
        <v>6</v>
      </c>
      <c r="B7" s="6">
        <v>202</v>
      </c>
      <c r="C7" s="5">
        <v>2</v>
      </c>
      <c r="D7" s="5" t="s">
        <v>22</v>
      </c>
      <c r="E7" s="13">
        <v>499</v>
      </c>
      <c r="F7" s="13">
        <f t="shared" si="3"/>
        <v>548.90000000000009</v>
      </c>
      <c r="G7" s="42">
        <v>7100</v>
      </c>
      <c r="H7" s="43">
        <f t="shared" si="4"/>
        <v>3542900</v>
      </c>
      <c r="I7" s="43">
        <f t="shared" si="5"/>
        <v>3365755</v>
      </c>
      <c r="J7" s="43">
        <f t="shared" si="6"/>
        <v>2834320</v>
      </c>
      <c r="K7" s="44">
        <f t="shared" si="7"/>
        <v>7500</v>
      </c>
      <c r="L7" s="18" t="s">
        <v>39</v>
      </c>
      <c r="M7" s="15"/>
    </row>
    <row r="8" spans="1:14" x14ac:dyDescent="0.2">
      <c r="A8" s="4">
        <v>7</v>
      </c>
      <c r="B8" s="6">
        <v>203</v>
      </c>
      <c r="C8" s="5">
        <v>2</v>
      </c>
      <c r="D8" s="5" t="s">
        <v>22</v>
      </c>
      <c r="E8" s="13">
        <v>499</v>
      </c>
      <c r="F8" s="13">
        <f t="shared" si="3"/>
        <v>548.90000000000009</v>
      </c>
      <c r="G8" s="42">
        <v>7100</v>
      </c>
      <c r="H8" s="43">
        <f t="shared" si="4"/>
        <v>3542900</v>
      </c>
      <c r="I8" s="43">
        <f t="shared" si="5"/>
        <v>3365755</v>
      </c>
      <c r="J8" s="43">
        <f t="shared" si="6"/>
        <v>2834320</v>
      </c>
      <c r="K8" s="44">
        <f t="shared" si="7"/>
        <v>7500</v>
      </c>
      <c r="L8" s="18" t="s">
        <v>39</v>
      </c>
      <c r="M8" s="15"/>
    </row>
    <row r="9" spans="1:14" x14ac:dyDescent="0.2">
      <c r="A9" s="4">
        <v>8</v>
      </c>
      <c r="B9" s="6">
        <v>204</v>
      </c>
      <c r="C9" s="5">
        <v>2</v>
      </c>
      <c r="D9" s="5" t="s">
        <v>22</v>
      </c>
      <c r="E9" s="13">
        <v>499</v>
      </c>
      <c r="F9" s="13">
        <f t="shared" si="3"/>
        <v>548.90000000000009</v>
      </c>
      <c r="G9" s="42">
        <v>7100</v>
      </c>
      <c r="H9" s="43">
        <f t="shared" si="4"/>
        <v>3542900</v>
      </c>
      <c r="I9" s="43">
        <f t="shared" si="5"/>
        <v>3365755</v>
      </c>
      <c r="J9" s="43">
        <f t="shared" si="6"/>
        <v>2834320</v>
      </c>
      <c r="K9" s="44">
        <f t="shared" si="7"/>
        <v>7500</v>
      </c>
      <c r="L9" s="18" t="s">
        <v>39</v>
      </c>
      <c r="M9" s="15"/>
    </row>
    <row r="10" spans="1:14" x14ac:dyDescent="0.2">
      <c r="A10" s="4">
        <v>9</v>
      </c>
      <c r="B10" s="6">
        <v>301</v>
      </c>
      <c r="C10" s="5">
        <v>3</v>
      </c>
      <c r="D10" s="5" t="s">
        <v>22</v>
      </c>
      <c r="E10" s="13">
        <v>500</v>
      </c>
      <c r="F10" s="13">
        <f t="shared" si="3"/>
        <v>550</v>
      </c>
      <c r="G10" s="42">
        <v>7100</v>
      </c>
      <c r="H10" s="43">
        <f t="shared" si="4"/>
        <v>3550000</v>
      </c>
      <c r="I10" s="43">
        <f t="shared" si="5"/>
        <v>3372500</v>
      </c>
      <c r="J10" s="43">
        <f t="shared" si="6"/>
        <v>2840000</v>
      </c>
      <c r="K10" s="44">
        <f t="shared" si="7"/>
        <v>7500</v>
      </c>
      <c r="L10" s="18" t="s">
        <v>39</v>
      </c>
      <c r="M10" s="15"/>
    </row>
    <row r="11" spans="1:14" x14ac:dyDescent="0.2">
      <c r="A11" s="4">
        <v>10</v>
      </c>
      <c r="B11" s="6">
        <v>302</v>
      </c>
      <c r="C11" s="5">
        <v>3</v>
      </c>
      <c r="D11" s="5" t="s">
        <v>22</v>
      </c>
      <c r="E11" s="13">
        <v>500</v>
      </c>
      <c r="F11" s="13">
        <f t="shared" si="3"/>
        <v>550</v>
      </c>
      <c r="G11" s="42">
        <v>7100</v>
      </c>
      <c r="H11" s="43">
        <f t="shared" si="4"/>
        <v>3550000</v>
      </c>
      <c r="I11" s="43">
        <f t="shared" si="5"/>
        <v>3372500</v>
      </c>
      <c r="J11" s="43">
        <f t="shared" si="6"/>
        <v>2840000</v>
      </c>
      <c r="K11" s="44">
        <f t="shared" si="7"/>
        <v>7500</v>
      </c>
      <c r="L11" s="18" t="s">
        <v>39</v>
      </c>
    </row>
    <row r="12" spans="1:14" x14ac:dyDescent="0.2">
      <c r="A12" s="4">
        <v>11</v>
      </c>
      <c r="B12" s="6">
        <v>303</v>
      </c>
      <c r="C12" s="5">
        <v>3</v>
      </c>
      <c r="D12" s="5" t="s">
        <v>22</v>
      </c>
      <c r="E12" s="13">
        <v>500</v>
      </c>
      <c r="F12" s="13">
        <f t="shared" si="3"/>
        <v>550</v>
      </c>
      <c r="G12" s="42">
        <v>7100</v>
      </c>
      <c r="H12" s="43">
        <f t="shared" si="4"/>
        <v>3550000</v>
      </c>
      <c r="I12" s="43">
        <f t="shared" si="5"/>
        <v>3372500</v>
      </c>
      <c r="J12" s="43">
        <f t="shared" si="6"/>
        <v>2840000</v>
      </c>
      <c r="K12" s="44">
        <f t="shared" si="7"/>
        <v>7500</v>
      </c>
      <c r="L12" s="18" t="s">
        <v>39</v>
      </c>
    </row>
    <row r="13" spans="1:14" x14ac:dyDescent="0.2">
      <c r="A13" s="4">
        <v>12</v>
      </c>
      <c r="B13" s="6">
        <v>304</v>
      </c>
      <c r="C13" s="5">
        <v>3</v>
      </c>
      <c r="D13" s="5" t="s">
        <v>22</v>
      </c>
      <c r="E13" s="13">
        <v>500</v>
      </c>
      <c r="F13" s="13">
        <f t="shared" si="3"/>
        <v>550</v>
      </c>
      <c r="G13" s="42">
        <v>7100</v>
      </c>
      <c r="H13" s="43">
        <f t="shared" si="4"/>
        <v>3550000</v>
      </c>
      <c r="I13" s="43">
        <f t="shared" si="5"/>
        <v>3372500</v>
      </c>
      <c r="J13" s="43">
        <f t="shared" si="6"/>
        <v>2840000</v>
      </c>
      <c r="K13" s="44">
        <f t="shared" si="7"/>
        <v>7500</v>
      </c>
      <c r="L13" s="18" t="s">
        <v>39</v>
      </c>
    </row>
    <row r="14" spans="1:14" x14ac:dyDescent="0.2">
      <c r="A14" s="4">
        <v>13</v>
      </c>
      <c r="B14" s="6">
        <v>401</v>
      </c>
      <c r="C14" s="5">
        <v>4</v>
      </c>
      <c r="D14" s="5" t="s">
        <v>22</v>
      </c>
      <c r="E14" s="13">
        <v>499</v>
      </c>
      <c r="F14" s="13">
        <f t="shared" si="3"/>
        <v>548.90000000000009</v>
      </c>
      <c r="G14" s="42">
        <v>7100</v>
      </c>
      <c r="H14" s="43">
        <f t="shared" si="4"/>
        <v>3542900</v>
      </c>
      <c r="I14" s="43">
        <f t="shared" si="5"/>
        <v>3365755</v>
      </c>
      <c r="J14" s="43">
        <f t="shared" si="6"/>
        <v>2834320</v>
      </c>
      <c r="K14" s="44">
        <f t="shared" si="7"/>
        <v>7500</v>
      </c>
      <c r="L14" s="18" t="s">
        <v>39</v>
      </c>
    </row>
    <row r="15" spans="1:14" x14ac:dyDescent="0.2">
      <c r="A15" s="4">
        <v>14</v>
      </c>
      <c r="B15" s="6">
        <v>402</v>
      </c>
      <c r="C15" s="5">
        <v>4</v>
      </c>
      <c r="D15" s="5" t="s">
        <v>22</v>
      </c>
      <c r="E15" s="13">
        <v>499</v>
      </c>
      <c r="F15" s="13">
        <f t="shared" si="3"/>
        <v>548.90000000000009</v>
      </c>
      <c r="G15" s="42">
        <v>7100</v>
      </c>
      <c r="H15" s="43">
        <f t="shared" si="4"/>
        <v>3542900</v>
      </c>
      <c r="I15" s="43">
        <f t="shared" si="5"/>
        <v>3365755</v>
      </c>
      <c r="J15" s="43">
        <f t="shared" si="6"/>
        <v>2834320</v>
      </c>
      <c r="K15" s="44">
        <f t="shared" si="7"/>
        <v>7500</v>
      </c>
      <c r="L15" s="18" t="s">
        <v>39</v>
      </c>
    </row>
    <row r="16" spans="1:14" x14ac:dyDescent="0.2">
      <c r="A16" s="4">
        <v>15</v>
      </c>
      <c r="B16" s="6">
        <v>403</v>
      </c>
      <c r="C16" s="5">
        <v>4</v>
      </c>
      <c r="D16" s="5" t="s">
        <v>22</v>
      </c>
      <c r="E16" s="13">
        <v>499</v>
      </c>
      <c r="F16" s="13">
        <f t="shared" si="3"/>
        <v>548.90000000000009</v>
      </c>
      <c r="G16" s="42">
        <v>7100</v>
      </c>
      <c r="H16" s="43">
        <f t="shared" si="4"/>
        <v>3542900</v>
      </c>
      <c r="I16" s="43">
        <f t="shared" si="5"/>
        <v>3365755</v>
      </c>
      <c r="J16" s="43">
        <f t="shared" si="6"/>
        <v>2834320</v>
      </c>
      <c r="K16" s="44">
        <f t="shared" si="7"/>
        <v>7500</v>
      </c>
      <c r="L16" s="18" t="s">
        <v>39</v>
      </c>
    </row>
    <row r="17" spans="1:12" x14ac:dyDescent="0.2">
      <c r="A17" s="4">
        <v>16</v>
      </c>
      <c r="B17" s="6">
        <v>404</v>
      </c>
      <c r="C17" s="5">
        <v>4</v>
      </c>
      <c r="D17" s="5" t="s">
        <v>22</v>
      </c>
      <c r="E17" s="13">
        <v>499</v>
      </c>
      <c r="F17" s="13">
        <f t="shared" si="3"/>
        <v>548.90000000000009</v>
      </c>
      <c r="G17" s="42">
        <v>7100</v>
      </c>
      <c r="H17" s="43">
        <f t="shared" si="4"/>
        <v>3542900</v>
      </c>
      <c r="I17" s="43">
        <f t="shared" si="5"/>
        <v>3365755</v>
      </c>
      <c r="J17" s="43">
        <f t="shared" si="6"/>
        <v>2834320</v>
      </c>
      <c r="K17" s="44">
        <f t="shared" si="7"/>
        <v>7500</v>
      </c>
      <c r="L17" s="18" t="s">
        <v>39</v>
      </c>
    </row>
    <row r="18" spans="1:12" x14ac:dyDescent="0.2">
      <c r="A18" s="4">
        <v>17</v>
      </c>
      <c r="B18" s="6">
        <v>501</v>
      </c>
      <c r="C18" s="5">
        <v>5</v>
      </c>
      <c r="D18" s="5" t="s">
        <v>22</v>
      </c>
      <c r="E18" s="13">
        <v>500</v>
      </c>
      <c r="F18" s="13">
        <f t="shared" si="3"/>
        <v>550</v>
      </c>
      <c r="G18" s="42">
        <v>7150</v>
      </c>
      <c r="H18" s="43">
        <f t="shared" si="4"/>
        <v>3575000</v>
      </c>
      <c r="I18" s="43">
        <f t="shared" si="5"/>
        <v>3396250</v>
      </c>
      <c r="J18" s="43">
        <f t="shared" si="6"/>
        <v>2860000</v>
      </c>
      <c r="K18" s="44">
        <f t="shared" si="7"/>
        <v>7500</v>
      </c>
      <c r="L18" s="18" t="s">
        <v>39</v>
      </c>
    </row>
    <row r="19" spans="1:12" x14ac:dyDescent="0.2">
      <c r="A19" s="4">
        <v>18</v>
      </c>
      <c r="B19" s="6">
        <v>502</v>
      </c>
      <c r="C19" s="5">
        <v>5</v>
      </c>
      <c r="D19" s="5" t="s">
        <v>22</v>
      </c>
      <c r="E19" s="13">
        <v>500</v>
      </c>
      <c r="F19" s="13">
        <f t="shared" si="3"/>
        <v>550</v>
      </c>
      <c r="G19" s="42">
        <v>7150</v>
      </c>
      <c r="H19" s="43">
        <f t="shared" si="4"/>
        <v>3575000</v>
      </c>
      <c r="I19" s="43">
        <f t="shared" si="5"/>
        <v>3396250</v>
      </c>
      <c r="J19" s="43">
        <f t="shared" si="6"/>
        <v>2860000</v>
      </c>
      <c r="K19" s="44">
        <f t="shared" si="7"/>
        <v>7500</v>
      </c>
      <c r="L19" s="18" t="s">
        <v>39</v>
      </c>
    </row>
    <row r="20" spans="1:12" x14ac:dyDescent="0.2">
      <c r="A20" s="4">
        <v>19</v>
      </c>
      <c r="B20" s="6">
        <v>503</v>
      </c>
      <c r="C20" s="5">
        <v>5</v>
      </c>
      <c r="D20" s="5" t="s">
        <v>22</v>
      </c>
      <c r="E20" s="13">
        <v>500</v>
      </c>
      <c r="F20" s="13">
        <f t="shared" si="3"/>
        <v>550</v>
      </c>
      <c r="G20" s="42">
        <v>7150</v>
      </c>
      <c r="H20" s="43">
        <f t="shared" si="4"/>
        <v>3575000</v>
      </c>
      <c r="I20" s="43">
        <f t="shared" si="5"/>
        <v>3396250</v>
      </c>
      <c r="J20" s="43">
        <f t="shared" si="6"/>
        <v>2860000</v>
      </c>
      <c r="K20" s="44">
        <f t="shared" si="7"/>
        <v>7500</v>
      </c>
      <c r="L20" s="18" t="s">
        <v>39</v>
      </c>
    </row>
    <row r="21" spans="1:12" x14ac:dyDescent="0.2">
      <c r="A21" s="4">
        <v>20</v>
      </c>
      <c r="B21" s="6">
        <v>504</v>
      </c>
      <c r="C21" s="5">
        <v>5</v>
      </c>
      <c r="D21" s="5" t="s">
        <v>22</v>
      </c>
      <c r="E21" s="13">
        <v>500</v>
      </c>
      <c r="F21" s="13">
        <f t="shared" si="3"/>
        <v>550</v>
      </c>
      <c r="G21" s="42">
        <v>7150</v>
      </c>
      <c r="H21" s="43">
        <f t="shared" si="4"/>
        <v>3575000</v>
      </c>
      <c r="I21" s="43">
        <f t="shared" si="5"/>
        <v>3396250</v>
      </c>
      <c r="J21" s="43">
        <f t="shared" si="6"/>
        <v>2860000</v>
      </c>
      <c r="K21" s="44">
        <f t="shared" si="7"/>
        <v>7500</v>
      </c>
      <c r="L21" s="18" t="s">
        <v>39</v>
      </c>
    </row>
    <row r="22" spans="1:12" x14ac:dyDescent="0.2">
      <c r="A22" s="4">
        <v>21</v>
      </c>
      <c r="B22" s="6">
        <v>601</v>
      </c>
      <c r="C22" s="5">
        <v>6</v>
      </c>
      <c r="D22" s="5" t="s">
        <v>22</v>
      </c>
      <c r="E22" s="13">
        <v>499</v>
      </c>
      <c r="F22" s="13">
        <f t="shared" si="3"/>
        <v>548.90000000000009</v>
      </c>
      <c r="G22" s="42">
        <v>7200</v>
      </c>
      <c r="H22" s="43">
        <f t="shared" si="4"/>
        <v>3592800</v>
      </c>
      <c r="I22" s="43">
        <f t="shared" si="5"/>
        <v>3413160</v>
      </c>
      <c r="J22" s="43">
        <f t="shared" si="6"/>
        <v>2874240</v>
      </c>
      <c r="K22" s="44">
        <f t="shared" si="7"/>
        <v>7500</v>
      </c>
      <c r="L22" s="18" t="s">
        <v>39</v>
      </c>
    </row>
    <row r="23" spans="1:12" x14ac:dyDescent="0.2">
      <c r="A23" s="4">
        <v>22</v>
      </c>
      <c r="B23" s="6">
        <v>602</v>
      </c>
      <c r="C23" s="5">
        <v>6</v>
      </c>
      <c r="D23" s="5" t="s">
        <v>22</v>
      </c>
      <c r="E23" s="13">
        <v>499</v>
      </c>
      <c r="F23" s="13">
        <f t="shared" si="3"/>
        <v>548.90000000000009</v>
      </c>
      <c r="G23" s="42">
        <v>7200</v>
      </c>
      <c r="H23" s="43">
        <f t="shared" si="4"/>
        <v>3592800</v>
      </c>
      <c r="I23" s="43">
        <f t="shared" si="5"/>
        <v>3413160</v>
      </c>
      <c r="J23" s="43">
        <f t="shared" si="6"/>
        <v>2874240</v>
      </c>
      <c r="K23" s="44">
        <f t="shared" si="7"/>
        <v>7500</v>
      </c>
      <c r="L23" s="18" t="s">
        <v>39</v>
      </c>
    </row>
    <row r="24" spans="1:12" x14ac:dyDescent="0.2">
      <c r="A24" s="4">
        <v>23</v>
      </c>
      <c r="B24" s="6">
        <v>603</v>
      </c>
      <c r="C24" s="5">
        <v>6</v>
      </c>
      <c r="D24" s="5" t="s">
        <v>22</v>
      </c>
      <c r="E24" s="13">
        <v>499</v>
      </c>
      <c r="F24" s="13">
        <f t="shared" si="3"/>
        <v>548.90000000000009</v>
      </c>
      <c r="G24" s="42">
        <v>7200</v>
      </c>
      <c r="H24" s="43">
        <f t="shared" si="4"/>
        <v>3592800</v>
      </c>
      <c r="I24" s="43">
        <f t="shared" si="5"/>
        <v>3413160</v>
      </c>
      <c r="J24" s="43">
        <f t="shared" si="6"/>
        <v>2874240</v>
      </c>
      <c r="K24" s="44">
        <f t="shared" si="7"/>
        <v>7500</v>
      </c>
      <c r="L24" s="18" t="s">
        <v>39</v>
      </c>
    </row>
    <row r="25" spans="1:12" x14ac:dyDescent="0.2">
      <c r="A25" s="4">
        <v>24</v>
      </c>
      <c r="B25" s="6">
        <v>604</v>
      </c>
      <c r="C25" s="5">
        <v>6</v>
      </c>
      <c r="D25" s="5" t="s">
        <v>22</v>
      </c>
      <c r="E25" s="13">
        <v>499</v>
      </c>
      <c r="F25" s="13">
        <f t="shared" si="3"/>
        <v>548.90000000000009</v>
      </c>
      <c r="G25" s="42">
        <v>7200</v>
      </c>
      <c r="H25" s="43">
        <f t="shared" si="4"/>
        <v>3592800</v>
      </c>
      <c r="I25" s="43">
        <f t="shared" si="5"/>
        <v>3413160</v>
      </c>
      <c r="J25" s="43">
        <f t="shared" si="6"/>
        <v>2874240</v>
      </c>
      <c r="K25" s="44">
        <f t="shared" si="7"/>
        <v>7500</v>
      </c>
      <c r="L25" s="18" t="s">
        <v>39</v>
      </c>
    </row>
    <row r="26" spans="1:12" x14ac:dyDescent="0.2">
      <c r="A26" s="4">
        <v>25</v>
      </c>
      <c r="B26" s="6">
        <v>701</v>
      </c>
      <c r="C26" s="12">
        <v>7</v>
      </c>
      <c r="D26" s="5" t="s">
        <v>22</v>
      </c>
      <c r="E26" s="13">
        <v>500</v>
      </c>
      <c r="F26" s="13">
        <f t="shared" si="3"/>
        <v>550</v>
      </c>
      <c r="G26" s="42">
        <v>7250</v>
      </c>
      <c r="H26" s="43">
        <f t="shared" si="4"/>
        <v>3625000</v>
      </c>
      <c r="I26" s="43">
        <f t="shared" si="5"/>
        <v>3443750</v>
      </c>
      <c r="J26" s="43">
        <f t="shared" si="6"/>
        <v>2900000</v>
      </c>
      <c r="K26" s="44">
        <f t="shared" si="7"/>
        <v>7500</v>
      </c>
      <c r="L26" s="18" t="s">
        <v>39</v>
      </c>
    </row>
    <row r="27" spans="1:12" x14ac:dyDescent="0.2">
      <c r="A27" s="4">
        <v>26</v>
      </c>
      <c r="B27" s="6">
        <v>702</v>
      </c>
      <c r="C27" s="12">
        <v>7</v>
      </c>
      <c r="D27" s="5" t="s">
        <v>22</v>
      </c>
      <c r="E27" s="13">
        <v>500</v>
      </c>
      <c r="F27" s="13">
        <f t="shared" si="3"/>
        <v>550</v>
      </c>
      <c r="G27" s="42">
        <v>7250</v>
      </c>
      <c r="H27" s="43">
        <f t="shared" si="4"/>
        <v>3625000</v>
      </c>
      <c r="I27" s="43">
        <f t="shared" si="5"/>
        <v>3443750</v>
      </c>
      <c r="J27" s="43">
        <f t="shared" si="6"/>
        <v>2900000</v>
      </c>
      <c r="K27" s="44">
        <f t="shared" si="7"/>
        <v>7500</v>
      </c>
      <c r="L27" s="18" t="s">
        <v>39</v>
      </c>
    </row>
    <row r="28" spans="1:12" x14ac:dyDescent="0.2">
      <c r="A28" s="4">
        <v>27</v>
      </c>
      <c r="B28" s="6">
        <v>703</v>
      </c>
      <c r="C28" s="12">
        <v>7</v>
      </c>
      <c r="D28" s="5" t="s">
        <v>22</v>
      </c>
      <c r="E28" s="13">
        <v>500</v>
      </c>
      <c r="F28" s="13">
        <f t="shared" si="3"/>
        <v>550</v>
      </c>
      <c r="G28" s="42">
        <v>7250</v>
      </c>
      <c r="H28" s="43">
        <f t="shared" si="4"/>
        <v>3625000</v>
      </c>
      <c r="I28" s="43">
        <f t="shared" si="5"/>
        <v>3443750</v>
      </c>
      <c r="J28" s="43">
        <f t="shared" si="6"/>
        <v>2900000</v>
      </c>
      <c r="K28" s="44">
        <f t="shared" si="7"/>
        <v>7500</v>
      </c>
      <c r="L28" s="18" t="s">
        <v>39</v>
      </c>
    </row>
    <row r="29" spans="1:12" x14ac:dyDescent="0.2">
      <c r="A29" s="4">
        <v>28</v>
      </c>
      <c r="B29" s="6">
        <v>704</v>
      </c>
      <c r="C29" s="12">
        <v>7</v>
      </c>
      <c r="D29" s="5" t="s">
        <v>22</v>
      </c>
      <c r="E29" s="13">
        <v>500</v>
      </c>
      <c r="F29" s="13">
        <f t="shared" si="3"/>
        <v>550</v>
      </c>
      <c r="G29" s="42">
        <v>7250</v>
      </c>
      <c r="H29" s="43">
        <f t="shared" si="4"/>
        <v>3625000</v>
      </c>
      <c r="I29" s="43">
        <f t="shared" si="5"/>
        <v>3443750</v>
      </c>
      <c r="J29" s="43">
        <f t="shared" si="6"/>
        <v>2900000</v>
      </c>
      <c r="K29" s="44">
        <f t="shared" si="7"/>
        <v>7500</v>
      </c>
      <c r="L29" s="18" t="s">
        <v>39</v>
      </c>
    </row>
    <row r="30" spans="1:12" x14ac:dyDescent="0.2">
      <c r="A30" s="4">
        <v>29</v>
      </c>
      <c r="B30" s="6">
        <v>801</v>
      </c>
      <c r="C30" s="12">
        <v>8</v>
      </c>
      <c r="D30" s="5" t="s">
        <v>22</v>
      </c>
      <c r="E30" s="13">
        <v>499</v>
      </c>
      <c r="F30" s="13">
        <f t="shared" si="3"/>
        <v>548.90000000000009</v>
      </c>
      <c r="G30" s="42">
        <v>7300</v>
      </c>
      <c r="H30" s="43">
        <f t="shared" si="4"/>
        <v>3642700</v>
      </c>
      <c r="I30" s="43">
        <f t="shared" si="5"/>
        <v>3460565</v>
      </c>
      <c r="J30" s="43">
        <f t="shared" si="6"/>
        <v>2914160</v>
      </c>
      <c r="K30" s="44">
        <f t="shared" si="7"/>
        <v>7500</v>
      </c>
      <c r="L30" s="18" t="s">
        <v>39</v>
      </c>
    </row>
    <row r="31" spans="1:12" x14ac:dyDescent="0.2">
      <c r="A31" s="4">
        <v>30</v>
      </c>
      <c r="B31" s="6">
        <v>802</v>
      </c>
      <c r="C31" s="12">
        <v>8</v>
      </c>
      <c r="D31" s="5" t="s">
        <v>22</v>
      </c>
      <c r="E31" s="13">
        <v>499</v>
      </c>
      <c r="F31" s="13">
        <f t="shared" si="3"/>
        <v>548.90000000000009</v>
      </c>
      <c r="G31" s="42">
        <v>7300</v>
      </c>
      <c r="H31" s="43">
        <f t="shared" si="4"/>
        <v>3642700</v>
      </c>
      <c r="I31" s="43">
        <f t="shared" si="5"/>
        <v>3460565</v>
      </c>
      <c r="J31" s="43">
        <f t="shared" si="6"/>
        <v>2914160</v>
      </c>
      <c r="K31" s="44">
        <f t="shared" si="7"/>
        <v>7500</v>
      </c>
      <c r="L31" s="18" t="s">
        <v>39</v>
      </c>
    </row>
    <row r="32" spans="1:12" x14ac:dyDescent="0.2">
      <c r="A32" s="4">
        <v>31</v>
      </c>
      <c r="B32" s="6">
        <v>803</v>
      </c>
      <c r="C32" s="12">
        <v>8</v>
      </c>
      <c r="D32" s="5" t="s">
        <v>22</v>
      </c>
      <c r="E32" s="13">
        <v>499</v>
      </c>
      <c r="F32" s="13">
        <f t="shared" si="3"/>
        <v>548.90000000000009</v>
      </c>
      <c r="G32" s="42">
        <v>7300</v>
      </c>
      <c r="H32" s="43">
        <f t="shared" si="4"/>
        <v>3642700</v>
      </c>
      <c r="I32" s="43">
        <f t="shared" si="5"/>
        <v>3460565</v>
      </c>
      <c r="J32" s="43">
        <f t="shared" si="6"/>
        <v>2914160</v>
      </c>
      <c r="K32" s="44">
        <f t="shared" si="7"/>
        <v>7500</v>
      </c>
      <c r="L32" s="18" t="s">
        <v>39</v>
      </c>
    </row>
    <row r="33" spans="1:12" x14ac:dyDescent="0.2">
      <c r="A33" s="4">
        <v>32</v>
      </c>
      <c r="B33" s="6">
        <v>804</v>
      </c>
      <c r="C33" s="12">
        <v>8</v>
      </c>
      <c r="D33" s="5" t="s">
        <v>22</v>
      </c>
      <c r="E33" s="13">
        <v>499</v>
      </c>
      <c r="F33" s="13">
        <f t="shared" si="3"/>
        <v>548.90000000000009</v>
      </c>
      <c r="G33" s="42">
        <v>7300</v>
      </c>
      <c r="H33" s="43">
        <f t="shared" si="4"/>
        <v>3642700</v>
      </c>
      <c r="I33" s="43">
        <f t="shared" si="5"/>
        <v>3460565</v>
      </c>
      <c r="J33" s="43">
        <f t="shared" si="6"/>
        <v>2914160</v>
      </c>
      <c r="K33" s="44">
        <f t="shared" si="7"/>
        <v>7500</v>
      </c>
      <c r="L33" s="18" t="s">
        <v>39</v>
      </c>
    </row>
    <row r="34" spans="1:12" x14ac:dyDescent="0.2">
      <c r="A34" s="4">
        <v>33</v>
      </c>
      <c r="B34" s="6">
        <v>901</v>
      </c>
      <c r="C34" s="12">
        <v>9</v>
      </c>
      <c r="D34" s="5" t="s">
        <v>22</v>
      </c>
      <c r="E34" s="13">
        <v>500</v>
      </c>
      <c r="F34" s="13">
        <f t="shared" si="3"/>
        <v>550</v>
      </c>
      <c r="G34" s="42">
        <v>7350</v>
      </c>
      <c r="H34" s="43">
        <f t="shared" si="4"/>
        <v>3675000</v>
      </c>
      <c r="I34" s="43">
        <f t="shared" si="5"/>
        <v>3491250</v>
      </c>
      <c r="J34" s="43">
        <f t="shared" si="6"/>
        <v>2940000</v>
      </c>
      <c r="K34" s="44">
        <f t="shared" si="7"/>
        <v>7500</v>
      </c>
      <c r="L34" s="18" t="s">
        <v>39</v>
      </c>
    </row>
    <row r="35" spans="1:12" x14ac:dyDescent="0.2">
      <c r="A35" s="4">
        <v>34</v>
      </c>
      <c r="B35" s="6">
        <v>902</v>
      </c>
      <c r="C35" s="12">
        <v>9</v>
      </c>
      <c r="D35" s="5" t="s">
        <v>22</v>
      </c>
      <c r="E35" s="13">
        <v>500</v>
      </c>
      <c r="F35" s="13">
        <f t="shared" si="3"/>
        <v>550</v>
      </c>
      <c r="G35" s="42">
        <v>7350</v>
      </c>
      <c r="H35" s="43">
        <f t="shared" si="4"/>
        <v>3675000</v>
      </c>
      <c r="I35" s="43">
        <f t="shared" si="5"/>
        <v>3491250</v>
      </c>
      <c r="J35" s="43">
        <f t="shared" si="6"/>
        <v>2940000</v>
      </c>
      <c r="K35" s="44">
        <f t="shared" si="7"/>
        <v>7500</v>
      </c>
      <c r="L35" s="18" t="s">
        <v>39</v>
      </c>
    </row>
    <row r="36" spans="1:12" x14ac:dyDescent="0.2">
      <c r="A36" s="4">
        <v>35</v>
      </c>
      <c r="B36" s="6">
        <v>903</v>
      </c>
      <c r="C36" s="12">
        <v>9</v>
      </c>
      <c r="D36" s="5" t="s">
        <v>22</v>
      </c>
      <c r="E36" s="13">
        <v>500</v>
      </c>
      <c r="F36" s="13">
        <f t="shared" si="3"/>
        <v>550</v>
      </c>
      <c r="G36" s="42">
        <v>7350</v>
      </c>
      <c r="H36" s="43">
        <f t="shared" si="4"/>
        <v>3675000</v>
      </c>
      <c r="I36" s="43">
        <f t="shared" si="5"/>
        <v>3491250</v>
      </c>
      <c r="J36" s="43">
        <f t="shared" si="6"/>
        <v>2940000</v>
      </c>
      <c r="K36" s="44">
        <f t="shared" si="7"/>
        <v>7500</v>
      </c>
      <c r="L36" s="18" t="s">
        <v>39</v>
      </c>
    </row>
    <row r="37" spans="1:12" x14ac:dyDescent="0.2">
      <c r="A37" s="4">
        <v>36</v>
      </c>
      <c r="B37" s="6">
        <v>904</v>
      </c>
      <c r="C37" s="12">
        <v>9</v>
      </c>
      <c r="D37" s="5" t="s">
        <v>22</v>
      </c>
      <c r="E37" s="13">
        <v>500</v>
      </c>
      <c r="F37" s="13">
        <f t="shared" si="3"/>
        <v>550</v>
      </c>
      <c r="G37" s="42">
        <v>7350</v>
      </c>
      <c r="H37" s="43">
        <f t="shared" si="4"/>
        <v>3675000</v>
      </c>
      <c r="I37" s="43">
        <f t="shared" si="5"/>
        <v>3491250</v>
      </c>
      <c r="J37" s="43">
        <f t="shared" si="6"/>
        <v>2940000</v>
      </c>
      <c r="K37" s="44">
        <f t="shared" si="7"/>
        <v>7500</v>
      </c>
      <c r="L37" s="18" t="s">
        <v>39</v>
      </c>
    </row>
    <row r="38" spans="1:12" x14ac:dyDescent="0.2">
      <c r="A38" s="4">
        <v>37</v>
      </c>
      <c r="B38" s="6">
        <v>1001</v>
      </c>
      <c r="C38" s="12">
        <v>10</v>
      </c>
      <c r="D38" s="5" t="s">
        <v>22</v>
      </c>
      <c r="E38" s="13">
        <v>499</v>
      </c>
      <c r="F38" s="13">
        <f t="shared" si="3"/>
        <v>548.90000000000009</v>
      </c>
      <c r="G38" s="42">
        <v>7400</v>
      </c>
      <c r="H38" s="43">
        <f t="shared" si="4"/>
        <v>3692600</v>
      </c>
      <c r="I38" s="43">
        <f t="shared" si="5"/>
        <v>3507970</v>
      </c>
      <c r="J38" s="43">
        <f t="shared" si="6"/>
        <v>2954080</v>
      </c>
      <c r="K38" s="44">
        <f t="shared" si="7"/>
        <v>7500</v>
      </c>
      <c r="L38" s="18" t="s">
        <v>39</v>
      </c>
    </row>
    <row r="39" spans="1:12" x14ac:dyDescent="0.2">
      <c r="A39" s="4">
        <v>38</v>
      </c>
      <c r="B39" s="6">
        <v>1002</v>
      </c>
      <c r="C39" s="12">
        <v>10</v>
      </c>
      <c r="D39" s="5" t="s">
        <v>22</v>
      </c>
      <c r="E39" s="13">
        <v>499</v>
      </c>
      <c r="F39" s="13">
        <f t="shared" si="3"/>
        <v>548.90000000000009</v>
      </c>
      <c r="G39" s="42">
        <v>7400</v>
      </c>
      <c r="H39" s="43">
        <f t="shared" si="4"/>
        <v>3692600</v>
      </c>
      <c r="I39" s="43">
        <f t="shared" si="5"/>
        <v>3507970</v>
      </c>
      <c r="J39" s="43">
        <f t="shared" si="6"/>
        <v>2954080</v>
      </c>
      <c r="K39" s="44">
        <f t="shared" si="7"/>
        <v>7500</v>
      </c>
      <c r="L39" s="18" t="s">
        <v>39</v>
      </c>
    </row>
    <row r="40" spans="1:12" x14ac:dyDescent="0.2">
      <c r="A40" s="4">
        <v>39</v>
      </c>
      <c r="B40" s="6">
        <v>1003</v>
      </c>
      <c r="C40" s="12">
        <v>10</v>
      </c>
      <c r="D40" s="5" t="s">
        <v>22</v>
      </c>
      <c r="E40" s="13">
        <v>499</v>
      </c>
      <c r="F40" s="13">
        <f t="shared" si="3"/>
        <v>548.90000000000009</v>
      </c>
      <c r="G40" s="42">
        <v>7400</v>
      </c>
      <c r="H40" s="43">
        <f t="shared" si="4"/>
        <v>3692600</v>
      </c>
      <c r="I40" s="43">
        <f t="shared" si="5"/>
        <v>3507970</v>
      </c>
      <c r="J40" s="43">
        <f t="shared" si="6"/>
        <v>2954080</v>
      </c>
      <c r="K40" s="44">
        <f t="shared" si="7"/>
        <v>7500</v>
      </c>
      <c r="L40" s="18" t="s">
        <v>39</v>
      </c>
    </row>
    <row r="41" spans="1:12" x14ac:dyDescent="0.2">
      <c r="A41" s="4">
        <v>40</v>
      </c>
      <c r="B41" s="6">
        <v>1004</v>
      </c>
      <c r="C41" s="12">
        <v>10</v>
      </c>
      <c r="D41" s="5" t="s">
        <v>22</v>
      </c>
      <c r="E41" s="13">
        <v>499</v>
      </c>
      <c r="F41" s="13">
        <f t="shared" si="3"/>
        <v>548.90000000000009</v>
      </c>
      <c r="G41" s="42">
        <v>7400</v>
      </c>
      <c r="H41" s="43">
        <f t="shared" si="4"/>
        <v>3692600</v>
      </c>
      <c r="I41" s="43">
        <f t="shared" si="5"/>
        <v>3507970</v>
      </c>
      <c r="J41" s="43">
        <f t="shared" si="6"/>
        <v>2954080</v>
      </c>
      <c r="K41" s="44">
        <f t="shared" si="7"/>
        <v>7500</v>
      </c>
      <c r="L41" s="18" t="s">
        <v>39</v>
      </c>
    </row>
    <row r="42" spans="1:12" x14ac:dyDescent="0.2">
      <c r="A42" s="4">
        <v>41</v>
      </c>
      <c r="B42" s="6">
        <v>1101</v>
      </c>
      <c r="C42" s="12">
        <v>11</v>
      </c>
      <c r="D42" s="5" t="s">
        <v>22</v>
      </c>
      <c r="E42" s="13">
        <v>500</v>
      </c>
      <c r="F42" s="13">
        <f t="shared" si="3"/>
        <v>550</v>
      </c>
      <c r="G42" s="42">
        <v>7450</v>
      </c>
      <c r="H42" s="43">
        <f t="shared" si="4"/>
        <v>3725000</v>
      </c>
      <c r="I42" s="43">
        <f t="shared" si="5"/>
        <v>3538750</v>
      </c>
      <c r="J42" s="43">
        <f t="shared" si="6"/>
        <v>2980000</v>
      </c>
      <c r="K42" s="44">
        <f t="shared" si="7"/>
        <v>8000</v>
      </c>
      <c r="L42" s="18" t="s">
        <v>39</v>
      </c>
    </row>
    <row r="43" spans="1:12" x14ac:dyDescent="0.2">
      <c r="A43" s="4">
        <v>42</v>
      </c>
      <c r="B43" s="6">
        <v>1102</v>
      </c>
      <c r="C43" s="12">
        <v>11</v>
      </c>
      <c r="D43" s="5" t="s">
        <v>22</v>
      </c>
      <c r="E43" s="13">
        <v>500</v>
      </c>
      <c r="F43" s="13">
        <f t="shared" si="3"/>
        <v>550</v>
      </c>
      <c r="G43" s="42">
        <v>7450</v>
      </c>
      <c r="H43" s="43">
        <f t="shared" si="4"/>
        <v>3725000</v>
      </c>
      <c r="I43" s="43">
        <f t="shared" si="5"/>
        <v>3538750</v>
      </c>
      <c r="J43" s="43">
        <f t="shared" si="6"/>
        <v>2980000</v>
      </c>
      <c r="K43" s="44">
        <f t="shared" si="7"/>
        <v>8000</v>
      </c>
      <c r="L43" s="18" t="s">
        <v>39</v>
      </c>
    </row>
    <row r="44" spans="1:12" x14ac:dyDescent="0.2">
      <c r="A44" s="4">
        <v>43</v>
      </c>
      <c r="B44" s="6">
        <v>1103</v>
      </c>
      <c r="C44" s="12">
        <v>11</v>
      </c>
      <c r="D44" s="5" t="s">
        <v>22</v>
      </c>
      <c r="E44" s="13">
        <v>500</v>
      </c>
      <c r="F44" s="13">
        <f t="shared" si="3"/>
        <v>550</v>
      </c>
      <c r="G44" s="42">
        <v>7450</v>
      </c>
      <c r="H44" s="43">
        <f t="shared" si="4"/>
        <v>3725000</v>
      </c>
      <c r="I44" s="43">
        <f t="shared" si="5"/>
        <v>3538750</v>
      </c>
      <c r="J44" s="43">
        <f t="shared" si="6"/>
        <v>2980000</v>
      </c>
      <c r="K44" s="44">
        <f t="shared" si="7"/>
        <v>8000</v>
      </c>
      <c r="L44" s="18" t="s">
        <v>39</v>
      </c>
    </row>
    <row r="45" spans="1:12" x14ac:dyDescent="0.2">
      <c r="A45" s="4">
        <v>44</v>
      </c>
      <c r="B45" s="6">
        <v>1104</v>
      </c>
      <c r="C45" s="12">
        <v>11</v>
      </c>
      <c r="D45" s="5" t="s">
        <v>22</v>
      </c>
      <c r="E45" s="13">
        <v>500</v>
      </c>
      <c r="F45" s="13">
        <f t="shared" si="3"/>
        <v>550</v>
      </c>
      <c r="G45" s="42">
        <v>7450</v>
      </c>
      <c r="H45" s="43">
        <f t="shared" si="4"/>
        <v>3725000</v>
      </c>
      <c r="I45" s="43">
        <f t="shared" si="5"/>
        <v>3538750</v>
      </c>
      <c r="J45" s="43">
        <f t="shared" si="6"/>
        <v>2980000</v>
      </c>
      <c r="K45" s="44">
        <f t="shared" si="7"/>
        <v>8000</v>
      </c>
      <c r="L45" s="18" t="s">
        <v>39</v>
      </c>
    </row>
    <row r="46" spans="1:12" x14ac:dyDescent="0.2">
      <c r="A46" s="4">
        <v>45</v>
      </c>
      <c r="B46" s="6">
        <v>1201</v>
      </c>
      <c r="C46" s="12">
        <v>12</v>
      </c>
      <c r="D46" s="5" t="s">
        <v>22</v>
      </c>
      <c r="E46" s="13">
        <v>499</v>
      </c>
      <c r="F46" s="13">
        <f t="shared" si="3"/>
        <v>548.90000000000009</v>
      </c>
      <c r="G46" s="42">
        <v>7500</v>
      </c>
      <c r="H46" s="43">
        <f t="shared" si="4"/>
        <v>3742500</v>
      </c>
      <c r="I46" s="43">
        <f t="shared" si="5"/>
        <v>3555375</v>
      </c>
      <c r="J46" s="43">
        <f t="shared" si="6"/>
        <v>2994000</v>
      </c>
      <c r="K46" s="44">
        <f t="shared" si="7"/>
        <v>8000</v>
      </c>
      <c r="L46" s="18" t="s">
        <v>39</v>
      </c>
    </row>
    <row r="47" spans="1:12" x14ac:dyDescent="0.2">
      <c r="A47" s="4">
        <v>46</v>
      </c>
      <c r="B47" s="6">
        <v>1202</v>
      </c>
      <c r="C47" s="12">
        <v>12</v>
      </c>
      <c r="D47" s="5" t="s">
        <v>22</v>
      </c>
      <c r="E47" s="13">
        <v>499</v>
      </c>
      <c r="F47" s="13">
        <f t="shared" si="3"/>
        <v>548.90000000000009</v>
      </c>
      <c r="G47" s="42">
        <v>7500</v>
      </c>
      <c r="H47" s="43">
        <f t="shared" si="4"/>
        <v>3742500</v>
      </c>
      <c r="I47" s="43">
        <f t="shared" si="5"/>
        <v>3555375</v>
      </c>
      <c r="J47" s="43">
        <f t="shared" si="6"/>
        <v>2994000</v>
      </c>
      <c r="K47" s="44">
        <f t="shared" si="7"/>
        <v>8000</v>
      </c>
      <c r="L47" s="18" t="s">
        <v>39</v>
      </c>
    </row>
    <row r="48" spans="1:12" x14ac:dyDescent="0.2">
      <c r="A48" s="4">
        <v>47</v>
      </c>
      <c r="B48" s="6">
        <v>1203</v>
      </c>
      <c r="C48" s="12">
        <v>12</v>
      </c>
      <c r="D48" s="5" t="s">
        <v>22</v>
      </c>
      <c r="E48" s="13">
        <v>499</v>
      </c>
      <c r="F48" s="13">
        <f t="shared" si="3"/>
        <v>548.90000000000009</v>
      </c>
      <c r="G48" s="42">
        <v>7500</v>
      </c>
      <c r="H48" s="43">
        <f t="shared" si="4"/>
        <v>3742500</v>
      </c>
      <c r="I48" s="43">
        <f t="shared" si="5"/>
        <v>3555375</v>
      </c>
      <c r="J48" s="43">
        <f t="shared" si="6"/>
        <v>2994000</v>
      </c>
      <c r="K48" s="44">
        <f t="shared" si="7"/>
        <v>8000</v>
      </c>
      <c r="L48" s="18" t="s">
        <v>39</v>
      </c>
    </row>
    <row r="49" spans="1:12" x14ac:dyDescent="0.2">
      <c r="A49" s="4">
        <v>48</v>
      </c>
      <c r="B49" s="6">
        <v>1204</v>
      </c>
      <c r="C49" s="12">
        <v>12</v>
      </c>
      <c r="D49" s="5" t="s">
        <v>22</v>
      </c>
      <c r="E49" s="13">
        <v>499</v>
      </c>
      <c r="F49" s="13">
        <f t="shared" si="3"/>
        <v>548.90000000000009</v>
      </c>
      <c r="G49" s="42">
        <v>7500</v>
      </c>
      <c r="H49" s="43">
        <f t="shared" si="4"/>
        <v>3742500</v>
      </c>
      <c r="I49" s="43">
        <f t="shared" si="5"/>
        <v>3555375</v>
      </c>
      <c r="J49" s="43">
        <f t="shared" si="6"/>
        <v>2994000</v>
      </c>
      <c r="K49" s="44">
        <f t="shared" si="7"/>
        <v>8000</v>
      </c>
      <c r="L49" s="18" t="s">
        <v>39</v>
      </c>
    </row>
    <row r="50" spans="1:12" x14ac:dyDescent="0.2">
      <c r="A50" s="4">
        <v>49</v>
      </c>
      <c r="B50" s="6">
        <v>1301</v>
      </c>
      <c r="C50" s="12">
        <v>13</v>
      </c>
      <c r="D50" s="5" t="s">
        <v>22</v>
      </c>
      <c r="E50" s="13">
        <v>500</v>
      </c>
      <c r="F50" s="13">
        <f t="shared" si="3"/>
        <v>550</v>
      </c>
      <c r="G50" s="42">
        <v>7550</v>
      </c>
      <c r="H50" s="43">
        <f t="shared" si="4"/>
        <v>3775000</v>
      </c>
      <c r="I50" s="43">
        <f t="shared" si="5"/>
        <v>3586250</v>
      </c>
      <c r="J50" s="43">
        <f t="shared" si="6"/>
        <v>3020000</v>
      </c>
      <c r="K50" s="44">
        <f t="shared" si="7"/>
        <v>8000</v>
      </c>
      <c r="L50" s="18" t="s">
        <v>39</v>
      </c>
    </row>
    <row r="51" spans="1:12" x14ac:dyDescent="0.2">
      <c r="A51" s="4">
        <v>50</v>
      </c>
      <c r="B51" s="6">
        <v>1302</v>
      </c>
      <c r="C51" s="12">
        <v>13</v>
      </c>
      <c r="D51" s="5" t="s">
        <v>22</v>
      </c>
      <c r="E51" s="13">
        <v>500</v>
      </c>
      <c r="F51" s="13">
        <f t="shared" si="3"/>
        <v>550</v>
      </c>
      <c r="G51" s="42">
        <v>7550</v>
      </c>
      <c r="H51" s="43">
        <f t="shared" si="4"/>
        <v>3775000</v>
      </c>
      <c r="I51" s="43">
        <f t="shared" si="5"/>
        <v>3586250</v>
      </c>
      <c r="J51" s="43">
        <f t="shared" si="6"/>
        <v>3020000</v>
      </c>
      <c r="K51" s="44">
        <f t="shared" si="7"/>
        <v>8000</v>
      </c>
      <c r="L51" s="18" t="s">
        <v>39</v>
      </c>
    </row>
    <row r="52" spans="1:12" x14ac:dyDescent="0.2">
      <c r="A52" s="4">
        <v>51</v>
      </c>
      <c r="B52" s="6">
        <v>1303</v>
      </c>
      <c r="C52" s="12">
        <v>13</v>
      </c>
      <c r="D52" s="5" t="s">
        <v>22</v>
      </c>
      <c r="E52" s="13">
        <v>500</v>
      </c>
      <c r="F52" s="13">
        <f t="shared" si="3"/>
        <v>550</v>
      </c>
      <c r="G52" s="42">
        <v>7550</v>
      </c>
      <c r="H52" s="43">
        <f t="shared" si="4"/>
        <v>3775000</v>
      </c>
      <c r="I52" s="43">
        <f t="shared" si="5"/>
        <v>3586250</v>
      </c>
      <c r="J52" s="43">
        <f t="shared" si="6"/>
        <v>3020000</v>
      </c>
      <c r="K52" s="44">
        <f t="shared" si="7"/>
        <v>8000</v>
      </c>
      <c r="L52" s="18" t="s">
        <v>39</v>
      </c>
    </row>
    <row r="53" spans="1:12" x14ac:dyDescent="0.2">
      <c r="A53" s="4">
        <v>52</v>
      </c>
      <c r="B53" s="6">
        <v>1304</v>
      </c>
      <c r="C53" s="12">
        <v>13</v>
      </c>
      <c r="D53" s="5" t="s">
        <v>22</v>
      </c>
      <c r="E53" s="13">
        <v>500</v>
      </c>
      <c r="F53" s="13">
        <f t="shared" si="3"/>
        <v>550</v>
      </c>
      <c r="G53" s="42">
        <v>7550</v>
      </c>
      <c r="H53" s="43">
        <f t="shared" si="4"/>
        <v>3775000</v>
      </c>
      <c r="I53" s="43">
        <f t="shared" si="5"/>
        <v>3586250</v>
      </c>
      <c r="J53" s="43">
        <f t="shared" si="6"/>
        <v>3020000</v>
      </c>
      <c r="K53" s="44">
        <f t="shared" si="7"/>
        <v>8000</v>
      </c>
      <c r="L53" s="18" t="s">
        <v>39</v>
      </c>
    </row>
    <row r="54" spans="1:12" x14ac:dyDescent="0.2">
      <c r="A54" s="50" t="s">
        <v>2</v>
      </c>
      <c r="B54" s="51"/>
      <c r="C54" s="51"/>
      <c r="D54" s="52"/>
      <c r="E54" s="9">
        <f t="shared" ref="E54:F54" si="8">SUM(E2:E53)</f>
        <v>25992</v>
      </c>
      <c r="F54" s="9">
        <f t="shared" si="8"/>
        <v>28591.200000000012</v>
      </c>
      <c r="G54" s="45"/>
      <c r="H54" s="46">
        <f>SUM(H2:H53)</f>
        <v>189039200</v>
      </c>
      <c r="I54" s="46">
        <f>SUM(I2:I53)</f>
        <v>179587240</v>
      </c>
      <c r="J54" s="46">
        <f>SUM(J2:J53)</f>
        <v>151231360</v>
      </c>
      <c r="K54" s="47"/>
    </row>
    <row r="55" spans="1:12" x14ac:dyDescent="0.2">
      <c r="G55" s="48"/>
    </row>
    <row r="56" spans="1:12" x14ac:dyDescent="0.2">
      <c r="H56" s="49">
        <v>189039200</v>
      </c>
      <c r="I56" s="49">
        <f>H56*95%</f>
        <v>179587240</v>
      </c>
      <c r="J56" s="49">
        <f>H56*80%</f>
        <v>151231360</v>
      </c>
    </row>
    <row r="57" spans="1:12" x14ac:dyDescent="0.2">
      <c r="F57" s="14"/>
      <c r="H57" s="48"/>
      <c r="I57" s="48"/>
      <c r="J57" s="48"/>
    </row>
    <row r="58" spans="1:12" x14ac:dyDescent="0.2">
      <c r="F58" s="14"/>
      <c r="H58" s="48"/>
      <c r="I58" s="48"/>
      <c r="J58" s="48"/>
    </row>
    <row r="59" spans="1:12" x14ac:dyDescent="0.2">
      <c r="F59" s="14"/>
      <c r="H59" s="48"/>
      <c r="I59" s="48"/>
      <c r="J59" s="48"/>
    </row>
    <row r="60" spans="1:12" x14ac:dyDescent="0.2">
      <c r="F60" s="14"/>
      <c r="H60" s="48"/>
      <c r="I60" s="48"/>
      <c r="J60" s="48"/>
    </row>
    <row r="61" spans="1:12" x14ac:dyDescent="0.2">
      <c r="F61" s="14"/>
      <c r="H61" s="48"/>
      <c r="I61" s="48"/>
      <c r="J61" s="48"/>
    </row>
    <row r="62" spans="1:12" x14ac:dyDescent="0.2">
      <c r="F62" s="14"/>
      <c r="H62" s="48"/>
      <c r="I62" s="48"/>
      <c r="J62" s="48"/>
    </row>
    <row r="63" spans="1:12" x14ac:dyDescent="0.2">
      <c r="F63" s="14"/>
      <c r="H63" s="48"/>
      <c r="I63" s="48"/>
      <c r="J63" s="48"/>
    </row>
    <row r="64" spans="1:12" x14ac:dyDescent="0.2">
      <c r="F64" s="14"/>
      <c r="H64" s="48"/>
      <c r="I64" s="48"/>
      <c r="J64" s="48"/>
    </row>
    <row r="65" spans="6:10" x14ac:dyDescent="0.2">
      <c r="F65" s="14"/>
      <c r="H65" s="48"/>
      <c r="I65" s="48"/>
      <c r="J65" s="48"/>
    </row>
    <row r="66" spans="6:10" x14ac:dyDescent="0.2">
      <c r="F66" s="14"/>
      <c r="H66" s="48"/>
      <c r="I66" s="48"/>
      <c r="J66" s="48"/>
    </row>
    <row r="67" spans="6:10" x14ac:dyDescent="0.2">
      <c r="F67" s="14"/>
      <c r="H67" s="48"/>
      <c r="I67" s="48"/>
      <c r="J67" s="48"/>
    </row>
    <row r="68" spans="6:10" x14ac:dyDescent="0.2">
      <c r="F68" s="14"/>
      <c r="H68" s="48"/>
      <c r="I68" s="48"/>
      <c r="J68" s="48"/>
    </row>
    <row r="69" spans="6:10" x14ac:dyDescent="0.2">
      <c r="F69" s="14"/>
      <c r="H69" s="48"/>
      <c r="I69" s="48"/>
      <c r="J69" s="48"/>
    </row>
    <row r="70" spans="6:10" x14ac:dyDescent="0.2">
      <c r="F70" s="14"/>
      <c r="H70" s="48"/>
      <c r="I70" s="48"/>
      <c r="J70" s="48"/>
    </row>
  </sheetData>
  <mergeCells count="1">
    <mergeCell ref="A54:D5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topLeftCell="A33" zoomScale="115" zoomScaleNormal="115" workbookViewId="0">
      <selection activeCell="H54" sqref="H54:J54"/>
    </sheetView>
  </sheetViews>
  <sheetFormatPr defaultRowHeight="12.75" x14ac:dyDescent="0.2"/>
  <cols>
    <col min="1" max="1" width="4.7109375" style="16" customWidth="1"/>
    <col min="2" max="2" width="6.28515625" style="11" customWidth="1"/>
    <col min="3" max="3" width="5.42578125" style="11" customWidth="1"/>
    <col min="4" max="4" width="6.42578125" style="11" customWidth="1"/>
    <col min="5" max="5" width="5.7109375" style="17" customWidth="1"/>
    <col min="6" max="6" width="7.28515625" style="17" customWidth="1"/>
    <col min="7" max="7" width="7.42578125" style="49" customWidth="1"/>
    <col min="8" max="8" width="10.85546875" style="49" customWidth="1"/>
    <col min="9" max="9" width="10.7109375" style="49" customWidth="1"/>
    <col min="10" max="10" width="11.28515625" style="49" customWidth="1"/>
    <col min="11" max="11" width="8" style="49" customWidth="1"/>
    <col min="12" max="12" width="8.5703125" style="11" customWidth="1"/>
    <col min="13" max="13" width="11" style="11" customWidth="1"/>
    <col min="14" max="14" width="10.85546875" style="11" customWidth="1"/>
    <col min="15" max="16384" width="9.140625" style="11"/>
  </cols>
  <sheetData>
    <row r="1" spans="1:14" ht="66.75" customHeight="1" x14ac:dyDescent="0.2">
      <c r="A1" s="19" t="s">
        <v>0</v>
      </c>
      <c r="B1" s="20" t="s">
        <v>3</v>
      </c>
      <c r="C1" s="20" t="s">
        <v>1</v>
      </c>
      <c r="D1" s="20" t="s">
        <v>4</v>
      </c>
      <c r="E1" s="21" t="s">
        <v>10</v>
      </c>
      <c r="F1" s="20" t="s">
        <v>23</v>
      </c>
      <c r="G1" s="41" t="s">
        <v>9</v>
      </c>
      <c r="H1" s="41" t="s">
        <v>5</v>
      </c>
      <c r="I1" s="41" t="s">
        <v>6</v>
      </c>
      <c r="J1" s="41" t="s">
        <v>7</v>
      </c>
      <c r="K1" s="41" t="s">
        <v>8</v>
      </c>
      <c r="L1" s="20" t="s">
        <v>38</v>
      </c>
    </row>
    <row r="2" spans="1:14" x14ac:dyDescent="0.2">
      <c r="A2" s="4">
        <v>1</v>
      </c>
      <c r="B2" s="6">
        <v>101</v>
      </c>
      <c r="C2" s="5">
        <v>1</v>
      </c>
      <c r="D2" s="5" t="s">
        <v>22</v>
      </c>
      <c r="E2" s="13">
        <v>596</v>
      </c>
      <c r="F2" s="13">
        <f>E2*1.1</f>
        <v>655.6</v>
      </c>
      <c r="G2" s="42">
        <v>7100</v>
      </c>
      <c r="H2" s="43">
        <f>G2*E2</f>
        <v>4231600</v>
      </c>
      <c r="I2" s="43">
        <f t="shared" ref="I2" si="0">H2*0.95</f>
        <v>4020020</v>
      </c>
      <c r="J2" s="43">
        <f t="shared" ref="J2" si="1">H2*0.8</f>
        <v>3385280</v>
      </c>
      <c r="K2" s="44">
        <f t="shared" ref="K2:K53" si="2">MROUND((H2*0.025/12),500)</f>
        <v>9000</v>
      </c>
      <c r="L2" s="18" t="s">
        <v>39</v>
      </c>
      <c r="M2" s="15">
        <f>H2/F2</f>
        <v>6454.545454545454</v>
      </c>
      <c r="N2" s="15"/>
    </row>
    <row r="3" spans="1:14" x14ac:dyDescent="0.2">
      <c r="A3" s="4">
        <v>2</v>
      </c>
      <c r="B3" s="6">
        <v>102</v>
      </c>
      <c r="C3" s="5">
        <v>1</v>
      </c>
      <c r="D3" s="5" t="s">
        <v>22</v>
      </c>
      <c r="E3" s="13">
        <v>605</v>
      </c>
      <c r="F3" s="13">
        <f t="shared" ref="F3:F53" si="3">E3*1.1</f>
        <v>665.5</v>
      </c>
      <c r="G3" s="42">
        <v>7100</v>
      </c>
      <c r="H3" s="43">
        <f t="shared" ref="H3:H53" si="4">G3*E3</f>
        <v>4295500</v>
      </c>
      <c r="I3" s="43">
        <f t="shared" ref="I3:I53" si="5">H3*0.95</f>
        <v>4080725</v>
      </c>
      <c r="J3" s="43">
        <f t="shared" ref="J3:J53" si="6">H3*0.8</f>
        <v>3436400</v>
      </c>
      <c r="K3" s="44">
        <f t="shared" si="2"/>
        <v>9000</v>
      </c>
      <c r="L3" s="18" t="s">
        <v>40</v>
      </c>
      <c r="M3" s="15"/>
      <c r="N3" s="15"/>
    </row>
    <row r="4" spans="1:14" x14ac:dyDescent="0.2">
      <c r="A4" s="4">
        <v>3</v>
      </c>
      <c r="B4" s="6">
        <v>103</v>
      </c>
      <c r="C4" s="5">
        <v>1</v>
      </c>
      <c r="D4" s="5" t="s">
        <v>22</v>
      </c>
      <c r="E4" s="13">
        <v>608</v>
      </c>
      <c r="F4" s="13">
        <f t="shared" si="3"/>
        <v>668.80000000000007</v>
      </c>
      <c r="G4" s="42">
        <v>7100</v>
      </c>
      <c r="H4" s="43">
        <f t="shared" si="4"/>
        <v>4316800</v>
      </c>
      <c r="I4" s="43">
        <f t="shared" si="5"/>
        <v>4100960</v>
      </c>
      <c r="J4" s="43">
        <f t="shared" si="6"/>
        <v>3453440</v>
      </c>
      <c r="K4" s="44">
        <f t="shared" si="2"/>
        <v>9000</v>
      </c>
      <c r="L4" s="18" t="s">
        <v>40</v>
      </c>
      <c r="M4" s="15"/>
      <c r="N4" s="15"/>
    </row>
    <row r="5" spans="1:14" x14ac:dyDescent="0.2">
      <c r="A5" s="4">
        <v>4</v>
      </c>
      <c r="B5" s="6">
        <v>104</v>
      </c>
      <c r="C5" s="5">
        <v>1</v>
      </c>
      <c r="D5" s="5" t="s">
        <v>22</v>
      </c>
      <c r="E5" s="13">
        <v>596</v>
      </c>
      <c r="F5" s="13">
        <f t="shared" si="3"/>
        <v>655.6</v>
      </c>
      <c r="G5" s="42">
        <v>7100</v>
      </c>
      <c r="H5" s="43">
        <f t="shared" si="4"/>
        <v>4231600</v>
      </c>
      <c r="I5" s="43">
        <f t="shared" si="5"/>
        <v>4020020</v>
      </c>
      <c r="J5" s="43">
        <f t="shared" si="6"/>
        <v>3385280</v>
      </c>
      <c r="K5" s="44">
        <f t="shared" si="2"/>
        <v>9000</v>
      </c>
      <c r="L5" s="18" t="s">
        <v>39</v>
      </c>
      <c r="M5" s="15"/>
      <c r="N5" s="15"/>
    </row>
    <row r="6" spans="1:14" x14ac:dyDescent="0.2">
      <c r="A6" s="4">
        <v>5</v>
      </c>
      <c r="B6" s="6">
        <v>201</v>
      </c>
      <c r="C6" s="5">
        <v>2</v>
      </c>
      <c r="D6" s="5" t="s">
        <v>22</v>
      </c>
      <c r="E6" s="13">
        <v>594</v>
      </c>
      <c r="F6" s="13">
        <f t="shared" si="3"/>
        <v>653.40000000000009</v>
      </c>
      <c r="G6" s="42">
        <v>7100</v>
      </c>
      <c r="H6" s="43">
        <f t="shared" si="4"/>
        <v>4217400</v>
      </c>
      <c r="I6" s="43">
        <f t="shared" si="5"/>
        <v>4006530</v>
      </c>
      <c r="J6" s="43">
        <f t="shared" si="6"/>
        <v>3373920</v>
      </c>
      <c r="K6" s="44">
        <f t="shared" si="2"/>
        <v>9000</v>
      </c>
      <c r="L6" s="18" t="s">
        <v>39</v>
      </c>
      <c r="M6" s="15"/>
      <c r="N6" s="15"/>
    </row>
    <row r="7" spans="1:14" x14ac:dyDescent="0.2">
      <c r="A7" s="4">
        <v>6</v>
      </c>
      <c r="B7" s="6">
        <v>202</v>
      </c>
      <c r="C7" s="5">
        <v>2</v>
      </c>
      <c r="D7" s="5" t="s">
        <v>22</v>
      </c>
      <c r="E7" s="13">
        <v>594</v>
      </c>
      <c r="F7" s="13">
        <f t="shared" si="3"/>
        <v>653.40000000000009</v>
      </c>
      <c r="G7" s="42">
        <v>7100</v>
      </c>
      <c r="H7" s="43">
        <f t="shared" si="4"/>
        <v>4217400</v>
      </c>
      <c r="I7" s="43">
        <f t="shared" si="5"/>
        <v>4006530</v>
      </c>
      <c r="J7" s="43">
        <f t="shared" si="6"/>
        <v>3373920</v>
      </c>
      <c r="K7" s="44">
        <f t="shared" si="2"/>
        <v>9000</v>
      </c>
      <c r="L7" s="18" t="s">
        <v>39</v>
      </c>
      <c r="M7" s="15"/>
    </row>
    <row r="8" spans="1:14" x14ac:dyDescent="0.2">
      <c r="A8" s="4">
        <v>7</v>
      </c>
      <c r="B8" s="6">
        <v>203</v>
      </c>
      <c r="C8" s="5">
        <v>2</v>
      </c>
      <c r="D8" s="5" t="s">
        <v>22</v>
      </c>
      <c r="E8" s="13">
        <v>594</v>
      </c>
      <c r="F8" s="13">
        <f t="shared" si="3"/>
        <v>653.40000000000009</v>
      </c>
      <c r="G8" s="42">
        <v>7100</v>
      </c>
      <c r="H8" s="43">
        <f t="shared" si="4"/>
        <v>4217400</v>
      </c>
      <c r="I8" s="43">
        <f t="shared" si="5"/>
        <v>4006530</v>
      </c>
      <c r="J8" s="43">
        <f t="shared" si="6"/>
        <v>3373920</v>
      </c>
      <c r="K8" s="44">
        <f t="shared" si="2"/>
        <v>9000</v>
      </c>
      <c r="L8" s="32" t="s">
        <v>40</v>
      </c>
      <c r="M8" s="15"/>
    </row>
    <row r="9" spans="1:14" x14ac:dyDescent="0.2">
      <c r="A9" s="4">
        <v>8</v>
      </c>
      <c r="B9" s="6">
        <v>204</v>
      </c>
      <c r="C9" s="5">
        <v>2</v>
      </c>
      <c r="D9" s="5" t="s">
        <v>22</v>
      </c>
      <c r="E9" s="13">
        <v>594</v>
      </c>
      <c r="F9" s="13">
        <f t="shared" si="3"/>
        <v>653.40000000000009</v>
      </c>
      <c r="G9" s="42">
        <v>7100</v>
      </c>
      <c r="H9" s="43">
        <f t="shared" si="4"/>
        <v>4217400</v>
      </c>
      <c r="I9" s="43">
        <f t="shared" si="5"/>
        <v>4006530</v>
      </c>
      <c r="J9" s="43">
        <f t="shared" si="6"/>
        <v>3373920</v>
      </c>
      <c r="K9" s="44">
        <f t="shared" si="2"/>
        <v>9000</v>
      </c>
      <c r="L9" s="18" t="s">
        <v>39</v>
      </c>
      <c r="M9" s="15"/>
    </row>
    <row r="10" spans="1:14" x14ac:dyDescent="0.2">
      <c r="A10" s="4">
        <v>9</v>
      </c>
      <c r="B10" s="6">
        <v>301</v>
      </c>
      <c r="C10" s="5">
        <v>3</v>
      </c>
      <c r="D10" s="5" t="s">
        <v>22</v>
      </c>
      <c r="E10" s="13">
        <v>596</v>
      </c>
      <c r="F10" s="13">
        <f t="shared" si="3"/>
        <v>655.6</v>
      </c>
      <c r="G10" s="42">
        <v>7100</v>
      </c>
      <c r="H10" s="43">
        <f t="shared" si="4"/>
        <v>4231600</v>
      </c>
      <c r="I10" s="43">
        <f t="shared" si="5"/>
        <v>4020020</v>
      </c>
      <c r="J10" s="43">
        <f t="shared" si="6"/>
        <v>3385280</v>
      </c>
      <c r="K10" s="44">
        <f t="shared" si="2"/>
        <v>9000</v>
      </c>
      <c r="L10" s="18" t="s">
        <v>39</v>
      </c>
      <c r="M10" s="15"/>
    </row>
    <row r="11" spans="1:14" x14ac:dyDescent="0.2">
      <c r="A11" s="4">
        <v>10</v>
      </c>
      <c r="B11" s="6">
        <v>302</v>
      </c>
      <c r="C11" s="5">
        <v>3</v>
      </c>
      <c r="D11" s="5" t="s">
        <v>22</v>
      </c>
      <c r="E11" s="13">
        <v>596</v>
      </c>
      <c r="F11" s="13">
        <f t="shared" si="3"/>
        <v>655.6</v>
      </c>
      <c r="G11" s="42">
        <v>7100</v>
      </c>
      <c r="H11" s="43">
        <f t="shared" si="4"/>
        <v>4231600</v>
      </c>
      <c r="I11" s="43">
        <f t="shared" si="5"/>
        <v>4020020</v>
      </c>
      <c r="J11" s="43">
        <f t="shared" si="6"/>
        <v>3385280</v>
      </c>
      <c r="K11" s="44">
        <f t="shared" si="2"/>
        <v>9000</v>
      </c>
      <c r="L11" s="18" t="s">
        <v>39</v>
      </c>
    </row>
    <row r="12" spans="1:14" x14ac:dyDescent="0.2">
      <c r="A12" s="4">
        <v>11</v>
      </c>
      <c r="B12" s="6">
        <v>303</v>
      </c>
      <c r="C12" s="5">
        <v>3</v>
      </c>
      <c r="D12" s="5" t="s">
        <v>22</v>
      </c>
      <c r="E12" s="13">
        <v>596</v>
      </c>
      <c r="F12" s="13">
        <f t="shared" si="3"/>
        <v>655.6</v>
      </c>
      <c r="G12" s="42">
        <v>7100</v>
      </c>
      <c r="H12" s="43">
        <f t="shared" si="4"/>
        <v>4231600</v>
      </c>
      <c r="I12" s="43">
        <f t="shared" si="5"/>
        <v>4020020</v>
      </c>
      <c r="J12" s="43">
        <f t="shared" si="6"/>
        <v>3385280</v>
      </c>
      <c r="K12" s="44">
        <f t="shared" si="2"/>
        <v>9000</v>
      </c>
      <c r="L12" s="18" t="s">
        <v>39</v>
      </c>
    </row>
    <row r="13" spans="1:14" x14ac:dyDescent="0.2">
      <c r="A13" s="4">
        <v>12</v>
      </c>
      <c r="B13" s="6">
        <v>304</v>
      </c>
      <c r="C13" s="5">
        <v>3</v>
      </c>
      <c r="D13" s="5" t="s">
        <v>22</v>
      </c>
      <c r="E13" s="13">
        <v>596</v>
      </c>
      <c r="F13" s="13">
        <f t="shared" si="3"/>
        <v>655.6</v>
      </c>
      <c r="G13" s="42">
        <v>7100</v>
      </c>
      <c r="H13" s="43">
        <f t="shared" si="4"/>
        <v>4231600</v>
      </c>
      <c r="I13" s="43">
        <f t="shared" si="5"/>
        <v>4020020</v>
      </c>
      <c r="J13" s="43">
        <f t="shared" si="6"/>
        <v>3385280</v>
      </c>
      <c r="K13" s="44">
        <f t="shared" si="2"/>
        <v>9000</v>
      </c>
      <c r="L13" s="18" t="s">
        <v>39</v>
      </c>
    </row>
    <row r="14" spans="1:14" x14ac:dyDescent="0.2">
      <c r="A14" s="4">
        <v>13</v>
      </c>
      <c r="B14" s="6">
        <v>401</v>
      </c>
      <c r="C14" s="5">
        <v>4</v>
      </c>
      <c r="D14" s="5" t="s">
        <v>22</v>
      </c>
      <c r="E14" s="13">
        <v>594</v>
      </c>
      <c r="F14" s="13">
        <f t="shared" si="3"/>
        <v>653.40000000000009</v>
      </c>
      <c r="G14" s="42">
        <v>7100</v>
      </c>
      <c r="H14" s="43">
        <f t="shared" si="4"/>
        <v>4217400</v>
      </c>
      <c r="I14" s="43">
        <f t="shared" si="5"/>
        <v>4006530</v>
      </c>
      <c r="J14" s="43">
        <f t="shared" si="6"/>
        <v>3373920</v>
      </c>
      <c r="K14" s="44">
        <f t="shared" si="2"/>
        <v>9000</v>
      </c>
      <c r="L14" s="18" t="s">
        <v>40</v>
      </c>
    </row>
    <row r="15" spans="1:14" x14ac:dyDescent="0.2">
      <c r="A15" s="4">
        <v>14</v>
      </c>
      <c r="B15" s="6">
        <v>402</v>
      </c>
      <c r="C15" s="5">
        <v>4</v>
      </c>
      <c r="D15" s="5" t="s">
        <v>22</v>
      </c>
      <c r="E15" s="13">
        <v>594</v>
      </c>
      <c r="F15" s="13">
        <f t="shared" si="3"/>
        <v>653.40000000000009</v>
      </c>
      <c r="G15" s="42">
        <v>7100</v>
      </c>
      <c r="H15" s="43">
        <f t="shared" si="4"/>
        <v>4217400</v>
      </c>
      <c r="I15" s="43">
        <f t="shared" si="5"/>
        <v>4006530</v>
      </c>
      <c r="J15" s="43">
        <f t="shared" si="6"/>
        <v>3373920</v>
      </c>
      <c r="K15" s="44">
        <f t="shared" si="2"/>
        <v>9000</v>
      </c>
      <c r="L15" s="18" t="s">
        <v>39</v>
      </c>
    </row>
    <row r="16" spans="1:14" x14ac:dyDescent="0.2">
      <c r="A16" s="4">
        <v>15</v>
      </c>
      <c r="B16" s="6">
        <v>403</v>
      </c>
      <c r="C16" s="5">
        <v>4</v>
      </c>
      <c r="D16" s="5" t="s">
        <v>22</v>
      </c>
      <c r="E16" s="13">
        <v>594</v>
      </c>
      <c r="F16" s="13">
        <f t="shared" si="3"/>
        <v>653.40000000000009</v>
      </c>
      <c r="G16" s="42">
        <v>7100</v>
      </c>
      <c r="H16" s="43">
        <f t="shared" si="4"/>
        <v>4217400</v>
      </c>
      <c r="I16" s="43">
        <f t="shared" si="5"/>
        <v>4006530</v>
      </c>
      <c r="J16" s="43">
        <f t="shared" si="6"/>
        <v>3373920</v>
      </c>
      <c r="K16" s="44">
        <f t="shared" si="2"/>
        <v>9000</v>
      </c>
      <c r="L16" s="18" t="s">
        <v>40</v>
      </c>
    </row>
    <row r="17" spans="1:12" x14ac:dyDescent="0.2">
      <c r="A17" s="4">
        <v>16</v>
      </c>
      <c r="B17" s="6">
        <v>404</v>
      </c>
      <c r="C17" s="5">
        <v>4</v>
      </c>
      <c r="D17" s="5" t="s">
        <v>22</v>
      </c>
      <c r="E17" s="13">
        <v>594</v>
      </c>
      <c r="F17" s="13">
        <f t="shared" si="3"/>
        <v>653.40000000000009</v>
      </c>
      <c r="G17" s="42">
        <v>7100</v>
      </c>
      <c r="H17" s="43">
        <f t="shared" si="4"/>
        <v>4217400</v>
      </c>
      <c r="I17" s="43">
        <f t="shared" si="5"/>
        <v>4006530</v>
      </c>
      <c r="J17" s="43">
        <f t="shared" si="6"/>
        <v>3373920</v>
      </c>
      <c r="K17" s="44">
        <f t="shared" si="2"/>
        <v>9000</v>
      </c>
      <c r="L17" s="18" t="s">
        <v>39</v>
      </c>
    </row>
    <row r="18" spans="1:12" x14ac:dyDescent="0.2">
      <c r="A18" s="4">
        <v>17</v>
      </c>
      <c r="B18" s="6">
        <v>501</v>
      </c>
      <c r="C18" s="5">
        <v>5</v>
      </c>
      <c r="D18" s="5" t="s">
        <v>22</v>
      </c>
      <c r="E18" s="13">
        <v>596</v>
      </c>
      <c r="F18" s="13">
        <f t="shared" si="3"/>
        <v>655.6</v>
      </c>
      <c r="G18" s="42">
        <v>7150</v>
      </c>
      <c r="H18" s="43">
        <f t="shared" si="4"/>
        <v>4261400</v>
      </c>
      <c r="I18" s="43">
        <f t="shared" si="5"/>
        <v>4048330</v>
      </c>
      <c r="J18" s="43">
        <f t="shared" si="6"/>
        <v>3409120</v>
      </c>
      <c r="K18" s="44">
        <f t="shared" si="2"/>
        <v>9000</v>
      </c>
      <c r="L18" s="18" t="s">
        <v>39</v>
      </c>
    </row>
    <row r="19" spans="1:12" x14ac:dyDescent="0.2">
      <c r="A19" s="4">
        <v>18</v>
      </c>
      <c r="B19" s="6">
        <v>502</v>
      </c>
      <c r="C19" s="5">
        <v>5</v>
      </c>
      <c r="D19" s="5" t="s">
        <v>22</v>
      </c>
      <c r="E19" s="13">
        <v>596</v>
      </c>
      <c r="F19" s="13">
        <f t="shared" si="3"/>
        <v>655.6</v>
      </c>
      <c r="G19" s="42">
        <v>7150</v>
      </c>
      <c r="H19" s="43">
        <f t="shared" si="4"/>
        <v>4261400</v>
      </c>
      <c r="I19" s="43">
        <f t="shared" si="5"/>
        <v>4048330</v>
      </c>
      <c r="J19" s="43">
        <f t="shared" si="6"/>
        <v>3409120</v>
      </c>
      <c r="K19" s="44">
        <f t="shared" si="2"/>
        <v>9000</v>
      </c>
      <c r="L19" s="18" t="s">
        <v>39</v>
      </c>
    </row>
    <row r="20" spans="1:12" x14ac:dyDescent="0.2">
      <c r="A20" s="4">
        <v>19</v>
      </c>
      <c r="B20" s="6">
        <v>503</v>
      </c>
      <c r="C20" s="5">
        <v>5</v>
      </c>
      <c r="D20" s="5" t="s">
        <v>22</v>
      </c>
      <c r="E20" s="13">
        <v>596</v>
      </c>
      <c r="F20" s="13">
        <f t="shared" si="3"/>
        <v>655.6</v>
      </c>
      <c r="G20" s="42">
        <v>7150</v>
      </c>
      <c r="H20" s="43">
        <f t="shared" si="4"/>
        <v>4261400</v>
      </c>
      <c r="I20" s="43">
        <f t="shared" si="5"/>
        <v>4048330</v>
      </c>
      <c r="J20" s="43">
        <f t="shared" si="6"/>
        <v>3409120</v>
      </c>
      <c r="K20" s="44">
        <f t="shared" si="2"/>
        <v>9000</v>
      </c>
      <c r="L20" s="18" t="s">
        <v>39</v>
      </c>
    </row>
    <row r="21" spans="1:12" x14ac:dyDescent="0.2">
      <c r="A21" s="4">
        <v>20</v>
      </c>
      <c r="B21" s="6">
        <v>504</v>
      </c>
      <c r="C21" s="5">
        <v>5</v>
      </c>
      <c r="D21" s="5" t="s">
        <v>22</v>
      </c>
      <c r="E21" s="13">
        <v>596</v>
      </c>
      <c r="F21" s="13">
        <f t="shared" si="3"/>
        <v>655.6</v>
      </c>
      <c r="G21" s="42">
        <v>7150</v>
      </c>
      <c r="H21" s="43">
        <f t="shared" si="4"/>
        <v>4261400</v>
      </c>
      <c r="I21" s="43">
        <f t="shared" si="5"/>
        <v>4048330</v>
      </c>
      <c r="J21" s="43">
        <f t="shared" si="6"/>
        <v>3409120</v>
      </c>
      <c r="K21" s="44">
        <f t="shared" si="2"/>
        <v>9000</v>
      </c>
      <c r="L21" s="18" t="s">
        <v>40</v>
      </c>
    </row>
    <row r="22" spans="1:12" x14ac:dyDescent="0.2">
      <c r="A22" s="4">
        <v>21</v>
      </c>
      <c r="B22" s="6">
        <v>601</v>
      </c>
      <c r="C22" s="5">
        <v>6</v>
      </c>
      <c r="D22" s="5" t="s">
        <v>22</v>
      </c>
      <c r="E22" s="13">
        <v>594</v>
      </c>
      <c r="F22" s="13">
        <f t="shared" si="3"/>
        <v>653.40000000000009</v>
      </c>
      <c r="G22" s="42">
        <v>7200</v>
      </c>
      <c r="H22" s="43">
        <f t="shared" si="4"/>
        <v>4276800</v>
      </c>
      <c r="I22" s="43">
        <f t="shared" si="5"/>
        <v>4062960</v>
      </c>
      <c r="J22" s="43">
        <f t="shared" si="6"/>
        <v>3421440</v>
      </c>
      <c r="K22" s="44">
        <f t="shared" si="2"/>
        <v>9000</v>
      </c>
      <c r="L22" s="18" t="s">
        <v>40</v>
      </c>
    </row>
    <row r="23" spans="1:12" x14ac:dyDescent="0.2">
      <c r="A23" s="4">
        <v>22</v>
      </c>
      <c r="B23" s="6">
        <v>602</v>
      </c>
      <c r="C23" s="5">
        <v>6</v>
      </c>
      <c r="D23" s="5" t="s">
        <v>22</v>
      </c>
      <c r="E23" s="13">
        <v>594</v>
      </c>
      <c r="F23" s="13">
        <f t="shared" si="3"/>
        <v>653.40000000000009</v>
      </c>
      <c r="G23" s="42">
        <v>7200</v>
      </c>
      <c r="H23" s="43">
        <f t="shared" si="4"/>
        <v>4276800</v>
      </c>
      <c r="I23" s="43">
        <f t="shared" si="5"/>
        <v>4062960</v>
      </c>
      <c r="J23" s="43">
        <f t="shared" si="6"/>
        <v>3421440</v>
      </c>
      <c r="K23" s="44">
        <f t="shared" si="2"/>
        <v>9000</v>
      </c>
      <c r="L23" s="18" t="s">
        <v>39</v>
      </c>
    </row>
    <row r="24" spans="1:12" x14ac:dyDescent="0.2">
      <c r="A24" s="4">
        <v>23</v>
      </c>
      <c r="B24" s="6">
        <v>603</v>
      </c>
      <c r="C24" s="5">
        <v>6</v>
      </c>
      <c r="D24" s="5" t="s">
        <v>22</v>
      </c>
      <c r="E24" s="13">
        <v>594</v>
      </c>
      <c r="F24" s="13">
        <f t="shared" si="3"/>
        <v>653.40000000000009</v>
      </c>
      <c r="G24" s="42">
        <v>7200</v>
      </c>
      <c r="H24" s="43">
        <f t="shared" si="4"/>
        <v>4276800</v>
      </c>
      <c r="I24" s="43">
        <f t="shared" si="5"/>
        <v>4062960</v>
      </c>
      <c r="J24" s="43">
        <f t="shared" si="6"/>
        <v>3421440</v>
      </c>
      <c r="K24" s="44">
        <f t="shared" si="2"/>
        <v>9000</v>
      </c>
      <c r="L24" s="18" t="s">
        <v>40</v>
      </c>
    </row>
    <row r="25" spans="1:12" x14ac:dyDescent="0.2">
      <c r="A25" s="4">
        <v>24</v>
      </c>
      <c r="B25" s="6">
        <v>604</v>
      </c>
      <c r="C25" s="5">
        <v>6</v>
      </c>
      <c r="D25" s="5" t="s">
        <v>22</v>
      </c>
      <c r="E25" s="13">
        <v>594</v>
      </c>
      <c r="F25" s="13">
        <f t="shared" si="3"/>
        <v>653.40000000000009</v>
      </c>
      <c r="G25" s="42">
        <v>7200</v>
      </c>
      <c r="H25" s="43">
        <f t="shared" si="4"/>
        <v>4276800</v>
      </c>
      <c r="I25" s="43">
        <f t="shared" si="5"/>
        <v>4062960</v>
      </c>
      <c r="J25" s="43">
        <f t="shared" si="6"/>
        <v>3421440</v>
      </c>
      <c r="K25" s="44">
        <f t="shared" si="2"/>
        <v>9000</v>
      </c>
      <c r="L25" s="18" t="s">
        <v>39</v>
      </c>
    </row>
    <row r="26" spans="1:12" x14ac:dyDescent="0.2">
      <c r="A26" s="4">
        <v>25</v>
      </c>
      <c r="B26" s="6">
        <v>701</v>
      </c>
      <c r="C26" s="12">
        <v>7</v>
      </c>
      <c r="D26" s="5" t="s">
        <v>22</v>
      </c>
      <c r="E26" s="13">
        <v>596</v>
      </c>
      <c r="F26" s="13">
        <f t="shared" si="3"/>
        <v>655.6</v>
      </c>
      <c r="G26" s="42">
        <v>7250</v>
      </c>
      <c r="H26" s="43">
        <f t="shared" si="4"/>
        <v>4321000</v>
      </c>
      <c r="I26" s="43">
        <f t="shared" si="5"/>
        <v>4104950</v>
      </c>
      <c r="J26" s="43">
        <f t="shared" si="6"/>
        <v>3456800</v>
      </c>
      <c r="K26" s="44">
        <f t="shared" si="2"/>
        <v>9000</v>
      </c>
      <c r="L26" s="18" t="s">
        <v>39</v>
      </c>
    </row>
    <row r="27" spans="1:12" x14ac:dyDescent="0.2">
      <c r="A27" s="4">
        <v>26</v>
      </c>
      <c r="B27" s="6">
        <v>702</v>
      </c>
      <c r="C27" s="12">
        <v>7</v>
      </c>
      <c r="D27" s="5" t="s">
        <v>22</v>
      </c>
      <c r="E27" s="13">
        <v>596</v>
      </c>
      <c r="F27" s="13">
        <f t="shared" si="3"/>
        <v>655.6</v>
      </c>
      <c r="G27" s="42">
        <v>7250</v>
      </c>
      <c r="H27" s="43">
        <f t="shared" si="4"/>
        <v>4321000</v>
      </c>
      <c r="I27" s="43">
        <f t="shared" si="5"/>
        <v>4104950</v>
      </c>
      <c r="J27" s="43">
        <f t="shared" si="6"/>
        <v>3456800</v>
      </c>
      <c r="K27" s="44">
        <f t="shared" si="2"/>
        <v>9000</v>
      </c>
      <c r="L27" s="18" t="s">
        <v>39</v>
      </c>
    </row>
    <row r="28" spans="1:12" x14ac:dyDescent="0.2">
      <c r="A28" s="4">
        <v>27</v>
      </c>
      <c r="B28" s="6">
        <v>703</v>
      </c>
      <c r="C28" s="12">
        <v>7</v>
      </c>
      <c r="D28" s="5" t="s">
        <v>22</v>
      </c>
      <c r="E28" s="13">
        <v>596</v>
      </c>
      <c r="F28" s="13">
        <f t="shared" si="3"/>
        <v>655.6</v>
      </c>
      <c r="G28" s="42">
        <v>7250</v>
      </c>
      <c r="H28" s="43">
        <f t="shared" si="4"/>
        <v>4321000</v>
      </c>
      <c r="I28" s="43">
        <f t="shared" si="5"/>
        <v>4104950</v>
      </c>
      <c r="J28" s="43">
        <f t="shared" si="6"/>
        <v>3456800</v>
      </c>
      <c r="K28" s="44">
        <f t="shared" si="2"/>
        <v>9000</v>
      </c>
      <c r="L28" s="18" t="s">
        <v>39</v>
      </c>
    </row>
    <row r="29" spans="1:12" x14ac:dyDescent="0.2">
      <c r="A29" s="4">
        <v>28</v>
      </c>
      <c r="B29" s="6">
        <v>704</v>
      </c>
      <c r="C29" s="12">
        <v>7</v>
      </c>
      <c r="D29" s="5" t="s">
        <v>22</v>
      </c>
      <c r="E29" s="13">
        <v>596</v>
      </c>
      <c r="F29" s="13">
        <f t="shared" si="3"/>
        <v>655.6</v>
      </c>
      <c r="G29" s="42">
        <v>7250</v>
      </c>
      <c r="H29" s="43">
        <f t="shared" si="4"/>
        <v>4321000</v>
      </c>
      <c r="I29" s="43">
        <f t="shared" si="5"/>
        <v>4104950</v>
      </c>
      <c r="J29" s="43">
        <f t="shared" si="6"/>
        <v>3456800</v>
      </c>
      <c r="K29" s="44">
        <f t="shared" si="2"/>
        <v>9000</v>
      </c>
      <c r="L29" s="18" t="s">
        <v>39</v>
      </c>
    </row>
    <row r="30" spans="1:12" x14ac:dyDescent="0.2">
      <c r="A30" s="4">
        <v>29</v>
      </c>
      <c r="B30" s="6">
        <v>801</v>
      </c>
      <c r="C30" s="12">
        <v>8</v>
      </c>
      <c r="D30" s="5" t="s">
        <v>22</v>
      </c>
      <c r="E30" s="13">
        <v>594</v>
      </c>
      <c r="F30" s="13">
        <f t="shared" si="3"/>
        <v>653.40000000000009</v>
      </c>
      <c r="G30" s="42">
        <v>7300</v>
      </c>
      <c r="H30" s="43">
        <f t="shared" si="4"/>
        <v>4336200</v>
      </c>
      <c r="I30" s="43">
        <f t="shared" si="5"/>
        <v>4119390</v>
      </c>
      <c r="J30" s="43">
        <f t="shared" si="6"/>
        <v>3468960</v>
      </c>
      <c r="K30" s="44">
        <f t="shared" si="2"/>
        <v>9000</v>
      </c>
      <c r="L30" s="18" t="s">
        <v>39</v>
      </c>
    </row>
    <row r="31" spans="1:12" x14ac:dyDescent="0.2">
      <c r="A31" s="4">
        <v>30</v>
      </c>
      <c r="B31" s="6">
        <v>802</v>
      </c>
      <c r="C31" s="12">
        <v>8</v>
      </c>
      <c r="D31" s="5" t="s">
        <v>22</v>
      </c>
      <c r="E31" s="13">
        <v>594</v>
      </c>
      <c r="F31" s="13">
        <f t="shared" si="3"/>
        <v>653.40000000000009</v>
      </c>
      <c r="G31" s="42">
        <v>7300</v>
      </c>
      <c r="H31" s="43">
        <f t="shared" si="4"/>
        <v>4336200</v>
      </c>
      <c r="I31" s="43">
        <f t="shared" si="5"/>
        <v>4119390</v>
      </c>
      <c r="J31" s="43">
        <f t="shared" si="6"/>
        <v>3468960</v>
      </c>
      <c r="K31" s="44">
        <f t="shared" si="2"/>
        <v>9000</v>
      </c>
      <c r="L31" s="18" t="s">
        <v>39</v>
      </c>
    </row>
    <row r="32" spans="1:12" x14ac:dyDescent="0.2">
      <c r="A32" s="4">
        <v>31</v>
      </c>
      <c r="B32" s="6">
        <v>803</v>
      </c>
      <c r="C32" s="12">
        <v>8</v>
      </c>
      <c r="D32" s="5" t="s">
        <v>22</v>
      </c>
      <c r="E32" s="13">
        <v>594</v>
      </c>
      <c r="F32" s="13">
        <f t="shared" si="3"/>
        <v>653.40000000000009</v>
      </c>
      <c r="G32" s="42">
        <v>7300</v>
      </c>
      <c r="H32" s="43">
        <f t="shared" si="4"/>
        <v>4336200</v>
      </c>
      <c r="I32" s="43">
        <f t="shared" si="5"/>
        <v>4119390</v>
      </c>
      <c r="J32" s="43">
        <f t="shared" si="6"/>
        <v>3468960</v>
      </c>
      <c r="K32" s="44">
        <f t="shared" si="2"/>
        <v>9000</v>
      </c>
      <c r="L32" s="18" t="s">
        <v>39</v>
      </c>
    </row>
    <row r="33" spans="1:12" x14ac:dyDescent="0.2">
      <c r="A33" s="4">
        <v>32</v>
      </c>
      <c r="B33" s="6">
        <v>804</v>
      </c>
      <c r="C33" s="12">
        <v>8</v>
      </c>
      <c r="D33" s="5" t="s">
        <v>22</v>
      </c>
      <c r="E33" s="13">
        <v>594</v>
      </c>
      <c r="F33" s="13">
        <f t="shared" si="3"/>
        <v>653.40000000000009</v>
      </c>
      <c r="G33" s="42">
        <v>7300</v>
      </c>
      <c r="H33" s="43">
        <f t="shared" si="4"/>
        <v>4336200</v>
      </c>
      <c r="I33" s="43">
        <f t="shared" si="5"/>
        <v>4119390</v>
      </c>
      <c r="J33" s="43">
        <f t="shared" si="6"/>
        <v>3468960</v>
      </c>
      <c r="K33" s="44">
        <f t="shared" si="2"/>
        <v>9000</v>
      </c>
      <c r="L33" s="18" t="s">
        <v>40</v>
      </c>
    </row>
    <row r="34" spans="1:12" x14ac:dyDescent="0.2">
      <c r="A34" s="4">
        <v>33</v>
      </c>
      <c r="B34" s="6">
        <v>901</v>
      </c>
      <c r="C34" s="12">
        <v>9</v>
      </c>
      <c r="D34" s="5" t="s">
        <v>22</v>
      </c>
      <c r="E34" s="13">
        <v>596</v>
      </c>
      <c r="F34" s="13">
        <f t="shared" si="3"/>
        <v>655.6</v>
      </c>
      <c r="G34" s="42">
        <v>7350</v>
      </c>
      <c r="H34" s="43">
        <f t="shared" si="4"/>
        <v>4380600</v>
      </c>
      <c r="I34" s="43">
        <f t="shared" si="5"/>
        <v>4161570</v>
      </c>
      <c r="J34" s="43">
        <f t="shared" si="6"/>
        <v>3504480</v>
      </c>
      <c r="K34" s="44">
        <f t="shared" si="2"/>
        <v>9000</v>
      </c>
      <c r="L34" s="18" t="s">
        <v>39</v>
      </c>
    </row>
    <row r="35" spans="1:12" x14ac:dyDescent="0.2">
      <c r="A35" s="4">
        <v>34</v>
      </c>
      <c r="B35" s="6">
        <v>902</v>
      </c>
      <c r="C35" s="12">
        <v>9</v>
      </c>
      <c r="D35" s="5" t="s">
        <v>22</v>
      </c>
      <c r="E35" s="13">
        <v>596</v>
      </c>
      <c r="F35" s="13">
        <f t="shared" si="3"/>
        <v>655.6</v>
      </c>
      <c r="G35" s="42">
        <v>7350</v>
      </c>
      <c r="H35" s="43">
        <f t="shared" si="4"/>
        <v>4380600</v>
      </c>
      <c r="I35" s="43">
        <f t="shared" si="5"/>
        <v>4161570</v>
      </c>
      <c r="J35" s="43">
        <f t="shared" si="6"/>
        <v>3504480</v>
      </c>
      <c r="K35" s="44">
        <f t="shared" si="2"/>
        <v>9000</v>
      </c>
      <c r="L35" s="18" t="s">
        <v>39</v>
      </c>
    </row>
    <row r="36" spans="1:12" x14ac:dyDescent="0.2">
      <c r="A36" s="4">
        <v>35</v>
      </c>
      <c r="B36" s="6">
        <v>903</v>
      </c>
      <c r="C36" s="12">
        <v>9</v>
      </c>
      <c r="D36" s="5" t="s">
        <v>22</v>
      </c>
      <c r="E36" s="13">
        <v>596</v>
      </c>
      <c r="F36" s="13">
        <f t="shared" si="3"/>
        <v>655.6</v>
      </c>
      <c r="G36" s="42">
        <v>7350</v>
      </c>
      <c r="H36" s="43">
        <f t="shared" si="4"/>
        <v>4380600</v>
      </c>
      <c r="I36" s="43">
        <f t="shared" si="5"/>
        <v>4161570</v>
      </c>
      <c r="J36" s="43">
        <f t="shared" si="6"/>
        <v>3504480</v>
      </c>
      <c r="K36" s="44">
        <f t="shared" si="2"/>
        <v>9000</v>
      </c>
      <c r="L36" s="18" t="s">
        <v>39</v>
      </c>
    </row>
    <row r="37" spans="1:12" x14ac:dyDescent="0.2">
      <c r="A37" s="4">
        <v>36</v>
      </c>
      <c r="B37" s="6">
        <v>904</v>
      </c>
      <c r="C37" s="12">
        <v>9</v>
      </c>
      <c r="D37" s="5" t="s">
        <v>22</v>
      </c>
      <c r="E37" s="13">
        <v>596</v>
      </c>
      <c r="F37" s="13">
        <f t="shared" si="3"/>
        <v>655.6</v>
      </c>
      <c r="G37" s="42">
        <v>7350</v>
      </c>
      <c r="H37" s="43">
        <f t="shared" si="4"/>
        <v>4380600</v>
      </c>
      <c r="I37" s="43">
        <f t="shared" si="5"/>
        <v>4161570</v>
      </c>
      <c r="J37" s="43">
        <f t="shared" si="6"/>
        <v>3504480</v>
      </c>
      <c r="K37" s="44">
        <f t="shared" si="2"/>
        <v>9000</v>
      </c>
      <c r="L37" s="18" t="s">
        <v>39</v>
      </c>
    </row>
    <row r="38" spans="1:12" x14ac:dyDescent="0.2">
      <c r="A38" s="4">
        <v>37</v>
      </c>
      <c r="B38" s="6">
        <v>1001</v>
      </c>
      <c r="C38" s="12">
        <v>10</v>
      </c>
      <c r="D38" s="5" t="s">
        <v>22</v>
      </c>
      <c r="E38" s="13">
        <v>594</v>
      </c>
      <c r="F38" s="13">
        <f t="shared" si="3"/>
        <v>653.40000000000009</v>
      </c>
      <c r="G38" s="42">
        <v>7400</v>
      </c>
      <c r="H38" s="43">
        <f t="shared" si="4"/>
        <v>4395600</v>
      </c>
      <c r="I38" s="43">
        <f t="shared" si="5"/>
        <v>4175820</v>
      </c>
      <c r="J38" s="43">
        <f t="shared" si="6"/>
        <v>3516480</v>
      </c>
      <c r="K38" s="44">
        <f t="shared" si="2"/>
        <v>9000</v>
      </c>
      <c r="L38" s="18" t="s">
        <v>39</v>
      </c>
    </row>
    <row r="39" spans="1:12" x14ac:dyDescent="0.2">
      <c r="A39" s="4">
        <v>38</v>
      </c>
      <c r="B39" s="6">
        <v>1002</v>
      </c>
      <c r="C39" s="12">
        <v>10</v>
      </c>
      <c r="D39" s="5" t="s">
        <v>22</v>
      </c>
      <c r="E39" s="13">
        <v>594</v>
      </c>
      <c r="F39" s="13">
        <f t="shared" si="3"/>
        <v>653.40000000000009</v>
      </c>
      <c r="G39" s="42">
        <v>7400</v>
      </c>
      <c r="H39" s="43">
        <f t="shared" si="4"/>
        <v>4395600</v>
      </c>
      <c r="I39" s="43">
        <f t="shared" si="5"/>
        <v>4175820</v>
      </c>
      <c r="J39" s="43">
        <f t="shared" si="6"/>
        <v>3516480</v>
      </c>
      <c r="K39" s="44">
        <f t="shared" si="2"/>
        <v>9000</v>
      </c>
      <c r="L39" s="18" t="s">
        <v>40</v>
      </c>
    </row>
    <row r="40" spans="1:12" x14ac:dyDescent="0.2">
      <c r="A40" s="4">
        <v>39</v>
      </c>
      <c r="B40" s="6">
        <v>1003</v>
      </c>
      <c r="C40" s="12">
        <v>10</v>
      </c>
      <c r="D40" s="5" t="s">
        <v>22</v>
      </c>
      <c r="E40" s="13">
        <v>594</v>
      </c>
      <c r="F40" s="13">
        <f t="shared" si="3"/>
        <v>653.40000000000009</v>
      </c>
      <c r="G40" s="42">
        <v>7400</v>
      </c>
      <c r="H40" s="43">
        <f t="shared" si="4"/>
        <v>4395600</v>
      </c>
      <c r="I40" s="43">
        <f t="shared" si="5"/>
        <v>4175820</v>
      </c>
      <c r="J40" s="43">
        <f t="shared" si="6"/>
        <v>3516480</v>
      </c>
      <c r="K40" s="44">
        <f t="shared" si="2"/>
        <v>9000</v>
      </c>
      <c r="L40" s="18" t="s">
        <v>39</v>
      </c>
    </row>
    <row r="41" spans="1:12" x14ac:dyDescent="0.2">
      <c r="A41" s="4">
        <v>40</v>
      </c>
      <c r="B41" s="6">
        <v>1004</v>
      </c>
      <c r="C41" s="12">
        <v>10</v>
      </c>
      <c r="D41" s="5" t="s">
        <v>22</v>
      </c>
      <c r="E41" s="13">
        <v>594</v>
      </c>
      <c r="F41" s="13">
        <f t="shared" si="3"/>
        <v>653.40000000000009</v>
      </c>
      <c r="G41" s="42">
        <v>7400</v>
      </c>
      <c r="H41" s="43">
        <f t="shared" si="4"/>
        <v>4395600</v>
      </c>
      <c r="I41" s="43">
        <f t="shared" si="5"/>
        <v>4175820</v>
      </c>
      <c r="J41" s="43">
        <f t="shared" si="6"/>
        <v>3516480</v>
      </c>
      <c r="K41" s="44">
        <f t="shared" si="2"/>
        <v>9000</v>
      </c>
      <c r="L41" s="18" t="s">
        <v>39</v>
      </c>
    </row>
    <row r="42" spans="1:12" x14ac:dyDescent="0.2">
      <c r="A42" s="4">
        <v>41</v>
      </c>
      <c r="B42" s="6">
        <v>1101</v>
      </c>
      <c r="C42" s="12">
        <v>11</v>
      </c>
      <c r="D42" s="5" t="s">
        <v>22</v>
      </c>
      <c r="E42" s="13">
        <v>596</v>
      </c>
      <c r="F42" s="13">
        <f t="shared" si="3"/>
        <v>655.6</v>
      </c>
      <c r="G42" s="42">
        <v>7450</v>
      </c>
      <c r="H42" s="43">
        <f t="shared" si="4"/>
        <v>4440200</v>
      </c>
      <c r="I42" s="43">
        <f t="shared" si="5"/>
        <v>4218190</v>
      </c>
      <c r="J42" s="43">
        <f t="shared" si="6"/>
        <v>3552160</v>
      </c>
      <c r="K42" s="44">
        <f t="shared" si="2"/>
        <v>9500</v>
      </c>
      <c r="L42" s="18" t="s">
        <v>39</v>
      </c>
    </row>
    <row r="43" spans="1:12" x14ac:dyDescent="0.2">
      <c r="A43" s="4">
        <v>42</v>
      </c>
      <c r="B43" s="6">
        <v>1102</v>
      </c>
      <c r="C43" s="12">
        <v>11</v>
      </c>
      <c r="D43" s="5" t="s">
        <v>22</v>
      </c>
      <c r="E43" s="13">
        <v>596</v>
      </c>
      <c r="F43" s="13">
        <f t="shared" si="3"/>
        <v>655.6</v>
      </c>
      <c r="G43" s="42">
        <v>7450</v>
      </c>
      <c r="H43" s="43">
        <f t="shared" si="4"/>
        <v>4440200</v>
      </c>
      <c r="I43" s="43">
        <f t="shared" si="5"/>
        <v>4218190</v>
      </c>
      <c r="J43" s="43">
        <f t="shared" si="6"/>
        <v>3552160</v>
      </c>
      <c r="K43" s="44">
        <f t="shared" si="2"/>
        <v>9500</v>
      </c>
      <c r="L43" s="18" t="s">
        <v>40</v>
      </c>
    </row>
    <row r="44" spans="1:12" x14ac:dyDescent="0.2">
      <c r="A44" s="4">
        <v>43</v>
      </c>
      <c r="B44" s="6">
        <v>1103</v>
      </c>
      <c r="C44" s="12">
        <v>11</v>
      </c>
      <c r="D44" s="5" t="s">
        <v>22</v>
      </c>
      <c r="E44" s="13">
        <v>596</v>
      </c>
      <c r="F44" s="13">
        <f t="shared" si="3"/>
        <v>655.6</v>
      </c>
      <c r="G44" s="42">
        <v>7450</v>
      </c>
      <c r="H44" s="43">
        <f t="shared" si="4"/>
        <v>4440200</v>
      </c>
      <c r="I44" s="43">
        <f t="shared" si="5"/>
        <v>4218190</v>
      </c>
      <c r="J44" s="43">
        <f t="shared" si="6"/>
        <v>3552160</v>
      </c>
      <c r="K44" s="44">
        <f t="shared" si="2"/>
        <v>9500</v>
      </c>
      <c r="L44" s="18" t="s">
        <v>39</v>
      </c>
    </row>
    <row r="45" spans="1:12" x14ac:dyDescent="0.2">
      <c r="A45" s="4">
        <v>44</v>
      </c>
      <c r="B45" s="6">
        <v>1104</v>
      </c>
      <c r="C45" s="12">
        <v>11</v>
      </c>
      <c r="D45" s="5" t="s">
        <v>22</v>
      </c>
      <c r="E45" s="13">
        <v>596</v>
      </c>
      <c r="F45" s="13">
        <f t="shared" si="3"/>
        <v>655.6</v>
      </c>
      <c r="G45" s="42">
        <v>7450</v>
      </c>
      <c r="H45" s="43">
        <f t="shared" si="4"/>
        <v>4440200</v>
      </c>
      <c r="I45" s="43">
        <f t="shared" si="5"/>
        <v>4218190</v>
      </c>
      <c r="J45" s="43">
        <f t="shared" si="6"/>
        <v>3552160</v>
      </c>
      <c r="K45" s="44">
        <f t="shared" si="2"/>
        <v>9500</v>
      </c>
      <c r="L45" s="18" t="s">
        <v>40</v>
      </c>
    </row>
    <row r="46" spans="1:12" x14ac:dyDescent="0.2">
      <c r="A46" s="4">
        <v>45</v>
      </c>
      <c r="B46" s="6">
        <v>1201</v>
      </c>
      <c r="C46" s="12">
        <v>12</v>
      </c>
      <c r="D46" s="5" t="s">
        <v>22</v>
      </c>
      <c r="E46" s="13">
        <v>594</v>
      </c>
      <c r="F46" s="13">
        <f t="shared" si="3"/>
        <v>653.40000000000009</v>
      </c>
      <c r="G46" s="42">
        <v>7500</v>
      </c>
      <c r="H46" s="43">
        <f t="shared" si="4"/>
        <v>4455000</v>
      </c>
      <c r="I46" s="43">
        <f t="shared" si="5"/>
        <v>4232250</v>
      </c>
      <c r="J46" s="43">
        <f t="shared" si="6"/>
        <v>3564000</v>
      </c>
      <c r="K46" s="44">
        <f t="shared" si="2"/>
        <v>9500</v>
      </c>
      <c r="L46" s="18" t="s">
        <v>40</v>
      </c>
    </row>
    <row r="47" spans="1:12" x14ac:dyDescent="0.2">
      <c r="A47" s="4">
        <v>46</v>
      </c>
      <c r="B47" s="6">
        <v>1202</v>
      </c>
      <c r="C47" s="12">
        <v>12</v>
      </c>
      <c r="D47" s="5" t="s">
        <v>22</v>
      </c>
      <c r="E47" s="13">
        <v>594</v>
      </c>
      <c r="F47" s="13">
        <f t="shared" si="3"/>
        <v>653.40000000000009</v>
      </c>
      <c r="G47" s="42">
        <v>7500</v>
      </c>
      <c r="H47" s="43">
        <f t="shared" si="4"/>
        <v>4455000</v>
      </c>
      <c r="I47" s="43">
        <f t="shared" si="5"/>
        <v>4232250</v>
      </c>
      <c r="J47" s="43">
        <f t="shared" si="6"/>
        <v>3564000</v>
      </c>
      <c r="K47" s="44">
        <f t="shared" si="2"/>
        <v>9500</v>
      </c>
      <c r="L47" s="18" t="s">
        <v>39</v>
      </c>
    </row>
    <row r="48" spans="1:12" x14ac:dyDescent="0.2">
      <c r="A48" s="4">
        <v>47</v>
      </c>
      <c r="B48" s="6">
        <v>1203</v>
      </c>
      <c r="C48" s="12">
        <v>12</v>
      </c>
      <c r="D48" s="5" t="s">
        <v>22</v>
      </c>
      <c r="E48" s="13">
        <v>594</v>
      </c>
      <c r="F48" s="13">
        <f t="shared" si="3"/>
        <v>653.40000000000009</v>
      </c>
      <c r="G48" s="42">
        <v>7500</v>
      </c>
      <c r="H48" s="43">
        <f t="shared" si="4"/>
        <v>4455000</v>
      </c>
      <c r="I48" s="43">
        <f t="shared" si="5"/>
        <v>4232250</v>
      </c>
      <c r="J48" s="43">
        <f t="shared" si="6"/>
        <v>3564000</v>
      </c>
      <c r="K48" s="44">
        <f t="shared" si="2"/>
        <v>9500</v>
      </c>
      <c r="L48" s="18" t="s">
        <v>40</v>
      </c>
    </row>
    <row r="49" spans="1:12" x14ac:dyDescent="0.2">
      <c r="A49" s="4">
        <v>48</v>
      </c>
      <c r="B49" s="6">
        <v>1204</v>
      </c>
      <c r="C49" s="12">
        <v>12</v>
      </c>
      <c r="D49" s="5" t="s">
        <v>22</v>
      </c>
      <c r="E49" s="13">
        <v>594</v>
      </c>
      <c r="F49" s="13">
        <f t="shared" si="3"/>
        <v>653.40000000000009</v>
      </c>
      <c r="G49" s="42">
        <v>7500</v>
      </c>
      <c r="H49" s="43">
        <f t="shared" si="4"/>
        <v>4455000</v>
      </c>
      <c r="I49" s="43">
        <f t="shared" si="5"/>
        <v>4232250</v>
      </c>
      <c r="J49" s="43">
        <f t="shared" si="6"/>
        <v>3564000</v>
      </c>
      <c r="K49" s="44">
        <f t="shared" si="2"/>
        <v>9500</v>
      </c>
      <c r="L49" s="18" t="s">
        <v>39</v>
      </c>
    </row>
    <row r="50" spans="1:12" x14ac:dyDescent="0.2">
      <c r="A50" s="4">
        <v>49</v>
      </c>
      <c r="B50" s="6">
        <v>1301</v>
      </c>
      <c r="C50" s="12">
        <v>13</v>
      </c>
      <c r="D50" s="5" t="s">
        <v>22</v>
      </c>
      <c r="E50" s="13">
        <v>596</v>
      </c>
      <c r="F50" s="13">
        <f t="shared" si="3"/>
        <v>655.6</v>
      </c>
      <c r="G50" s="42">
        <v>7550</v>
      </c>
      <c r="H50" s="43">
        <f t="shared" si="4"/>
        <v>4499800</v>
      </c>
      <c r="I50" s="43">
        <f t="shared" si="5"/>
        <v>4274810</v>
      </c>
      <c r="J50" s="43">
        <f t="shared" si="6"/>
        <v>3599840</v>
      </c>
      <c r="K50" s="44">
        <f t="shared" si="2"/>
        <v>9500</v>
      </c>
      <c r="L50" s="18" t="s">
        <v>39</v>
      </c>
    </row>
    <row r="51" spans="1:12" x14ac:dyDescent="0.2">
      <c r="A51" s="4">
        <v>50</v>
      </c>
      <c r="B51" s="6">
        <v>1302</v>
      </c>
      <c r="C51" s="12">
        <v>13</v>
      </c>
      <c r="D51" s="5" t="s">
        <v>22</v>
      </c>
      <c r="E51" s="13">
        <v>596</v>
      </c>
      <c r="F51" s="13">
        <f t="shared" si="3"/>
        <v>655.6</v>
      </c>
      <c r="G51" s="42">
        <v>7550</v>
      </c>
      <c r="H51" s="43">
        <f t="shared" si="4"/>
        <v>4499800</v>
      </c>
      <c r="I51" s="43">
        <f t="shared" si="5"/>
        <v>4274810</v>
      </c>
      <c r="J51" s="43">
        <f t="shared" si="6"/>
        <v>3599840</v>
      </c>
      <c r="K51" s="44">
        <f t="shared" si="2"/>
        <v>9500</v>
      </c>
      <c r="L51" s="18" t="s">
        <v>40</v>
      </c>
    </row>
    <row r="52" spans="1:12" x14ac:dyDescent="0.2">
      <c r="A52" s="4">
        <v>51</v>
      </c>
      <c r="B52" s="6">
        <v>1303</v>
      </c>
      <c r="C52" s="12">
        <v>13</v>
      </c>
      <c r="D52" s="5" t="s">
        <v>22</v>
      </c>
      <c r="E52" s="13">
        <v>596</v>
      </c>
      <c r="F52" s="13">
        <f t="shared" si="3"/>
        <v>655.6</v>
      </c>
      <c r="G52" s="42">
        <v>7550</v>
      </c>
      <c r="H52" s="43">
        <f t="shared" si="4"/>
        <v>4499800</v>
      </c>
      <c r="I52" s="43">
        <f t="shared" si="5"/>
        <v>4274810</v>
      </c>
      <c r="J52" s="43">
        <f t="shared" si="6"/>
        <v>3599840</v>
      </c>
      <c r="K52" s="44">
        <f t="shared" si="2"/>
        <v>9500</v>
      </c>
      <c r="L52" s="18" t="s">
        <v>39</v>
      </c>
    </row>
    <row r="53" spans="1:12" x14ac:dyDescent="0.2">
      <c r="A53" s="4">
        <v>52</v>
      </c>
      <c r="B53" s="6">
        <v>1304</v>
      </c>
      <c r="C53" s="12">
        <v>13</v>
      </c>
      <c r="D53" s="5" t="s">
        <v>22</v>
      </c>
      <c r="E53" s="13">
        <v>596</v>
      </c>
      <c r="F53" s="13">
        <f t="shared" si="3"/>
        <v>655.6</v>
      </c>
      <c r="G53" s="42">
        <v>7550</v>
      </c>
      <c r="H53" s="43">
        <f t="shared" si="4"/>
        <v>4499800</v>
      </c>
      <c r="I53" s="43">
        <f t="shared" si="5"/>
        <v>4274810</v>
      </c>
      <c r="J53" s="43">
        <f t="shared" si="6"/>
        <v>3599840</v>
      </c>
      <c r="K53" s="44">
        <f t="shared" si="2"/>
        <v>9500</v>
      </c>
      <c r="L53" s="18" t="s">
        <v>40</v>
      </c>
    </row>
    <row r="54" spans="1:12" x14ac:dyDescent="0.2">
      <c r="A54" s="50" t="s">
        <v>2</v>
      </c>
      <c r="B54" s="51"/>
      <c r="C54" s="51"/>
      <c r="D54" s="52"/>
      <c r="E54" s="9">
        <f t="shared" ref="E54:F54" si="7">SUM(E2:E53)</f>
        <v>30965</v>
      </c>
      <c r="F54" s="9">
        <f t="shared" si="7"/>
        <v>34061.5</v>
      </c>
      <c r="G54" s="45"/>
      <c r="H54" s="46">
        <f>SUM(H2:H53)</f>
        <v>225207500</v>
      </c>
      <c r="I54" s="46">
        <f>SUM(I2:I53)</f>
        <v>213947125</v>
      </c>
      <c r="J54" s="46">
        <f>SUM(J2:J53)</f>
        <v>180166000</v>
      </c>
      <c r="K54" s="47"/>
    </row>
    <row r="55" spans="1:12" x14ac:dyDescent="0.2">
      <c r="G55" s="48"/>
    </row>
    <row r="56" spans="1:12" x14ac:dyDescent="0.2">
      <c r="H56" s="49">
        <v>225207500</v>
      </c>
      <c r="I56" s="49">
        <f>H56*95%</f>
        <v>213947125</v>
      </c>
      <c r="J56" s="49">
        <f>H56*80%</f>
        <v>180166000</v>
      </c>
    </row>
    <row r="57" spans="1:12" x14ac:dyDescent="0.2">
      <c r="F57" s="14"/>
      <c r="H57" s="48"/>
      <c r="I57" s="48"/>
      <c r="J57" s="48"/>
    </row>
    <row r="58" spans="1:12" x14ac:dyDescent="0.2">
      <c r="F58" s="14"/>
      <c r="H58" s="48"/>
      <c r="I58" s="48"/>
      <c r="J58" s="48"/>
    </row>
    <row r="59" spans="1:12" x14ac:dyDescent="0.2">
      <c r="F59" s="14"/>
      <c r="H59" s="48"/>
      <c r="I59" s="48"/>
      <c r="J59" s="48"/>
    </row>
    <row r="60" spans="1:12" x14ac:dyDescent="0.2">
      <c r="F60" s="14"/>
      <c r="H60" s="48"/>
      <c r="I60" s="48"/>
      <c r="J60" s="48"/>
    </row>
    <row r="61" spans="1:12" x14ac:dyDescent="0.2">
      <c r="F61" s="14"/>
      <c r="H61" s="48"/>
      <c r="I61" s="48"/>
      <c r="J61" s="48"/>
    </row>
    <row r="62" spans="1:12" x14ac:dyDescent="0.2">
      <c r="F62" s="14"/>
      <c r="H62" s="48"/>
      <c r="I62" s="48"/>
      <c r="J62" s="48"/>
    </row>
    <row r="63" spans="1:12" x14ac:dyDescent="0.2">
      <c r="F63" s="14"/>
      <c r="H63" s="48"/>
      <c r="I63" s="48"/>
      <c r="J63" s="48"/>
    </row>
    <row r="64" spans="1:12" x14ac:dyDescent="0.2">
      <c r="F64" s="14"/>
      <c r="H64" s="48"/>
      <c r="I64" s="48"/>
      <c r="J64" s="48"/>
    </row>
    <row r="65" spans="6:10" x14ac:dyDescent="0.2">
      <c r="F65" s="14"/>
      <c r="H65" s="48"/>
      <c r="I65" s="48"/>
      <c r="J65" s="48"/>
    </row>
    <row r="66" spans="6:10" x14ac:dyDescent="0.2">
      <c r="F66" s="14"/>
      <c r="H66" s="48"/>
      <c r="I66" s="48"/>
      <c r="J66" s="48"/>
    </row>
    <row r="67" spans="6:10" x14ac:dyDescent="0.2">
      <c r="F67" s="14"/>
      <c r="H67" s="48"/>
      <c r="I67" s="48"/>
      <c r="J67" s="48"/>
    </row>
    <row r="68" spans="6:10" x14ac:dyDescent="0.2">
      <c r="F68" s="14"/>
      <c r="H68" s="48"/>
      <c r="I68" s="48"/>
      <c r="J68" s="48"/>
    </row>
    <row r="69" spans="6:10" x14ac:dyDescent="0.2">
      <c r="F69" s="14"/>
      <c r="H69" s="48"/>
      <c r="I69" s="48"/>
      <c r="J69" s="48"/>
    </row>
    <row r="70" spans="6:10" x14ac:dyDescent="0.2">
      <c r="F70" s="14"/>
      <c r="H70" s="48"/>
      <c r="I70" s="48"/>
      <c r="J70" s="48"/>
    </row>
  </sheetData>
  <mergeCells count="1">
    <mergeCell ref="A54:D5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zoomScale="130" zoomScaleNormal="130" workbookViewId="0">
      <selection activeCell="M7" sqref="M7"/>
    </sheetView>
  </sheetViews>
  <sheetFormatPr defaultRowHeight="12.75" x14ac:dyDescent="0.2"/>
  <cols>
    <col min="1" max="1" width="4.7109375" style="16" customWidth="1"/>
    <col min="2" max="2" width="6.28515625" style="11" customWidth="1"/>
    <col min="3" max="3" width="5.42578125" style="11" customWidth="1"/>
    <col min="4" max="4" width="6.42578125" style="11" customWidth="1"/>
    <col min="5" max="5" width="5.7109375" style="17" customWidth="1"/>
    <col min="6" max="6" width="7.28515625" style="17" customWidth="1"/>
    <col min="7" max="7" width="7.42578125" style="49" customWidth="1"/>
    <col min="8" max="8" width="10.85546875" style="49" customWidth="1"/>
    <col min="9" max="9" width="10.7109375" style="49" customWidth="1"/>
    <col min="10" max="10" width="11.28515625" style="49" customWidth="1"/>
    <col min="11" max="11" width="8" style="49" customWidth="1"/>
    <col min="12" max="12" width="8.5703125" style="11" customWidth="1"/>
    <col min="13" max="13" width="11" style="11" customWidth="1"/>
    <col min="14" max="14" width="10.85546875" style="11" customWidth="1"/>
    <col min="15" max="16384" width="9.140625" style="11"/>
  </cols>
  <sheetData>
    <row r="1" spans="1:14" ht="66.75" customHeight="1" x14ac:dyDescent="0.2">
      <c r="A1" s="19" t="s">
        <v>0</v>
      </c>
      <c r="B1" s="20" t="s">
        <v>3</v>
      </c>
      <c r="C1" s="20" t="s">
        <v>1</v>
      </c>
      <c r="D1" s="20" t="s">
        <v>4</v>
      </c>
      <c r="E1" s="21" t="s">
        <v>10</v>
      </c>
      <c r="F1" s="20" t="s">
        <v>23</v>
      </c>
      <c r="G1" s="41" t="s">
        <v>9</v>
      </c>
      <c r="H1" s="41" t="s">
        <v>5</v>
      </c>
      <c r="I1" s="41" t="s">
        <v>6</v>
      </c>
      <c r="J1" s="41" t="s">
        <v>7</v>
      </c>
      <c r="K1" s="41" t="s">
        <v>8</v>
      </c>
      <c r="L1" s="20" t="s">
        <v>38</v>
      </c>
    </row>
    <row r="2" spans="1:14" x14ac:dyDescent="0.2">
      <c r="A2" s="4">
        <v>1</v>
      </c>
      <c r="B2" s="6">
        <v>101</v>
      </c>
      <c r="C2" s="5">
        <v>1</v>
      </c>
      <c r="D2" s="5" t="s">
        <v>22</v>
      </c>
      <c r="E2" s="13">
        <v>649</v>
      </c>
      <c r="F2" s="13">
        <f>E2*1.1</f>
        <v>713.90000000000009</v>
      </c>
      <c r="G2" s="42">
        <v>7100</v>
      </c>
      <c r="H2" s="43">
        <f>G2*E2</f>
        <v>4607900</v>
      </c>
      <c r="I2" s="43">
        <f t="shared" ref="I2" si="0">H2*0.95</f>
        <v>4377505</v>
      </c>
      <c r="J2" s="43">
        <f t="shared" ref="J2" si="1">H2*0.8</f>
        <v>3686320</v>
      </c>
      <c r="K2" s="44">
        <f t="shared" ref="K2" si="2">MROUND((H2*0.025/12),500)</f>
        <v>9500</v>
      </c>
      <c r="L2" s="18" t="s">
        <v>39</v>
      </c>
      <c r="M2" s="15">
        <f>H2/F2</f>
        <v>6454.545454545454</v>
      </c>
      <c r="N2" s="15"/>
    </row>
    <row r="3" spans="1:14" x14ac:dyDescent="0.2">
      <c r="A3" s="4">
        <v>2</v>
      </c>
      <c r="B3" s="6">
        <v>102</v>
      </c>
      <c r="C3" s="5">
        <v>1</v>
      </c>
      <c r="D3" s="5" t="s">
        <v>22</v>
      </c>
      <c r="E3" s="13">
        <v>659</v>
      </c>
      <c r="F3" s="13">
        <f t="shared" ref="F3:F53" si="3">E3*1.1</f>
        <v>724.90000000000009</v>
      </c>
      <c r="G3" s="42">
        <v>7100</v>
      </c>
      <c r="H3" s="43">
        <f t="shared" ref="H3:H53" si="4">G3*E3</f>
        <v>4678900</v>
      </c>
      <c r="I3" s="43">
        <f t="shared" ref="I3:I53" si="5">H3*0.95</f>
        <v>4444955</v>
      </c>
      <c r="J3" s="43">
        <f t="shared" ref="J3:J53" si="6">H3*0.8</f>
        <v>3743120</v>
      </c>
      <c r="K3" s="44">
        <f t="shared" ref="K3:K53" si="7">MROUND((H3*0.025/12),500)</f>
        <v>9500</v>
      </c>
      <c r="L3" s="18" t="s">
        <v>40</v>
      </c>
      <c r="M3" s="15"/>
      <c r="N3" s="15"/>
    </row>
    <row r="4" spans="1:14" x14ac:dyDescent="0.2">
      <c r="A4" s="4">
        <v>3</v>
      </c>
      <c r="B4" s="6">
        <v>103</v>
      </c>
      <c r="C4" s="5">
        <v>1</v>
      </c>
      <c r="D4" s="40" t="s">
        <v>21</v>
      </c>
      <c r="E4" s="13">
        <v>860</v>
      </c>
      <c r="F4" s="13">
        <f t="shared" si="3"/>
        <v>946.00000000000011</v>
      </c>
      <c r="G4" s="42">
        <v>7100</v>
      </c>
      <c r="H4" s="43">
        <f t="shared" si="4"/>
        <v>6106000</v>
      </c>
      <c r="I4" s="43">
        <f t="shared" si="5"/>
        <v>5800700</v>
      </c>
      <c r="J4" s="43">
        <f t="shared" si="6"/>
        <v>4884800</v>
      </c>
      <c r="K4" s="44">
        <f t="shared" si="7"/>
        <v>12500</v>
      </c>
      <c r="L4" s="18" t="s">
        <v>40</v>
      </c>
      <c r="M4" s="15"/>
      <c r="N4" s="15"/>
    </row>
    <row r="5" spans="1:14" x14ac:dyDescent="0.2">
      <c r="A5" s="4">
        <v>4</v>
      </c>
      <c r="B5" s="6">
        <v>104</v>
      </c>
      <c r="C5" s="5">
        <v>1</v>
      </c>
      <c r="D5" s="5" t="s">
        <v>21</v>
      </c>
      <c r="E5" s="13">
        <v>849</v>
      </c>
      <c r="F5" s="13">
        <f t="shared" si="3"/>
        <v>933.90000000000009</v>
      </c>
      <c r="G5" s="42">
        <v>7100</v>
      </c>
      <c r="H5" s="43">
        <f t="shared" si="4"/>
        <v>6027900</v>
      </c>
      <c r="I5" s="43">
        <f t="shared" si="5"/>
        <v>5726505</v>
      </c>
      <c r="J5" s="43">
        <f t="shared" si="6"/>
        <v>4822320</v>
      </c>
      <c r="K5" s="44">
        <f t="shared" si="7"/>
        <v>12500</v>
      </c>
      <c r="L5" s="18" t="s">
        <v>39</v>
      </c>
      <c r="M5" s="15"/>
      <c r="N5" s="15"/>
    </row>
    <row r="6" spans="1:14" x14ac:dyDescent="0.2">
      <c r="A6" s="4">
        <v>5</v>
      </c>
      <c r="B6" s="6">
        <v>201</v>
      </c>
      <c r="C6" s="5">
        <v>2</v>
      </c>
      <c r="D6" s="5" t="s">
        <v>22</v>
      </c>
      <c r="E6" s="13">
        <v>648</v>
      </c>
      <c r="F6" s="13">
        <f t="shared" si="3"/>
        <v>712.80000000000007</v>
      </c>
      <c r="G6" s="42">
        <v>7100</v>
      </c>
      <c r="H6" s="43">
        <f t="shared" si="4"/>
        <v>4600800</v>
      </c>
      <c r="I6" s="43">
        <f t="shared" si="5"/>
        <v>4370760</v>
      </c>
      <c r="J6" s="43">
        <f t="shared" si="6"/>
        <v>3680640</v>
      </c>
      <c r="K6" s="44">
        <f t="shared" si="7"/>
        <v>9500</v>
      </c>
      <c r="L6" s="18" t="s">
        <v>39</v>
      </c>
      <c r="M6" s="15"/>
      <c r="N6" s="15"/>
    </row>
    <row r="7" spans="1:14" x14ac:dyDescent="0.2">
      <c r="A7" s="4">
        <v>6</v>
      </c>
      <c r="B7" s="6">
        <v>202</v>
      </c>
      <c r="C7" s="5">
        <v>2</v>
      </c>
      <c r="D7" s="5" t="s">
        <v>22</v>
      </c>
      <c r="E7" s="13">
        <v>648</v>
      </c>
      <c r="F7" s="13">
        <f t="shared" si="3"/>
        <v>712.80000000000007</v>
      </c>
      <c r="G7" s="42">
        <v>7100</v>
      </c>
      <c r="H7" s="43">
        <f t="shared" si="4"/>
        <v>4600800</v>
      </c>
      <c r="I7" s="43">
        <f t="shared" si="5"/>
        <v>4370760</v>
      </c>
      <c r="J7" s="43">
        <f t="shared" si="6"/>
        <v>3680640</v>
      </c>
      <c r="K7" s="44">
        <f t="shared" si="7"/>
        <v>9500</v>
      </c>
      <c r="L7" s="18" t="s">
        <v>40</v>
      </c>
      <c r="M7" s="15"/>
    </row>
    <row r="8" spans="1:14" x14ac:dyDescent="0.2">
      <c r="A8" s="4">
        <v>7</v>
      </c>
      <c r="B8" s="6">
        <v>203</v>
      </c>
      <c r="C8" s="5">
        <v>2</v>
      </c>
      <c r="D8" s="40" t="s">
        <v>21</v>
      </c>
      <c r="E8" s="13">
        <v>849</v>
      </c>
      <c r="F8" s="13">
        <f t="shared" si="3"/>
        <v>933.90000000000009</v>
      </c>
      <c r="G8" s="42">
        <v>7100</v>
      </c>
      <c r="H8" s="43">
        <f t="shared" si="4"/>
        <v>6027900</v>
      </c>
      <c r="I8" s="43">
        <f t="shared" si="5"/>
        <v>5726505</v>
      </c>
      <c r="J8" s="43">
        <f t="shared" si="6"/>
        <v>4822320</v>
      </c>
      <c r="K8" s="44">
        <f t="shared" si="7"/>
        <v>12500</v>
      </c>
      <c r="L8" s="18" t="s">
        <v>39</v>
      </c>
      <c r="M8" s="15"/>
    </row>
    <row r="9" spans="1:14" x14ac:dyDescent="0.2">
      <c r="A9" s="4">
        <v>8</v>
      </c>
      <c r="B9" s="6">
        <v>204</v>
      </c>
      <c r="C9" s="5">
        <v>2</v>
      </c>
      <c r="D9" s="5" t="s">
        <v>21</v>
      </c>
      <c r="E9" s="13">
        <v>849</v>
      </c>
      <c r="F9" s="13">
        <f t="shared" si="3"/>
        <v>933.90000000000009</v>
      </c>
      <c r="G9" s="42">
        <v>7100</v>
      </c>
      <c r="H9" s="43">
        <f t="shared" si="4"/>
        <v>6027900</v>
      </c>
      <c r="I9" s="43">
        <f t="shared" si="5"/>
        <v>5726505</v>
      </c>
      <c r="J9" s="43">
        <f t="shared" si="6"/>
        <v>4822320</v>
      </c>
      <c r="K9" s="44">
        <f t="shared" si="7"/>
        <v>12500</v>
      </c>
      <c r="L9" s="18" t="s">
        <v>40</v>
      </c>
      <c r="M9" s="15"/>
    </row>
    <row r="10" spans="1:14" x14ac:dyDescent="0.2">
      <c r="A10" s="4">
        <v>9</v>
      </c>
      <c r="B10" s="6">
        <v>301</v>
      </c>
      <c r="C10" s="5">
        <v>3</v>
      </c>
      <c r="D10" s="5" t="s">
        <v>22</v>
      </c>
      <c r="E10" s="13">
        <v>649</v>
      </c>
      <c r="F10" s="13">
        <f t="shared" si="3"/>
        <v>713.90000000000009</v>
      </c>
      <c r="G10" s="42">
        <v>7100</v>
      </c>
      <c r="H10" s="43">
        <f t="shared" si="4"/>
        <v>4607900</v>
      </c>
      <c r="I10" s="43">
        <f t="shared" si="5"/>
        <v>4377505</v>
      </c>
      <c r="J10" s="43">
        <f t="shared" si="6"/>
        <v>3686320</v>
      </c>
      <c r="K10" s="44">
        <f t="shared" si="7"/>
        <v>9500</v>
      </c>
      <c r="L10" s="18" t="s">
        <v>39</v>
      </c>
      <c r="M10" s="15"/>
    </row>
    <row r="11" spans="1:14" x14ac:dyDescent="0.2">
      <c r="A11" s="4">
        <v>10</v>
      </c>
      <c r="B11" s="6">
        <v>302</v>
      </c>
      <c r="C11" s="5">
        <v>3</v>
      </c>
      <c r="D11" s="5" t="s">
        <v>22</v>
      </c>
      <c r="E11" s="13">
        <v>649</v>
      </c>
      <c r="F11" s="13">
        <f t="shared" si="3"/>
        <v>713.90000000000009</v>
      </c>
      <c r="G11" s="42">
        <v>7100</v>
      </c>
      <c r="H11" s="43">
        <f t="shared" si="4"/>
        <v>4607900</v>
      </c>
      <c r="I11" s="43">
        <f t="shared" si="5"/>
        <v>4377505</v>
      </c>
      <c r="J11" s="43">
        <f t="shared" si="6"/>
        <v>3686320</v>
      </c>
      <c r="K11" s="44">
        <f t="shared" si="7"/>
        <v>9500</v>
      </c>
      <c r="L11" s="18" t="s">
        <v>40</v>
      </c>
    </row>
    <row r="12" spans="1:14" x14ac:dyDescent="0.2">
      <c r="A12" s="4">
        <v>11</v>
      </c>
      <c r="B12" s="6">
        <v>303</v>
      </c>
      <c r="C12" s="5">
        <v>3</v>
      </c>
      <c r="D12" s="40" t="s">
        <v>21</v>
      </c>
      <c r="E12" s="13">
        <v>849</v>
      </c>
      <c r="F12" s="13">
        <f t="shared" si="3"/>
        <v>933.90000000000009</v>
      </c>
      <c r="G12" s="42">
        <v>7100</v>
      </c>
      <c r="H12" s="43">
        <f t="shared" si="4"/>
        <v>6027900</v>
      </c>
      <c r="I12" s="43">
        <f t="shared" si="5"/>
        <v>5726505</v>
      </c>
      <c r="J12" s="43">
        <f t="shared" si="6"/>
        <v>4822320</v>
      </c>
      <c r="K12" s="44">
        <f t="shared" si="7"/>
        <v>12500</v>
      </c>
      <c r="L12" s="18" t="s">
        <v>39</v>
      </c>
    </row>
    <row r="13" spans="1:14" x14ac:dyDescent="0.2">
      <c r="A13" s="4">
        <v>12</v>
      </c>
      <c r="B13" s="6">
        <v>304</v>
      </c>
      <c r="C13" s="5">
        <v>3</v>
      </c>
      <c r="D13" s="5" t="s">
        <v>21</v>
      </c>
      <c r="E13" s="13">
        <v>849</v>
      </c>
      <c r="F13" s="13">
        <f t="shared" si="3"/>
        <v>933.90000000000009</v>
      </c>
      <c r="G13" s="42">
        <v>7100</v>
      </c>
      <c r="H13" s="43">
        <f t="shared" si="4"/>
        <v>6027900</v>
      </c>
      <c r="I13" s="43">
        <f t="shared" si="5"/>
        <v>5726505</v>
      </c>
      <c r="J13" s="43">
        <f t="shared" si="6"/>
        <v>4822320</v>
      </c>
      <c r="K13" s="44">
        <f t="shared" si="7"/>
        <v>12500</v>
      </c>
      <c r="L13" s="18" t="s">
        <v>40</v>
      </c>
    </row>
    <row r="14" spans="1:14" x14ac:dyDescent="0.2">
      <c r="A14" s="4">
        <v>13</v>
      </c>
      <c r="B14" s="6">
        <v>401</v>
      </c>
      <c r="C14" s="5">
        <v>4</v>
      </c>
      <c r="D14" s="5" t="s">
        <v>22</v>
      </c>
      <c r="E14" s="13">
        <v>648</v>
      </c>
      <c r="F14" s="13">
        <f t="shared" si="3"/>
        <v>712.80000000000007</v>
      </c>
      <c r="G14" s="42">
        <v>7100</v>
      </c>
      <c r="H14" s="43">
        <f t="shared" si="4"/>
        <v>4600800</v>
      </c>
      <c r="I14" s="43">
        <f t="shared" si="5"/>
        <v>4370760</v>
      </c>
      <c r="J14" s="43">
        <f t="shared" si="6"/>
        <v>3680640</v>
      </c>
      <c r="K14" s="44">
        <f t="shared" si="7"/>
        <v>9500</v>
      </c>
      <c r="L14" s="18" t="s">
        <v>39</v>
      </c>
    </row>
    <row r="15" spans="1:14" x14ac:dyDescent="0.2">
      <c r="A15" s="4">
        <v>14</v>
      </c>
      <c r="B15" s="6">
        <v>402</v>
      </c>
      <c r="C15" s="5">
        <v>4</v>
      </c>
      <c r="D15" s="5" t="s">
        <v>22</v>
      </c>
      <c r="E15" s="13">
        <v>648</v>
      </c>
      <c r="F15" s="13">
        <f t="shared" si="3"/>
        <v>712.80000000000007</v>
      </c>
      <c r="G15" s="42">
        <v>7100</v>
      </c>
      <c r="H15" s="43">
        <f t="shared" si="4"/>
        <v>4600800</v>
      </c>
      <c r="I15" s="43">
        <f t="shared" si="5"/>
        <v>4370760</v>
      </c>
      <c r="J15" s="43">
        <f t="shared" si="6"/>
        <v>3680640</v>
      </c>
      <c r="K15" s="44">
        <f t="shared" si="7"/>
        <v>9500</v>
      </c>
      <c r="L15" s="18" t="s">
        <v>40</v>
      </c>
    </row>
    <row r="16" spans="1:14" x14ac:dyDescent="0.2">
      <c r="A16" s="4">
        <v>15</v>
      </c>
      <c r="B16" s="6">
        <v>403</v>
      </c>
      <c r="C16" s="5">
        <v>4</v>
      </c>
      <c r="D16" s="40" t="s">
        <v>21</v>
      </c>
      <c r="E16" s="13">
        <v>849</v>
      </c>
      <c r="F16" s="13">
        <f t="shared" si="3"/>
        <v>933.90000000000009</v>
      </c>
      <c r="G16" s="42">
        <v>7100</v>
      </c>
      <c r="H16" s="43">
        <f t="shared" si="4"/>
        <v>6027900</v>
      </c>
      <c r="I16" s="43">
        <f t="shared" si="5"/>
        <v>5726505</v>
      </c>
      <c r="J16" s="43">
        <f t="shared" si="6"/>
        <v>4822320</v>
      </c>
      <c r="K16" s="44">
        <f t="shared" si="7"/>
        <v>12500</v>
      </c>
      <c r="L16" s="18" t="s">
        <v>40</v>
      </c>
    </row>
    <row r="17" spans="1:12" x14ac:dyDescent="0.2">
      <c r="A17" s="4">
        <v>16</v>
      </c>
      <c r="B17" s="6">
        <v>404</v>
      </c>
      <c r="C17" s="5">
        <v>4</v>
      </c>
      <c r="D17" s="5" t="s">
        <v>21</v>
      </c>
      <c r="E17" s="13">
        <v>849</v>
      </c>
      <c r="F17" s="13">
        <f t="shared" si="3"/>
        <v>933.90000000000009</v>
      </c>
      <c r="G17" s="42">
        <v>7100</v>
      </c>
      <c r="H17" s="43">
        <f t="shared" si="4"/>
        <v>6027900</v>
      </c>
      <c r="I17" s="43">
        <f t="shared" si="5"/>
        <v>5726505</v>
      </c>
      <c r="J17" s="43">
        <f t="shared" si="6"/>
        <v>4822320</v>
      </c>
      <c r="K17" s="44">
        <f t="shared" si="7"/>
        <v>12500</v>
      </c>
      <c r="L17" s="18" t="s">
        <v>39</v>
      </c>
    </row>
    <row r="18" spans="1:12" x14ac:dyDescent="0.2">
      <c r="A18" s="4">
        <v>17</v>
      </c>
      <c r="B18" s="6">
        <v>501</v>
      </c>
      <c r="C18" s="5">
        <v>5</v>
      </c>
      <c r="D18" s="5" t="s">
        <v>22</v>
      </c>
      <c r="E18" s="13">
        <v>649</v>
      </c>
      <c r="F18" s="13">
        <f t="shared" si="3"/>
        <v>713.90000000000009</v>
      </c>
      <c r="G18" s="42">
        <v>7150</v>
      </c>
      <c r="H18" s="43">
        <f t="shared" si="4"/>
        <v>4640350</v>
      </c>
      <c r="I18" s="43">
        <f t="shared" si="5"/>
        <v>4408332.5</v>
      </c>
      <c r="J18" s="43">
        <f t="shared" si="6"/>
        <v>3712280</v>
      </c>
      <c r="K18" s="44">
        <f t="shared" si="7"/>
        <v>9500</v>
      </c>
      <c r="L18" s="18" t="s">
        <v>40</v>
      </c>
    </row>
    <row r="19" spans="1:12" x14ac:dyDescent="0.2">
      <c r="A19" s="4">
        <v>18</v>
      </c>
      <c r="B19" s="6">
        <v>502</v>
      </c>
      <c r="C19" s="5">
        <v>5</v>
      </c>
      <c r="D19" s="5" t="s">
        <v>22</v>
      </c>
      <c r="E19" s="13">
        <v>649</v>
      </c>
      <c r="F19" s="13">
        <f t="shared" si="3"/>
        <v>713.90000000000009</v>
      </c>
      <c r="G19" s="42">
        <v>7150</v>
      </c>
      <c r="H19" s="43">
        <f t="shared" si="4"/>
        <v>4640350</v>
      </c>
      <c r="I19" s="43">
        <f t="shared" si="5"/>
        <v>4408332.5</v>
      </c>
      <c r="J19" s="43">
        <f t="shared" si="6"/>
        <v>3712280</v>
      </c>
      <c r="K19" s="44">
        <f t="shared" si="7"/>
        <v>9500</v>
      </c>
      <c r="L19" s="18" t="s">
        <v>39</v>
      </c>
    </row>
    <row r="20" spans="1:12" x14ac:dyDescent="0.2">
      <c r="A20" s="4">
        <v>19</v>
      </c>
      <c r="B20" s="6">
        <v>503</v>
      </c>
      <c r="C20" s="5">
        <v>5</v>
      </c>
      <c r="D20" s="40" t="s">
        <v>21</v>
      </c>
      <c r="E20" s="13">
        <v>849</v>
      </c>
      <c r="F20" s="13">
        <f t="shared" si="3"/>
        <v>933.90000000000009</v>
      </c>
      <c r="G20" s="42">
        <v>7150</v>
      </c>
      <c r="H20" s="43">
        <f t="shared" si="4"/>
        <v>6070350</v>
      </c>
      <c r="I20" s="43">
        <f t="shared" si="5"/>
        <v>5766832.5</v>
      </c>
      <c r="J20" s="43">
        <f t="shared" si="6"/>
        <v>4856280</v>
      </c>
      <c r="K20" s="44">
        <f t="shared" si="7"/>
        <v>12500</v>
      </c>
      <c r="L20" s="18" t="s">
        <v>39</v>
      </c>
    </row>
    <row r="21" spans="1:12" x14ac:dyDescent="0.2">
      <c r="A21" s="4">
        <v>20</v>
      </c>
      <c r="B21" s="6">
        <v>504</v>
      </c>
      <c r="C21" s="5">
        <v>5</v>
      </c>
      <c r="D21" s="5" t="s">
        <v>21</v>
      </c>
      <c r="E21" s="13">
        <v>849</v>
      </c>
      <c r="F21" s="13">
        <f t="shared" si="3"/>
        <v>933.90000000000009</v>
      </c>
      <c r="G21" s="42">
        <v>7150</v>
      </c>
      <c r="H21" s="43">
        <f t="shared" si="4"/>
        <v>6070350</v>
      </c>
      <c r="I21" s="43">
        <f t="shared" si="5"/>
        <v>5766832.5</v>
      </c>
      <c r="J21" s="43">
        <f t="shared" si="6"/>
        <v>4856280</v>
      </c>
      <c r="K21" s="44">
        <f t="shared" si="7"/>
        <v>12500</v>
      </c>
      <c r="L21" s="18" t="s">
        <v>40</v>
      </c>
    </row>
    <row r="22" spans="1:12" x14ac:dyDescent="0.2">
      <c r="A22" s="4">
        <v>21</v>
      </c>
      <c r="B22" s="6">
        <v>601</v>
      </c>
      <c r="C22" s="5">
        <v>6</v>
      </c>
      <c r="D22" s="5" t="s">
        <v>22</v>
      </c>
      <c r="E22" s="13">
        <v>648</v>
      </c>
      <c r="F22" s="13">
        <f t="shared" si="3"/>
        <v>712.80000000000007</v>
      </c>
      <c r="G22" s="42">
        <v>7200</v>
      </c>
      <c r="H22" s="43">
        <f t="shared" si="4"/>
        <v>4665600</v>
      </c>
      <c r="I22" s="43">
        <f t="shared" si="5"/>
        <v>4432320</v>
      </c>
      <c r="J22" s="43">
        <f t="shared" si="6"/>
        <v>3732480</v>
      </c>
      <c r="K22" s="44">
        <f t="shared" si="7"/>
        <v>9500</v>
      </c>
      <c r="L22" s="18" t="s">
        <v>40</v>
      </c>
    </row>
    <row r="23" spans="1:12" x14ac:dyDescent="0.2">
      <c r="A23" s="4">
        <v>22</v>
      </c>
      <c r="B23" s="6">
        <v>602</v>
      </c>
      <c r="C23" s="5">
        <v>6</v>
      </c>
      <c r="D23" s="5" t="s">
        <v>22</v>
      </c>
      <c r="E23" s="13">
        <v>648</v>
      </c>
      <c r="F23" s="13">
        <f t="shared" si="3"/>
        <v>712.80000000000007</v>
      </c>
      <c r="G23" s="42">
        <v>7200</v>
      </c>
      <c r="H23" s="43">
        <f t="shared" si="4"/>
        <v>4665600</v>
      </c>
      <c r="I23" s="43">
        <f t="shared" si="5"/>
        <v>4432320</v>
      </c>
      <c r="J23" s="43">
        <f t="shared" si="6"/>
        <v>3732480</v>
      </c>
      <c r="K23" s="44">
        <f t="shared" si="7"/>
        <v>9500</v>
      </c>
      <c r="L23" s="18" t="s">
        <v>39</v>
      </c>
    </row>
    <row r="24" spans="1:12" x14ac:dyDescent="0.2">
      <c r="A24" s="4">
        <v>23</v>
      </c>
      <c r="B24" s="6">
        <v>603</v>
      </c>
      <c r="C24" s="5">
        <v>6</v>
      </c>
      <c r="D24" s="40" t="s">
        <v>21</v>
      </c>
      <c r="E24" s="13">
        <v>849</v>
      </c>
      <c r="F24" s="13">
        <f t="shared" si="3"/>
        <v>933.90000000000009</v>
      </c>
      <c r="G24" s="42">
        <v>7200</v>
      </c>
      <c r="H24" s="43">
        <f t="shared" si="4"/>
        <v>6112800</v>
      </c>
      <c r="I24" s="43">
        <f t="shared" si="5"/>
        <v>5807160</v>
      </c>
      <c r="J24" s="43">
        <f t="shared" si="6"/>
        <v>4890240</v>
      </c>
      <c r="K24" s="44">
        <f t="shared" si="7"/>
        <v>12500</v>
      </c>
      <c r="L24" s="18" t="s">
        <v>40</v>
      </c>
    </row>
    <row r="25" spans="1:12" x14ac:dyDescent="0.2">
      <c r="A25" s="4">
        <v>24</v>
      </c>
      <c r="B25" s="6">
        <v>604</v>
      </c>
      <c r="C25" s="5">
        <v>6</v>
      </c>
      <c r="D25" s="5" t="s">
        <v>21</v>
      </c>
      <c r="E25" s="13">
        <v>849</v>
      </c>
      <c r="F25" s="13">
        <f t="shared" si="3"/>
        <v>933.90000000000009</v>
      </c>
      <c r="G25" s="42">
        <v>7200</v>
      </c>
      <c r="H25" s="43">
        <f t="shared" si="4"/>
        <v>6112800</v>
      </c>
      <c r="I25" s="43">
        <f t="shared" si="5"/>
        <v>5807160</v>
      </c>
      <c r="J25" s="43">
        <f t="shared" si="6"/>
        <v>4890240</v>
      </c>
      <c r="K25" s="44">
        <f t="shared" si="7"/>
        <v>12500</v>
      </c>
      <c r="L25" s="18" t="s">
        <v>39</v>
      </c>
    </row>
    <row r="26" spans="1:12" x14ac:dyDescent="0.2">
      <c r="A26" s="4">
        <v>25</v>
      </c>
      <c r="B26" s="6">
        <v>701</v>
      </c>
      <c r="C26" s="12">
        <v>7</v>
      </c>
      <c r="D26" s="5" t="s">
        <v>22</v>
      </c>
      <c r="E26" s="13">
        <v>649</v>
      </c>
      <c r="F26" s="13">
        <f t="shared" si="3"/>
        <v>713.90000000000009</v>
      </c>
      <c r="G26" s="42">
        <v>7250</v>
      </c>
      <c r="H26" s="43">
        <f t="shared" si="4"/>
        <v>4705250</v>
      </c>
      <c r="I26" s="43">
        <f t="shared" si="5"/>
        <v>4469987.5</v>
      </c>
      <c r="J26" s="43">
        <f t="shared" si="6"/>
        <v>3764200</v>
      </c>
      <c r="K26" s="44">
        <f t="shared" si="7"/>
        <v>10000</v>
      </c>
      <c r="L26" s="18" t="s">
        <v>40</v>
      </c>
    </row>
    <row r="27" spans="1:12" x14ac:dyDescent="0.2">
      <c r="A27" s="4">
        <v>26</v>
      </c>
      <c r="B27" s="6">
        <v>702</v>
      </c>
      <c r="C27" s="12">
        <v>7</v>
      </c>
      <c r="D27" s="5" t="s">
        <v>22</v>
      </c>
      <c r="E27" s="13">
        <v>649</v>
      </c>
      <c r="F27" s="13">
        <f t="shared" si="3"/>
        <v>713.90000000000009</v>
      </c>
      <c r="G27" s="42">
        <v>7250</v>
      </c>
      <c r="H27" s="43">
        <f t="shared" si="4"/>
        <v>4705250</v>
      </c>
      <c r="I27" s="43">
        <f t="shared" si="5"/>
        <v>4469987.5</v>
      </c>
      <c r="J27" s="43">
        <f t="shared" si="6"/>
        <v>3764200</v>
      </c>
      <c r="K27" s="44">
        <f t="shared" si="7"/>
        <v>10000</v>
      </c>
      <c r="L27" s="18" t="s">
        <v>39</v>
      </c>
    </row>
    <row r="28" spans="1:12" x14ac:dyDescent="0.2">
      <c r="A28" s="4">
        <v>27</v>
      </c>
      <c r="B28" s="6">
        <v>703</v>
      </c>
      <c r="C28" s="12">
        <v>7</v>
      </c>
      <c r="D28" s="40" t="s">
        <v>21</v>
      </c>
      <c r="E28" s="13">
        <v>849</v>
      </c>
      <c r="F28" s="13">
        <f t="shared" si="3"/>
        <v>933.90000000000009</v>
      </c>
      <c r="G28" s="42">
        <v>7250</v>
      </c>
      <c r="H28" s="43">
        <f t="shared" si="4"/>
        <v>6155250</v>
      </c>
      <c r="I28" s="43">
        <f t="shared" si="5"/>
        <v>5847487.5</v>
      </c>
      <c r="J28" s="43">
        <f t="shared" si="6"/>
        <v>4924200</v>
      </c>
      <c r="K28" s="44">
        <f t="shared" si="7"/>
        <v>13000</v>
      </c>
      <c r="L28" s="18" t="s">
        <v>39</v>
      </c>
    </row>
    <row r="29" spans="1:12" x14ac:dyDescent="0.2">
      <c r="A29" s="4">
        <v>28</v>
      </c>
      <c r="B29" s="6">
        <v>704</v>
      </c>
      <c r="C29" s="12">
        <v>7</v>
      </c>
      <c r="D29" s="5" t="s">
        <v>21</v>
      </c>
      <c r="E29" s="13">
        <v>849</v>
      </c>
      <c r="F29" s="13">
        <f t="shared" si="3"/>
        <v>933.90000000000009</v>
      </c>
      <c r="G29" s="42">
        <v>7250</v>
      </c>
      <c r="H29" s="43">
        <f t="shared" si="4"/>
        <v>6155250</v>
      </c>
      <c r="I29" s="43">
        <f t="shared" si="5"/>
        <v>5847487.5</v>
      </c>
      <c r="J29" s="43">
        <f t="shared" si="6"/>
        <v>4924200</v>
      </c>
      <c r="K29" s="44">
        <f t="shared" si="7"/>
        <v>13000</v>
      </c>
      <c r="L29" s="18" t="s">
        <v>40</v>
      </c>
    </row>
    <row r="30" spans="1:12" x14ac:dyDescent="0.2">
      <c r="A30" s="4">
        <v>29</v>
      </c>
      <c r="B30" s="6">
        <v>801</v>
      </c>
      <c r="C30" s="12">
        <v>8</v>
      </c>
      <c r="D30" s="5" t="s">
        <v>22</v>
      </c>
      <c r="E30" s="13">
        <v>648</v>
      </c>
      <c r="F30" s="13">
        <f t="shared" si="3"/>
        <v>712.80000000000007</v>
      </c>
      <c r="G30" s="42">
        <v>7300</v>
      </c>
      <c r="H30" s="43">
        <f t="shared" si="4"/>
        <v>4730400</v>
      </c>
      <c r="I30" s="43">
        <f t="shared" si="5"/>
        <v>4493880</v>
      </c>
      <c r="J30" s="43">
        <f t="shared" si="6"/>
        <v>3784320</v>
      </c>
      <c r="K30" s="44">
        <f t="shared" si="7"/>
        <v>10000</v>
      </c>
      <c r="L30" s="18" t="s">
        <v>39</v>
      </c>
    </row>
    <row r="31" spans="1:12" x14ac:dyDescent="0.2">
      <c r="A31" s="4">
        <v>30</v>
      </c>
      <c r="B31" s="6">
        <v>802</v>
      </c>
      <c r="C31" s="12">
        <v>8</v>
      </c>
      <c r="D31" s="5" t="s">
        <v>22</v>
      </c>
      <c r="E31" s="13">
        <v>648</v>
      </c>
      <c r="F31" s="13">
        <f t="shared" si="3"/>
        <v>712.80000000000007</v>
      </c>
      <c r="G31" s="42">
        <v>7300</v>
      </c>
      <c r="H31" s="43">
        <f t="shared" si="4"/>
        <v>4730400</v>
      </c>
      <c r="I31" s="43">
        <f t="shared" si="5"/>
        <v>4493880</v>
      </c>
      <c r="J31" s="43">
        <f t="shared" si="6"/>
        <v>3784320</v>
      </c>
      <c r="K31" s="44">
        <f t="shared" si="7"/>
        <v>10000</v>
      </c>
      <c r="L31" s="18" t="s">
        <v>40</v>
      </c>
    </row>
    <row r="32" spans="1:12" x14ac:dyDescent="0.2">
      <c r="A32" s="4">
        <v>31</v>
      </c>
      <c r="B32" s="6">
        <v>803</v>
      </c>
      <c r="C32" s="12">
        <v>8</v>
      </c>
      <c r="D32" s="40" t="s">
        <v>21</v>
      </c>
      <c r="E32" s="13">
        <v>849</v>
      </c>
      <c r="F32" s="13">
        <f t="shared" si="3"/>
        <v>933.90000000000009</v>
      </c>
      <c r="G32" s="42">
        <v>7300</v>
      </c>
      <c r="H32" s="43">
        <f t="shared" si="4"/>
        <v>6197700</v>
      </c>
      <c r="I32" s="43">
        <f t="shared" si="5"/>
        <v>5887815</v>
      </c>
      <c r="J32" s="43">
        <f t="shared" si="6"/>
        <v>4958160</v>
      </c>
      <c r="K32" s="44">
        <f t="shared" si="7"/>
        <v>13000</v>
      </c>
      <c r="L32" s="18" t="s">
        <v>39</v>
      </c>
    </row>
    <row r="33" spans="1:12" x14ac:dyDescent="0.2">
      <c r="A33" s="4">
        <v>32</v>
      </c>
      <c r="B33" s="6">
        <v>804</v>
      </c>
      <c r="C33" s="12">
        <v>8</v>
      </c>
      <c r="D33" s="5" t="s">
        <v>21</v>
      </c>
      <c r="E33" s="13">
        <v>849</v>
      </c>
      <c r="F33" s="13">
        <f t="shared" si="3"/>
        <v>933.90000000000009</v>
      </c>
      <c r="G33" s="42">
        <v>7300</v>
      </c>
      <c r="H33" s="43">
        <f t="shared" si="4"/>
        <v>6197700</v>
      </c>
      <c r="I33" s="43">
        <f t="shared" si="5"/>
        <v>5887815</v>
      </c>
      <c r="J33" s="43">
        <f t="shared" si="6"/>
        <v>4958160</v>
      </c>
      <c r="K33" s="44">
        <f t="shared" si="7"/>
        <v>13000</v>
      </c>
      <c r="L33" s="18" t="s">
        <v>40</v>
      </c>
    </row>
    <row r="34" spans="1:12" x14ac:dyDescent="0.2">
      <c r="A34" s="4">
        <v>33</v>
      </c>
      <c r="B34" s="6">
        <v>901</v>
      </c>
      <c r="C34" s="12">
        <v>9</v>
      </c>
      <c r="D34" s="5" t="s">
        <v>22</v>
      </c>
      <c r="E34" s="13">
        <v>649</v>
      </c>
      <c r="F34" s="13">
        <f t="shared" si="3"/>
        <v>713.90000000000009</v>
      </c>
      <c r="G34" s="42">
        <v>7350</v>
      </c>
      <c r="H34" s="43">
        <f t="shared" si="4"/>
        <v>4770150</v>
      </c>
      <c r="I34" s="43">
        <f t="shared" si="5"/>
        <v>4531642.5</v>
      </c>
      <c r="J34" s="43">
        <f t="shared" si="6"/>
        <v>3816120</v>
      </c>
      <c r="K34" s="44">
        <f t="shared" si="7"/>
        <v>10000</v>
      </c>
      <c r="L34" s="18" t="s">
        <v>39</v>
      </c>
    </row>
    <row r="35" spans="1:12" x14ac:dyDescent="0.2">
      <c r="A35" s="4">
        <v>34</v>
      </c>
      <c r="B35" s="6">
        <v>902</v>
      </c>
      <c r="C35" s="12">
        <v>9</v>
      </c>
      <c r="D35" s="5" t="s">
        <v>22</v>
      </c>
      <c r="E35" s="13">
        <v>649</v>
      </c>
      <c r="F35" s="13">
        <f t="shared" si="3"/>
        <v>713.90000000000009</v>
      </c>
      <c r="G35" s="42">
        <v>7350</v>
      </c>
      <c r="H35" s="43">
        <f t="shared" si="4"/>
        <v>4770150</v>
      </c>
      <c r="I35" s="43">
        <f t="shared" si="5"/>
        <v>4531642.5</v>
      </c>
      <c r="J35" s="43">
        <f t="shared" si="6"/>
        <v>3816120</v>
      </c>
      <c r="K35" s="44">
        <f t="shared" si="7"/>
        <v>10000</v>
      </c>
      <c r="L35" s="18" t="s">
        <v>40</v>
      </c>
    </row>
    <row r="36" spans="1:12" x14ac:dyDescent="0.2">
      <c r="A36" s="4">
        <v>35</v>
      </c>
      <c r="B36" s="6">
        <v>903</v>
      </c>
      <c r="C36" s="12">
        <v>9</v>
      </c>
      <c r="D36" s="40" t="s">
        <v>21</v>
      </c>
      <c r="E36" s="13">
        <v>849</v>
      </c>
      <c r="F36" s="13">
        <f t="shared" si="3"/>
        <v>933.90000000000009</v>
      </c>
      <c r="G36" s="42">
        <v>7350</v>
      </c>
      <c r="H36" s="43">
        <f t="shared" si="4"/>
        <v>6240150</v>
      </c>
      <c r="I36" s="43">
        <f t="shared" si="5"/>
        <v>5928142.5</v>
      </c>
      <c r="J36" s="43">
        <f t="shared" si="6"/>
        <v>4992120</v>
      </c>
      <c r="K36" s="44">
        <f t="shared" si="7"/>
        <v>13000</v>
      </c>
      <c r="L36" s="18" t="s">
        <v>40</v>
      </c>
    </row>
    <row r="37" spans="1:12" x14ac:dyDescent="0.2">
      <c r="A37" s="4">
        <v>36</v>
      </c>
      <c r="B37" s="6">
        <v>904</v>
      </c>
      <c r="C37" s="12">
        <v>9</v>
      </c>
      <c r="D37" s="5" t="s">
        <v>21</v>
      </c>
      <c r="E37" s="13">
        <v>849</v>
      </c>
      <c r="F37" s="13">
        <f t="shared" si="3"/>
        <v>933.90000000000009</v>
      </c>
      <c r="G37" s="42">
        <v>7350</v>
      </c>
      <c r="H37" s="43">
        <f t="shared" si="4"/>
        <v>6240150</v>
      </c>
      <c r="I37" s="43">
        <f t="shared" si="5"/>
        <v>5928142.5</v>
      </c>
      <c r="J37" s="43">
        <f t="shared" si="6"/>
        <v>4992120</v>
      </c>
      <c r="K37" s="44">
        <f t="shared" si="7"/>
        <v>13000</v>
      </c>
      <c r="L37" s="18" t="s">
        <v>39</v>
      </c>
    </row>
    <row r="38" spans="1:12" x14ac:dyDescent="0.2">
      <c r="A38" s="4">
        <v>37</v>
      </c>
      <c r="B38" s="6">
        <v>1001</v>
      </c>
      <c r="C38" s="12">
        <v>10</v>
      </c>
      <c r="D38" s="5" t="s">
        <v>22</v>
      </c>
      <c r="E38" s="13">
        <v>648</v>
      </c>
      <c r="F38" s="13">
        <f t="shared" si="3"/>
        <v>712.80000000000007</v>
      </c>
      <c r="G38" s="42">
        <v>7400</v>
      </c>
      <c r="H38" s="43">
        <f t="shared" si="4"/>
        <v>4795200</v>
      </c>
      <c r="I38" s="43">
        <f t="shared" si="5"/>
        <v>4555440</v>
      </c>
      <c r="J38" s="43">
        <f t="shared" si="6"/>
        <v>3836160</v>
      </c>
      <c r="K38" s="44">
        <f t="shared" si="7"/>
        <v>10000</v>
      </c>
      <c r="L38" s="18" t="s">
        <v>39</v>
      </c>
    </row>
    <row r="39" spans="1:12" x14ac:dyDescent="0.2">
      <c r="A39" s="4">
        <v>38</v>
      </c>
      <c r="B39" s="6">
        <v>1002</v>
      </c>
      <c r="C39" s="12">
        <v>10</v>
      </c>
      <c r="D39" s="5" t="s">
        <v>22</v>
      </c>
      <c r="E39" s="13">
        <v>648</v>
      </c>
      <c r="F39" s="13">
        <f t="shared" si="3"/>
        <v>712.80000000000007</v>
      </c>
      <c r="G39" s="42">
        <v>7400</v>
      </c>
      <c r="H39" s="43">
        <f t="shared" si="4"/>
        <v>4795200</v>
      </c>
      <c r="I39" s="43">
        <f t="shared" si="5"/>
        <v>4555440</v>
      </c>
      <c r="J39" s="43">
        <f t="shared" si="6"/>
        <v>3836160</v>
      </c>
      <c r="K39" s="44">
        <f t="shared" si="7"/>
        <v>10000</v>
      </c>
      <c r="L39" s="18" t="s">
        <v>40</v>
      </c>
    </row>
    <row r="40" spans="1:12" x14ac:dyDescent="0.2">
      <c r="A40" s="4">
        <v>39</v>
      </c>
      <c r="B40" s="6">
        <v>1003</v>
      </c>
      <c r="C40" s="12">
        <v>10</v>
      </c>
      <c r="D40" s="40" t="s">
        <v>21</v>
      </c>
      <c r="E40" s="13">
        <v>849</v>
      </c>
      <c r="F40" s="13">
        <f t="shared" si="3"/>
        <v>933.90000000000009</v>
      </c>
      <c r="G40" s="42">
        <v>7400</v>
      </c>
      <c r="H40" s="43">
        <f t="shared" si="4"/>
        <v>6282600</v>
      </c>
      <c r="I40" s="43">
        <f t="shared" si="5"/>
        <v>5968470</v>
      </c>
      <c r="J40" s="43">
        <f t="shared" si="6"/>
        <v>5026080</v>
      </c>
      <c r="K40" s="44">
        <f t="shared" si="7"/>
        <v>13000</v>
      </c>
      <c r="L40" s="18" t="s">
        <v>40</v>
      </c>
    </row>
    <row r="41" spans="1:12" x14ac:dyDescent="0.2">
      <c r="A41" s="4">
        <v>40</v>
      </c>
      <c r="B41" s="6">
        <v>1004</v>
      </c>
      <c r="C41" s="12">
        <v>10</v>
      </c>
      <c r="D41" s="5" t="s">
        <v>21</v>
      </c>
      <c r="E41" s="13">
        <v>849</v>
      </c>
      <c r="F41" s="13">
        <f t="shared" si="3"/>
        <v>933.90000000000009</v>
      </c>
      <c r="G41" s="42">
        <v>7400</v>
      </c>
      <c r="H41" s="43">
        <f t="shared" si="4"/>
        <v>6282600</v>
      </c>
      <c r="I41" s="43">
        <f t="shared" si="5"/>
        <v>5968470</v>
      </c>
      <c r="J41" s="43">
        <f t="shared" si="6"/>
        <v>5026080</v>
      </c>
      <c r="K41" s="44">
        <f t="shared" si="7"/>
        <v>13000</v>
      </c>
      <c r="L41" s="18" t="s">
        <v>39</v>
      </c>
    </row>
    <row r="42" spans="1:12" x14ac:dyDescent="0.2">
      <c r="A42" s="4">
        <v>41</v>
      </c>
      <c r="B42" s="6">
        <v>1101</v>
      </c>
      <c r="C42" s="12">
        <v>11</v>
      </c>
      <c r="D42" s="5" t="s">
        <v>22</v>
      </c>
      <c r="E42" s="13">
        <v>649</v>
      </c>
      <c r="F42" s="13">
        <f t="shared" si="3"/>
        <v>713.90000000000009</v>
      </c>
      <c r="G42" s="42">
        <v>7450</v>
      </c>
      <c r="H42" s="43">
        <f t="shared" si="4"/>
        <v>4835050</v>
      </c>
      <c r="I42" s="43">
        <f t="shared" si="5"/>
        <v>4593297.5</v>
      </c>
      <c r="J42" s="43">
        <f t="shared" si="6"/>
        <v>3868040</v>
      </c>
      <c r="K42" s="44">
        <f t="shared" si="7"/>
        <v>10000</v>
      </c>
      <c r="L42" s="18" t="s">
        <v>40</v>
      </c>
    </row>
    <row r="43" spans="1:12" x14ac:dyDescent="0.2">
      <c r="A43" s="4">
        <v>42</v>
      </c>
      <c r="B43" s="6">
        <v>1102</v>
      </c>
      <c r="C43" s="12">
        <v>11</v>
      </c>
      <c r="D43" s="5" t="s">
        <v>22</v>
      </c>
      <c r="E43" s="13">
        <v>649</v>
      </c>
      <c r="F43" s="13">
        <f t="shared" si="3"/>
        <v>713.90000000000009</v>
      </c>
      <c r="G43" s="42">
        <v>7450</v>
      </c>
      <c r="H43" s="43">
        <f t="shared" si="4"/>
        <v>4835050</v>
      </c>
      <c r="I43" s="43">
        <f t="shared" si="5"/>
        <v>4593297.5</v>
      </c>
      <c r="J43" s="43">
        <f t="shared" si="6"/>
        <v>3868040</v>
      </c>
      <c r="K43" s="44">
        <f t="shared" si="7"/>
        <v>10000</v>
      </c>
      <c r="L43" s="18" t="s">
        <v>39</v>
      </c>
    </row>
    <row r="44" spans="1:12" x14ac:dyDescent="0.2">
      <c r="A44" s="4">
        <v>43</v>
      </c>
      <c r="B44" s="6">
        <v>1103</v>
      </c>
      <c r="C44" s="12">
        <v>11</v>
      </c>
      <c r="D44" s="40" t="s">
        <v>21</v>
      </c>
      <c r="E44" s="13">
        <v>849</v>
      </c>
      <c r="F44" s="13">
        <f t="shared" si="3"/>
        <v>933.90000000000009</v>
      </c>
      <c r="G44" s="42">
        <v>7450</v>
      </c>
      <c r="H44" s="43">
        <f t="shared" si="4"/>
        <v>6325050</v>
      </c>
      <c r="I44" s="43">
        <f t="shared" si="5"/>
        <v>6008797.5</v>
      </c>
      <c r="J44" s="43">
        <f t="shared" si="6"/>
        <v>5060040</v>
      </c>
      <c r="K44" s="44">
        <f t="shared" si="7"/>
        <v>13000</v>
      </c>
      <c r="L44" s="18" t="s">
        <v>39</v>
      </c>
    </row>
    <row r="45" spans="1:12" x14ac:dyDescent="0.2">
      <c r="A45" s="4">
        <v>44</v>
      </c>
      <c r="B45" s="6">
        <v>1104</v>
      </c>
      <c r="C45" s="12">
        <v>11</v>
      </c>
      <c r="D45" s="5" t="s">
        <v>21</v>
      </c>
      <c r="E45" s="13">
        <v>849</v>
      </c>
      <c r="F45" s="13">
        <f t="shared" si="3"/>
        <v>933.90000000000009</v>
      </c>
      <c r="G45" s="42">
        <v>7450</v>
      </c>
      <c r="H45" s="43">
        <f t="shared" si="4"/>
        <v>6325050</v>
      </c>
      <c r="I45" s="43">
        <f t="shared" si="5"/>
        <v>6008797.5</v>
      </c>
      <c r="J45" s="43">
        <f t="shared" si="6"/>
        <v>5060040</v>
      </c>
      <c r="K45" s="44">
        <f t="shared" si="7"/>
        <v>13000</v>
      </c>
      <c r="L45" s="18" t="s">
        <v>40</v>
      </c>
    </row>
    <row r="46" spans="1:12" x14ac:dyDescent="0.2">
      <c r="A46" s="4">
        <v>45</v>
      </c>
      <c r="B46" s="6">
        <v>1201</v>
      </c>
      <c r="C46" s="12">
        <v>12</v>
      </c>
      <c r="D46" s="5" t="s">
        <v>22</v>
      </c>
      <c r="E46" s="13">
        <v>648</v>
      </c>
      <c r="F46" s="13">
        <f t="shared" si="3"/>
        <v>712.80000000000007</v>
      </c>
      <c r="G46" s="42">
        <v>7500</v>
      </c>
      <c r="H46" s="43">
        <f t="shared" si="4"/>
        <v>4860000</v>
      </c>
      <c r="I46" s="43">
        <f t="shared" si="5"/>
        <v>4617000</v>
      </c>
      <c r="J46" s="43">
        <f t="shared" si="6"/>
        <v>3888000</v>
      </c>
      <c r="K46" s="44">
        <f t="shared" si="7"/>
        <v>10000</v>
      </c>
      <c r="L46" s="18" t="s">
        <v>39</v>
      </c>
    </row>
    <row r="47" spans="1:12" x14ac:dyDescent="0.2">
      <c r="A47" s="4">
        <v>46</v>
      </c>
      <c r="B47" s="6">
        <v>1202</v>
      </c>
      <c r="C47" s="12">
        <v>12</v>
      </c>
      <c r="D47" s="5" t="s">
        <v>22</v>
      </c>
      <c r="E47" s="13">
        <v>648</v>
      </c>
      <c r="F47" s="13">
        <f t="shared" si="3"/>
        <v>712.80000000000007</v>
      </c>
      <c r="G47" s="42">
        <v>7500</v>
      </c>
      <c r="H47" s="43">
        <f t="shared" si="4"/>
        <v>4860000</v>
      </c>
      <c r="I47" s="43">
        <f t="shared" si="5"/>
        <v>4617000</v>
      </c>
      <c r="J47" s="43">
        <f t="shared" si="6"/>
        <v>3888000</v>
      </c>
      <c r="K47" s="44">
        <f t="shared" si="7"/>
        <v>10000</v>
      </c>
      <c r="L47" s="18" t="s">
        <v>40</v>
      </c>
    </row>
    <row r="48" spans="1:12" x14ac:dyDescent="0.2">
      <c r="A48" s="4">
        <v>47</v>
      </c>
      <c r="B48" s="6">
        <v>1203</v>
      </c>
      <c r="C48" s="12">
        <v>12</v>
      </c>
      <c r="D48" s="40" t="s">
        <v>21</v>
      </c>
      <c r="E48" s="13">
        <v>849</v>
      </c>
      <c r="F48" s="13">
        <f t="shared" si="3"/>
        <v>933.90000000000009</v>
      </c>
      <c r="G48" s="42">
        <v>7500</v>
      </c>
      <c r="H48" s="43">
        <f t="shared" si="4"/>
        <v>6367500</v>
      </c>
      <c r="I48" s="43">
        <f t="shared" si="5"/>
        <v>6049125</v>
      </c>
      <c r="J48" s="43">
        <f t="shared" si="6"/>
        <v>5094000</v>
      </c>
      <c r="K48" s="44">
        <f t="shared" si="7"/>
        <v>13500</v>
      </c>
      <c r="L48" s="18" t="s">
        <v>40</v>
      </c>
    </row>
    <row r="49" spans="1:12" x14ac:dyDescent="0.2">
      <c r="A49" s="4">
        <v>48</v>
      </c>
      <c r="B49" s="6">
        <v>1204</v>
      </c>
      <c r="C49" s="12">
        <v>12</v>
      </c>
      <c r="D49" s="5" t="s">
        <v>21</v>
      </c>
      <c r="E49" s="13">
        <v>849</v>
      </c>
      <c r="F49" s="13">
        <f t="shared" si="3"/>
        <v>933.90000000000009</v>
      </c>
      <c r="G49" s="42">
        <v>7500</v>
      </c>
      <c r="H49" s="43">
        <f t="shared" si="4"/>
        <v>6367500</v>
      </c>
      <c r="I49" s="43">
        <f t="shared" si="5"/>
        <v>6049125</v>
      </c>
      <c r="J49" s="43">
        <f t="shared" si="6"/>
        <v>5094000</v>
      </c>
      <c r="K49" s="44">
        <f t="shared" si="7"/>
        <v>13500</v>
      </c>
      <c r="L49" s="18" t="s">
        <v>39</v>
      </c>
    </row>
    <row r="50" spans="1:12" x14ac:dyDescent="0.2">
      <c r="A50" s="4">
        <v>49</v>
      </c>
      <c r="B50" s="6">
        <v>1301</v>
      </c>
      <c r="C50" s="12">
        <v>13</v>
      </c>
      <c r="D50" s="5" t="s">
        <v>22</v>
      </c>
      <c r="E50" s="13">
        <v>649</v>
      </c>
      <c r="F50" s="13">
        <f t="shared" si="3"/>
        <v>713.90000000000009</v>
      </c>
      <c r="G50" s="42">
        <v>7550</v>
      </c>
      <c r="H50" s="43">
        <f t="shared" si="4"/>
        <v>4899950</v>
      </c>
      <c r="I50" s="43">
        <f t="shared" si="5"/>
        <v>4654952.5</v>
      </c>
      <c r="J50" s="43">
        <f t="shared" si="6"/>
        <v>3919960</v>
      </c>
      <c r="K50" s="44">
        <f t="shared" si="7"/>
        <v>10000</v>
      </c>
      <c r="L50" s="18" t="s">
        <v>39</v>
      </c>
    </row>
    <row r="51" spans="1:12" x14ac:dyDescent="0.2">
      <c r="A51" s="4">
        <v>50</v>
      </c>
      <c r="B51" s="6">
        <v>1302</v>
      </c>
      <c r="C51" s="12">
        <v>13</v>
      </c>
      <c r="D51" s="5" t="s">
        <v>22</v>
      </c>
      <c r="E51" s="13">
        <v>649</v>
      </c>
      <c r="F51" s="13">
        <f t="shared" si="3"/>
        <v>713.90000000000009</v>
      </c>
      <c r="G51" s="42">
        <v>7550</v>
      </c>
      <c r="H51" s="43">
        <f t="shared" si="4"/>
        <v>4899950</v>
      </c>
      <c r="I51" s="43">
        <f t="shared" si="5"/>
        <v>4654952.5</v>
      </c>
      <c r="J51" s="43">
        <f t="shared" si="6"/>
        <v>3919960</v>
      </c>
      <c r="K51" s="44">
        <f t="shared" si="7"/>
        <v>10000</v>
      </c>
      <c r="L51" s="18" t="s">
        <v>40</v>
      </c>
    </row>
    <row r="52" spans="1:12" x14ac:dyDescent="0.2">
      <c r="A52" s="4">
        <v>51</v>
      </c>
      <c r="B52" s="6">
        <v>1303</v>
      </c>
      <c r="C52" s="12">
        <v>13</v>
      </c>
      <c r="D52" s="40" t="s">
        <v>21</v>
      </c>
      <c r="E52" s="13">
        <v>849</v>
      </c>
      <c r="F52" s="13">
        <f t="shared" si="3"/>
        <v>933.90000000000009</v>
      </c>
      <c r="G52" s="42">
        <v>7550</v>
      </c>
      <c r="H52" s="43">
        <f t="shared" si="4"/>
        <v>6409950</v>
      </c>
      <c r="I52" s="43">
        <f t="shared" si="5"/>
        <v>6089452.5</v>
      </c>
      <c r="J52" s="43">
        <f t="shared" si="6"/>
        <v>5127960</v>
      </c>
      <c r="K52" s="44">
        <f t="shared" si="7"/>
        <v>13500</v>
      </c>
      <c r="L52" s="18" t="s">
        <v>40</v>
      </c>
    </row>
    <row r="53" spans="1:12" x14ac:dyDescent="0.2">
      <c r="A53" s="4">
        <v>52</v>
      </c>
      <c r="B53" s="6">
        <v>1304</v>
      </c>
      <c r="C53" s="12">
        <v>13</v>
      </c>
      <c r="D53" s="5" t="s">
        <v>21</v>
      </c>
      <c r="E53" s="13">
        <v>849</v>
      </c>
      <c r="F53" s="13">
        <f t="shared" si="3"/>
        <v>933.90000000000009</v>
      </c>
      <c r="G53" s="42">
        <v>7550</v>
      </c>
      <c r="H53" s="43">
        <f t="shared" si="4"/>
        <v>6409950</v>
      </c>
      <c r="I53" s="43">
        <f t="shared" si="5"/>
        <v>6089452.5</v>
      </c>
      <c r="J53" s="43">
        <f t="shared" si="6"/>
        <v>5127960</v>
      </c>
      <c r="K53" s="44">
        <f t="shared" si="7"/>
        <v>13500</v>
      </c>
      <c r="L53" s="18" t="s">
        <v>39</v>
      </c>
    </row>
    <row r="54" spans="1:12" x14ac:dyDescent="0.2">
      <c r="A54" s="50" t="s">
        <v>2</v>
      </c>
      <c r="B54" s="51"/>
      <c r="C54" s="51"/>
      <c r="D54" s="52"/>
      <c r="E54" s="9">
        <f t="shared" ref="E54:F54" si="8">SUM(E2:E53)</f>
        <v>38957</v>
      </c>
      <c r="F54" s="9">
        <f t="shared" si="8"/>
        <v>42852.700000000033</v>
      </c>
      <c r="G54" s="45"/>
      <c r="H54" s="46">
        <f>SUM(H2:H53)</f>
        <v>283333700</v>
      </c>
      <c r="I54" s="46">
        <f>SUM(I2:I53)</f>
        <v>269167015</v>
      </c>
      <c r="J54" s="46">
        <f>SUM(J2:J53)</f>
        <v>226666960</v>
      </c>
      <c r="K54" s="47"/>
    </row>
    <row r="55" spans="1:12" x14ac:dyDescent="0.2">
      <c r="G55" s="48"/>
    </row>
    <row r="56" spans="1:12" x14ac:dyDescent="0.2">
      <c r="H56" s="49">
        <v>283333700</v>
      </c>
      <c r="I56" s="49">
        <f>H56*95%</f>
        <v>269167015</v>
      </c>
      <c r="J56" s="49">
        <f>H56*80%</f>
        <v>226666960</v>
      </c>
    </row>
    <row r="57" spans="1:12" x14ac:dyDescent="0.2">
      <c r="F57" s="14"/>
      <c r="H57" s="48"/>
      <c r="I57" s="48"/>
      <c r="J57" s="48"/>
    </row>
    <row r="58" spans="1:12" x14ac:dyDescent="0.2">
      <c r="F58" s="14"/>
      <c r="H58" s="48"/>
      <c r="I58" s="48"/>
      <c r="J58" s="48"/>
    </row>
    <row r="59" spans="1:12" x14ac:dyDescent="0.2">
      <c r="F59" s="14"/>
      <c r="H59" s="48"/>
      <c r="I59" s="48"/>
      <c r="J59" s="48"/>
    </row>
    <row r="60" spans="1:12" x14ac:dyDescent="0.2">
      <c r="F60" s="14"/>
      <c r="H60" s="48"/>
      <c r="I60" s="48"/>
      <c r="J60" s="48"/>
    </row>
    <row r="61" spans="1:12" x14ac:dyDescent="0.2">
      <c r="F61" s="14"/>
      <c r="H61" s="48"/>
      <c r="I61" s="48"/>
      <c r="J61" s="48"/>
    </row>
    <row r="62" spans="1:12" x14ac:dyDescent="0.2">
      <c r="F62" s="14"/>
      <c r="H62" s="48"/>
      <c r="I62" s="48"/>
      <c r="J62" s="48"/>
    </row>
    <row r="63" spans="1:12" x14ac:dyDescent="0.2">
      <c r="F63" s="14"/>
      <c r="H63" s="48"/>
      <c r="I63" s="48"/>
      <c r="J63" s="48"/>
    </row>
    <row r="64" spans="1:12" x14ac:dyDescent="0.2">
      <c r="F64" s="14"/>
      <c r="H64" s="48"/>
      <c r="I64" s="48"/>
      <c r="J64" s="48"/>
    </row>
    <row r="65" spans="6:10" x14ac:dyDescent="0.2">
      <c r="F65" s="14"/>
      <c r="H65" s="48"/>
      <c r="I65" s="48"/>
      <c r="J65" s="48"/>
    </row>
    <row r="66" spans="6:10" x14ac:dyDescent="0.2">
      <c r="F66" s="14"/>
      <c r="H66" s="48"/>
      <c r="I66" s="48"/>
      <c r="J66" s="48"/>
    </row>
    <row r="67" spans="6:10" x14ac:dyDescent="0.2">
      <c r="F67" s="14"/>
      <c r="H67" s="48"/>
      <c r="I67" s="48"/>
      <c r="J67" s="48"/>
    </row>
    <row r="68" spans="6:10" x14ac:dyDescent="0.2">
      <c r="F68" s="14"/>
      <c r="H68" s="48"/>
      <c r="I68" s="48"/>
      <c r="J68" s="48"/>
    </row>
    <row r="69" spans="6:10" x14ac:dyDescent="0.2">
      <c r="F69" s="14"/>
      <c r="H69" s="48"/>
      <c r="I69" s="48"/>
      <c r="J69" s="48"/>
    </row>
    <row r="70" spans="6:10" x14ac:dyDescent="0.2">
      <c r="F70" s="14"/>
      <c r="H70" s="48"/>
      <c r="I70" s="48"/>
      <c r="J70" s="48"/>
    </row>
  </sheetData>
  <mergeCells count="1">
    <mergeCell ref="A54:D5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3"/>
  <sheetViews>
    <sheetView topLeftCell="A6" zoomScaleNormal="100" workbookViewId="0">
      <selection activeCell="F15" sqref="F15"/>
    </sheetView>
  </sheetViews>
  <sheetFormatPr defaultRowHeight="15.75" x14ac:dyDescent="0.25"/>
  <cols>
    <col min="1" max="1" width="9.140625" style="65"/>
    <col min="2" max="2" width="8.7109375" style="65" customWidth="1"/>
    <col min="3" max="3" width="14.5703125" style="57" customWidth="1"/>
    <col min="4" max="4" width="14.28515625" style="57" customWidth="1"/>
    <col min="5" max="5" width="23.85546875" style="57" customWidth="1"/>
    <col min="6" max="6" width="24.5703125" style="57" customWidth="1"/>
    <col min="7" max="7" width="25.28515625" style="57" customWidth="1"/>
    <col min="8" max="8" width="16.28515625" bestFit="1" customWidth="1"/>
    <col min="10" max="10" width="17.7109375" customWidth="1"/>
    <col min="11" max="11" width="15.140625" bestFit="1" customWidth="1"/>
  </cols>
  <sheetData>
    <row r="2" spans="1:11" x14ac:dyDescent="0.25">
      <c r="A2" s="62" t="s">
        <v>50</v>
      </c>
      <c r="B2" s="63" t="s">
        <v>16</v>
      </c>
      <c r="C2" s="33" t="s">
        <v>11</v>
      </c>
      <c r="D2" s="33" t="s">
        <v>12</v>
      </c>
      <c r="E2" s="33" t="s">
        <v>13</v>
      </c>
      <c r="F2" s="33" t="s">
        <v>14</v>
      </c>
      <c r="G2" s="33" t="s">
        <v>15</v>
      </c>
    </row>
    <row r="3" spans="1:11" ht="54" customHeight="1" x14ac:dyDescent="0.25">
      <c r="A3" s="62" t="s">
        <v>17</v>
      </c>
      <c r="B3" s="64" t="s">
        <v>47</v>
      </c>
      <c r="C3" s="59">
        <v>37828</v>
      </c>
      <c r="D3" s="59">
        <f>C3*1.1</f>
        <v>41610.800000000003</v>
      </c>
      <c r="E3" s="60">
        <v>275119800</v>
      </c>
      <c r="F3" s="60">
        <f>E3*95%</f>
        <v>261363810</v>
      </c>
      <c r="G3" s="60">
        <f>E3*80%</f>
        <v>220095840</v>
      </c>
      <c r="J3" s="10"/>
      <c r="K3" s="2"/>
    </row>
    <row r="4" spans="1:11" ht="54" customHeight="1" x14ac:dyDescent="0.25">
      <c r="A4" s="62" t="s">
        <v>18</v>
      </c>
      <c r="B4" s="64" t="s">
        <v>48</v>
      </c>
      <c r="C4" s="59">
        <v>32640</v>
      </c>
      <c r="D4" s="59">
        <f t="shared" ref="D4:D7" si="0">C4*1.1</f>
        <v>35904</v>
      </c>
      <c r="E4" s="60">
        <v>237386500</v>
      </c>
      <c r="F4" s="60">
        <f>E4*95%</f>
        <v>225517175</v>
      </c>
      <c r="G4" s="60">
        <f>E4*80%</f>
        <v>189909200</v>
      </c>
      <c r="J4" s="10"/>
      <c r="K4" s="2"/>
    </row>
    <row r="5" spans="1:11" ht="54" customHeight="1" x14ac:dyDescent="0.25">
      <c r="A5" s="62" t="s">
        <v>45</v>
      </c>
      <c r="B5" s="64" t="s">
        <v>48</v>
      </c>
      <c r="C5" s="59">
        <v>25992</v>
      </c>
      <c r="D5" s="59">
        <f t="shared" si="0"/>
        <v>28591.200000000001</v>
      </c>
      <c r="E5" s="60">
        <v>189039200</v>
      </c>
      <c r="F5" s="60">
        <f>E5*95%</f>
        <v>179587240</v>
      </c>
      <c r="G5" s="60">
        <f>E5*80%</f>
        <v>151231360</v>
      </c>
      <c r="J5" s="10"/>
      <c r="K5" s="2"/>
    </row>
    <row r="6" spans="1:11" ht="54" customHeight="1" x14ac:dyDescent="0.25">
      <c r="A6" s="62" t="s">
        <v>46</v>
      </c>
      <c r="B6" s="64" t="s">
        <v>48</v>
      </c>
      <c r="C6" s="59">
        <v>30965</v>
      </c>
      <c r="D6" s="59">
        <f t="shared" si="0"/>
        <v>34061.5</v>
      </c>
      <c r="E6" s="60">
        <v>225207500</v>
      </c>
      <c r="F6" s="60">
        <f>E6*95%</f>
        <v>213947125</v>
      </c>
      <c r="G6" s="60">
        <f>E6*80%</f>
        <v>180166000</v>
      </c>
      <c r="J6" s="10"/>
      <c r="K6" s="2"/>
    </row>
    <row r="7" spans="1:11" ht="38.25" x14ac:dyDescent="0.25">
      <c r="A7" s="62" t="s">
        <v>49</v>
      </c>
      <c r="B7" s="64" t="s">
        <v>47</v>
      </c>
      <c r="C7" s="59">
        <v>38957</v>
      </c>
      <c r="D7" s="59">
        <f t="shared" si="0"/>
        <v>42852.700000000004</v>
      </c>
      <c r="E7" s="60">
        <v>283333700</v>
      </c>
      <c r="F7" s="60">
        <f>E7*95%</f>
        <v>269167015</v>
      </c>
      <c r="G7" s="60">
        <f>E7*80%</f>
        <v>226666960</v>
      </c>
      <c r="J7" s="10"/>
      <c r="K7" s="2"/>
    </row>
    <row r="8" spans="1:11" s="57" customFormat="1" x14ac:dyDescent="0.25">
      <c r="A8" s="53" t="s">
        <v>19</v>
      </c>
      <c r="B8" s="33">
        <v>260</v>
      </c>
      <c r="C8" s="54">
        <f>SUM(C3:C7)</f>
        <v>166382</v>
      </c>
      <c r="D8" s="54">
        <f>SUM(D3:D7)</f>
        <v>183020.2</v>
      </c>
      <c r="E8" s="55">
        <f t="shared" ref="E8:F8" si="1">SUM(E3:E7)</f>
        <v>1210086700</v>
      </c>
      <c r="F8" s="55">
        <f t="shared" si="1"/>
        <v>1149582365</v>
      </c>
      <c r="G8" s="55">
        <f>SUM(G3:G7)</f>
        <v>968069360</v>
      </c>
      <c r="H8" s="56"/>
      <c r="J8" s="58"/>
      <c r="K8" s="58"/>
    </row>
    <row r="10" spans="1:11" x14ac:dyDescent="0.25">
      <c r="C10" s="66"/>
      <c r="D10" s="67" t="s">
        <v>13</v>
      </c>
      <c r="E10" s="55">
        <f>E8</f>
        <v>1210086700</v>
      </c>
    </row>
    <row r="11" spans="1:11" x14ac:dyDescent="0.25">
      <c r="C11" s="66"/>
      <c r="D11" s="67" t="s">
        <v>14</v>
      </c>
      <c r="E11" s="55">
        <f>F8</f>
        <v>1149582365</v>
      </c>
      <c r="F11" s="56"/>
    </row>
    <row r="12" spans="1:11" x14ac:dyDescent="0.25">
      <c r="C12" s="66"/>
      <c r="D12" s="70" t="s">
        <v>15</v>
      </c>
      <c r="E12" s="55">
        <f>G8</f>
        <v>968069360</v>
      </c>
      <c r="F12" s="61"/>
    </row>
    <row r="13" spans="1:11" x14ac:dyDescent="0.25">
      <c r="C13" s="68" t="s">
        <v>51</v>
      </c>
      <c r="D13" s="68"/>
      <c r="E13" s="69">
        <f>D8*2300</f>
        <v>420946460</v>
      </c>
    </row>
  </sheetData>
  <mergeCells count="1">
    <mergeCell ref="C13:D13"/>
  </mergeCell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"/>
  <sheetViews>
    <sheetView zoomScale="85" zoomScaleNormal="85" workbookViewId="0">
      <selection activeCell="C22" sqref="C22"/>
    </sheetView>
  </sheetViews>
  <sheetFormatPr defaultRowHeight="15" x14ac:dyDescent="0.25"/>
  <sheetData>
    <row r="1" spans="1:5" ht="19.5" customHeight="1" x14ac:dyDescent="0.25">
      <c r="A1" s="30" t="s">
        <v>33</v>
      </c>
    </row>
    <row r="2" spans="1:5" ht="17.25" customHeight="1" x14ac:dyDescent="0.25">
      <c r="A2" s="22" t="s">
        <v>20</v>
      </c>
    </row>
    <row r="3" spans="1:5" x14ac:dyDescent="0.25">
      <c r="A3" t="s">
        <v>34</v>
      </c>
      <c r="B3">
        <v>1</v>
      </c>
      <c r="C3" s="31" t="s">
        <v>21</v>
      </c>
      <c r="D3">
        <v>77.31</v>
      </c>
      <c r="E3" s="1">
        <f>D3*10.764</f>
        <v>832.16484000000003</v>
      </c>
    </row>
    <row r="4" spans="1:5" x14ac:dyDescent="0.25">
      <c r="B4">
        <v>2</v>
      </c>
      <c r="C4" t="s">
        <v>21</v>
      </c>
      <c r="D4">
        <v>77.31</v>
      </c>
      <c r="E4" s="1">
        <f t="shared" ref="E4:E6" si="0">D4*10.764</f>
        <v>832.16484000000003</v>
      </c>
    </row>
    <row r="5" spans="1:5" x14ac:dyDescent="0.25">
      <c r="B5">
        <v>3</v>
      </c>
      <c r="C5" t="s">
        <v>22</v>
      </c>
      <c r="D5">
        <v>59.48</v>
      </c>
      <c r="E5" s="1">
        <f t="shared" si="0"/>
        <v>640.24271999999996</v>
      </c>
    </row>
    <row r="6" spans="1:5" x14ac:dyDescent="0.25">
      <c r="B6">
        <v>4</v>
      </c>
      <c r="C6" t="s">
        <v>22</v>
      </c>
      <c r="D6">
        <v>59.48</v>
      </c>
      <c r="E6" s="1">
        <f t="shared" si="0"/>
        <v>640.24271999999996</v>
      </c>
    </row>
    <row r="8" spans="1:5" x14ac:dyDescent="0.25">
      <c r="A8" s="22" t="s">
        <v>35</v>
      </c>
    </row>
    <row r="9" spans="1:5" x14ac:dyDescent="0.25">
      <c r="A9" t="s">
        <v>36</v>
      </c>
      <c r="B9">
        <v>1</v>
      </c>
      <c r="C9" s="31" t="s">
        <v>21</v>
      </c>
      <c r="D9">
        <v>76.319999999999993</v>
      </c>
      <c r="E9" s="1">
        <f t="shared" ref="E9:E12" si="1">D9*10.764</f>
        <v>821.50847999999985</v>
      </c>
    </row>
    <row r="10" spans="1:5" x14ac:dyDescent="0.25">
      <c r="B10">
        <v>2</v>
      </c>
      <c r="C10" t="s">
        <v>21</v>
      </c>
      <c r="D10">
        <v>76.319999999999993</v>
      </c>
      <c r="E10" s="1">
        <f t="shared" si="1"/>
        <v>821.50847999999985</v>
      </c>
    </row>
    <row r="11" spans="1:5" x14ac:dyDescent="0.25">
      <c r="B11">
        <v>3</v>
      </c>
      <c r="C11" t="s">
        <v>22</v>
      </c>
      <c r="D11">
        <v>58.63</v>
      </c>
      <c r="E11" s="1">
        <f t="shared" si="1"/>
        <v>631.09331999999995</v>
      </c>
    </row>
    <row r="12" spans="1:5" x14ac:dyDescent="0.25">
      <c r="B12">
        <v>4</v>
      </c>
      <c r="C12" t="s">
        <v>22</v>
      </c>
      <c r="D12">
        <v>58.63</v>
      </c>
      <c r="E12" s="1">
        <f t="shared" si="1"/>
        <v>631.09331999999995</v>
      </c>
    </row>
    <row r="14" spans="1:5" x14ac:dyDescent="0.25">
      <c r="A14" s="38" t="s">
        <v>37</v>
      </c>
      <c r="B14" s="31"/>
      <c r="C14" s="31"/>
      <c r="D14" s="31"/>
    </row>
    <row r="15" spans="1:5" ht="13.5" customHeight="1" x14ac:dyDescent="0.25">
      <c r="A15" s="31" t="s">
        <v>34</v>
      </c>
      <c r="B15" s="31">
        <v>1</v>
      </c>
      <c r="C15" s="31" t="s">
        <v>21</v>
      </c>
      <c r="D15" s="31">
        <v>76.319999999999993</v>
      </c>
      <c r="E15" s="1">
        <f t="shared" ref="E15:E18" si="2">D15*10.764</f>
        <v>821.50847999999985</v>
      </c>
    </row>
    <row r="16" spans="1:5" ht="13.5" customHeight="1" x14ac:dyDescent="0.25">
      <c r="A16" s="31"/>
      <c r="B16" s="31">
        <v>2</v>
      </c>
      <c r="C16" s="31" t="s">
        <v>21</v>
      </c>
      <c r="D16" s="31">
        <v>76.319999999999993</v>
      </c>
      <c r="E16" s="1">
        <f t="shared" si="2"/>
        <v>821.50847999999985</v>
      </c>
    </row>
    <row r="17" spans="1:5" ht="13.5" customHeight="1" x14ac:dyDescent="0.25">
      <c r="A17" s="31"/>
      <c r="B17" s="31">
        <v>3</v>
      </c>
      <c r="C17" s="31" t="s">
        <v>22</v>
      </c>
      <c r="D17" s="31">
        <v>58.74</v>
      </c>
      <c r="E17" s="1">
        <f t="shared" si="2"/>
        <v>632.27735999999993</v>
      </c>
    </row>
    <row r="18" spans="1:5" ht="13.5" customHeight="1" x14ac:dyDescent="0.25">
      <c r="A18" s="31"/>
      <c r="B18" s="31">
        <v>4</v>
      </c>
      <c r="C18" s="31" t="s">
        <v>22</v>
      </c>
      <c r="D18" s="31">
        <v>58.74</v>
      </c>
      <c r="E18" s="1">
        <f t="shared" si="2"/>
        <v>632.27735999999993</v>
      </c>
    </row>
    <row r="19" spans="1:5" ht="13.5" customHeight="1" x14ac:dyDescent="0.25"/>
    <row r="40" spans="1:5" x14ac:dyDescent="0.25">
      <c r="A40" s="30" t="s">
        <v>41</v>
      </c>
    </row>
    <row r="41" spans="1:5" x14ac:dyDescent="0.25">
      <c r="A41" s="22" t="s">
        <v>20</v>
      </c>
    </row>
    <row r="42" spans="1:5" x14ac:dyDescent="0.25">
      <c r="A42" t="s">
        <v>34</v>
      </c>
      <c r="B42">
        <v>1</v>
      </c>
      <c r="C42" t="s">
        <v>22</v>
      </c>
      <c r="D42">
        <v>59.48</v>
      </c>
      <c r="E42" s="1">
        <f>D42*10.764</f>
        <v>640.24271999999996</v>
      </c>
    </row>
    <row r="43" spans="1:5" x14ac:dyDescent="0.25">
      <c r="B43">
        <v>2</v>
      </c>
      <c r="C43" t="s">
        <v>22</v>
      </c>
      <c r="D43">
        <v>59.48</v>
      </c>
      <c r="E43" s="1">
        <f t="shared" ref="E43:E45" si="3">D43*10.764</f>
        <v>640.24271999999996</v>
      </c>
    </row>
    <row r="44" spans="1:5" x14ac:dyDescent="0.25">
      <c r="B44">
        <v>3</v>
      </c>
      <c r="C44" t="s">
        <v>22</v>
      </c>
      <c r="D44">
        <v>58.75</v>
      </c>
      <c r="E44" s="1">
        <f t="shared" si="3"/>
        <v>632.38499999999999</v>
      </c>
    </row>
    <row r="45" spans="1:5" x14ac:dyDescent="0.25">
      <c r="B45">
        <v>4</v>
      </c>
      <c r="C45" t="s">
        <v>22</v>
      </c>
      <c r="D45">
        <v>58.75</v>
      </c>
      <c r="E45" s="1">
        <f t="shared" si="3"/>
        <v>632.38499999999999</v>
      </c>
    </row>
    <row r="47" spans="1:5" x14ac:dyDescent="0.25">
      <c r="A47" s="22" t="s">
        <v>35</v>
      </c>
    </row>
    <row r="48" spans="1:5" x14ac:dyDescent="0.25">
      <c r="A48" t="s">
        <v>36</v>
      </c>
      <c r="B48">
        <v>1</v>
      </c>
      <c r="C48" t="s">
        <v>22</v>
      </c>
      <c r="D48">
        <v>58.63</v>
      </c>
      <c r="E48" s="1">
        <f t="shared" ref="E48:E51" si="4">D48*10.764</f>
        <v>631.09331999999995</v>
      </c>
    </row>
    <row r="49" spans="1:5" x14ac:dyDescent="0.25">
      <c r="B49">
        <v>2</v>
      </c>
      <c r="C49" t="s">
        <v>22</v>
      </c>
      <c r="D49">
        <v>58.63</v>
      </c>
      <c r="E49" s="1">
        <f t="shared" si="4"/>
        <v>631.09331999999995</v>
      </c>
    </row>
    <row r="50" spans="1:5" x14ac:dyDescent="0.25">
      <c r="B50">
        <v>3</v>
      </c>
      <c r="C50" t="s">
        <v>22</v>
      </c>
      <c r="D50">
        <v>57.93</v>
      </c>
      <c r="E50" s="1">
        <f t="shared" si="4"/>
        <v>623.55851999999993</v>
      </c>
    </row>
    <row r="51" spans="1:5" x14ac:dyDescent="0.25">
      <c r="B51">
        <v>4</v>
      </c>
      <c r="C51" t="s">
        <v>22</v>
      </c>
      <c r="D51">
        <v>57.93</v>
      </c>
      <c r="E51" s="1">
        <f t="shared" si="4"/>
        <v>623.55851999999993</v>
      </c>
    </row>
    <row r="53" spans="1:5" x14ac:dyDescent="0.25">
      <c r="A53" s="38" t="s">
        <v>37</v>
      </c>
      <c r="B53" s="31"/>
      <c r="C53" s="31"/>
      <c r="D53" s="31"/>
    </row>
    <row r="54" spans="1:5" x14ac:dyDescent="0.25">
      <c r="A54" s="31" t="s">
        <v>34</v>
      </c>
      <c r="B54" s="31">
        <v>1</v>
      </c>
      <c r="C54" s="31" t="s">
        <v>22</v>
      </c>
      <c r="D54" s="31">
        <v>58.74</v>
      </c>
      <c r="E54" s="1">
        <f t="shared" ref="E54:E57" si="5">D54*10.764</f>
        <v>632.27735999999993</v>
      </c>
    </row>
    <row r="55" spans="1:5" x14ac:dyDescent="0.25">
      <c r="A55" s="31"/>
      <c r="B55" s="31">
        <v>2</v>
      </c>
      <c r="C55" s="31" t="s">
        <v>22</v>
      </c>
      <c r="D55" s="31">
        <v>58.74</v>
      </c>
      <c r="E55" s="1">
        <f t="shared" si="5"/>
        <v>632.27735999999993</v>
      </c>
    </row>
    <row r="56" spans="1:5" x14ac:dyDescent="0.25">
      <c r="A56" s="31"/>
      <c r="B56" s="31">
        <v>3</v>
      </c>
      <c r="C56" s="31" t="s">
        <v>22</v>
      </c>
      <c r="D56" s="31">
        <v>57.73</v>
      </c>
      <c r="E56" s="1">
        <f t="shared" si="5"/>
        <v>621.40571999999997</v>
      </c>
    </row>
    <row r="57" spans="1:5" x14ac:dyDescent="0.25">
      <c r="A57" s="31"/>
      <c r="B57" s="31">
        <v>4</v>
      </c>
      <c r="C57" s="31" t="s">
        <v>22</v>
      </c>
      <c r="D57" s="31">
        <v>57.73</v>
      </c>
      <c r="E57" s="1">
        <f t="shared" si="5"/>
        <v>621.40571999999997</v>
      </c>
    </row>
    <row r="69" spans="1:5" x14ac:dyDescent="0.25">
      <c r="A69" s="30" t="s">
        <v>42</v>
      </c>
    </row>
    <row r="70" spans="1:5" x14ac:dyDescent="0.25">
      <c r="A70" s="22" t="s">
        <v>20</v>
      </c>
    </row>
    <row r="71" spans="1:5" x14ac:dyDescent="0.25">
      <c r="A71" t="s">
        <v>34</v>
      </c>
      <c r="B71">
        <v>1</v>
      </c>
      <c r="C71" t="s">
        <v>22</v>
      </c>
      <c r="D71">
        <v>46.49</v>
      </c>
      <c r="E71" s="1">
        <f>D71*10.764</f>
        <v>500.41836000000001</v>
      </c>
    </row>
    <row r="72" spans="1:5" x14ac:dyDescent="0.25">
      <c r="B72">
        <v>2</v>
      </c>
      <c r="C72" t="s">
        <v>22</v>
      </c>
      <c r="D72">
        <v>47.16</v>
      </c>
      <c r="E72" s="1">
        <f t="shared" ref="E72:E74" si="6">D72*10.764</f>
        <v>507.63023999999996</v>
      </c>
    </row>
    <row r="73" spans="1:5" x14ac:dyDescent="0.25">
      <c r="B73">
        <v>3</v>
      </c>
      <c r="C73" t="s">
        <v>22</v>
      </c>
      <c r="D73">
        <v>47.16</v>
      </c>
      <c r="E73" s="1">
        <f t="shared" si="6"/>
        <v>507.63023999999996</v>
      </c>
    </row>
    <row r="74" spans="1:5" x14ac:dyDescent="0.25">
      <c r="B74">
        <v>4</v>
      </c>
      <c r="C74" t="s">
        <v>22</v>
      </c>
      <c r="D74">
        <v>46.49</v>
      </c>
      <c r="E74" s="1">
        <f t="shared" si="6"/>
        <v>500.41836000000001</v>
      </c>
    </row>
    <row r="76" spans="1:5" x14ac:dyDescent="0.25">
      <c r="A76" s="22" t="s">
        <v>35</v>
      </c>
    </row>
    <row r="77" spans="1:5" x14ac:dyDescent="0.25">
      <c r="A77" t="s">
        <v>36</v>
      </c>
      <c r="B77">
        <v>1</v>
      </c>
      <c r="C77" t="s">
        <v>22</v>
      </c>
      <c r="D77">
        <v>46.35</v>
      </c>
      <c r="E77" s="1">
        <f t="shared" ref="E77:E80" si="7">D77*10.764</f>
        <v>498.91139999999996</v>
      </c>
    </row>
    <row r="78" spans="1:5" x14ac:dyDescent="0.25">
      <c r="B78">
        <v>2</v>
      </c>
      <c r="C78" t="s">
        <v>22</v>
      </c>
      <c r="D78">
        <v>46.35</v>
      </c>
      <c r="E78" s="1">
        <f t="shared" si="7"/>
        <v>498.91139999999996</v>
      </c>
    </row>
    <row r="79" spans="1:5" x14ac:dyDescent="0.25">
      <c r="B79">
        <v>3</v>
      </c>
      <c r="C79" t="s">
        <v>22</v>
      </c>
      <c r="D79" s="31">
        <v>46.35</v>
      </c>
      <c r="E79" s="1">
        <f t="shared" si="7"/>
        <v>498.91139999999996</v>
      </c>
    </row>
    <row r="80" spans="1:5" x14ac:dyDescent="0.25">
      <c r="B80">
        <v>4</v>
      </c>
      <c r="C80" t="s">
        <v>22</v>
      </c>
      <c r="D80" s="31">
        <v>46.35</v>
      </c>
      <c r="E80" s="1">
        <f t="shared" si="7"/>
        <v>498.91139999999996</v>
      </c>
    </row>
    <row r="82" spans="1:5" x14ac:dyDescent="0.25">
      <c r="A82" s="38" t="s">
        <v>37</v>
      </c>
      <c r="B82" s="31"/>
      <c r="C82" s="31"/>
      <c r="D82" s="31"/>
    </row>
    <row r="83" spans="1:5" x14ac:dyDescent="0.25">
      <c r="A83" s="31" t="s">
        <v>34</v>
      </c>
      <c r="B83" s="31">
        <v>1</v>
      </c>
      <c r="C83" s="31" t="s">
        <v>22</v>
      </c>
      <c r="D83" s="31">
        <v>46.49</v>
      </c>
      <c r="E83" s="1">
        <f t="shared" ref="E83:E86" si="8">D83*10.764</f>
        <v>500.41836000000001</v>
      </c>
    </row>
    <row r="84" spans="1:5" x14ac:dyDescent="0.25">
      <c r="A84" s="31"/>
      <c r="B84" s="31">
        <v>2</v>
      </c>
      <c r="C84" s="31" t="s">
        <v>22</v>
      </c>
      <c r="D84" s="31">
        <v>46.49</v>
      </c>
      <c r="E84" s="1">
        <f t="shared" si="8"/>
        <v>500.41836000000001</v>
      </c>
    </row>
    <row r="85" spans="1:5" ht="21.75" customHeight="1" x14ac:dyDescent="0.25">
      <c r="A85" s="31"/>
      <c r="B85" s="31">
        <v>3</v>
      </c>
      <c r="C85" s="31" t="s">
        <v>22</v>
      </c>
      <c r="D85" s="31">
        <v>46.49</v>
      </c>
      <c r="E85" s="1">
        <f t="shared" si="8"/>
        <v>500.41836000000001</v>
      </c>
    </row>
    <row r="86" spans="1:5" x14ac:dyDescent="0.25">
      <c r="A86" s="31"/>
      <c r="B86" s="31">
        <v>4</v>
      </c>
      <c r="C86" s="31" t="s">
        <v>22</v>
      </c>
      <c r="D86" s="31">
        <v>46.49</v>
      </c>
      <c r="E86" s="1">
        <f t="shared" si="8"/>
        <v>500.41836000000001</v>
      </c>
    </row>
    <row r="100" spans="1:5" x14ac:dyDescent="0.25">
      <c r="A100" s="30" t="s">
        <v>43</v>
      </c>
    </row>
    <row r="101" spans="1:5" x14ac:dyDescent="0.25">
      <c r="A101" s="22" t="s">
        <v>20</v>
      </c>
    </row>
    <row r="102" spans="1:5" x14ac:dyDescent="0.25">
      <c r="A102" t="s">
        <v>34</v>
      </c>
      <c r="B102">
        <v>1</v>
      </c>
      <c r="C102" t="s">
        <v>22</v>
      </c>
      <c r="D102">
        <v>55.34</v>
      </c>
      <c r="E102" s="1">
        <f>D102*10.764</f>
        <v>595.67975999999999</v>
      </c>
    </row>
    <row r="103" spans="1:5" x14ac:dyDescent="0.25">
      <c r="B103">
        <v>2</v>
      </c>
      <c r="C103" t="s">
        <v>22</v>
      </c>
      <c r="D103">
        <v>56.18</v>
      </c>
      <c r="E103" s="1">
        <f t="shared" ref="E103:E105" si="9">D103*10.764</f>
        <v>604.72151999999994</v>
      </c>
    </row>
    <row r="104" spans="1:5" x14ac:dyDescent="0.25">
      <c r="B104">
        <v>3</v>
      </c>
      <c r="C104" t="s">
        <v>22</v>
      </c>
      <c r="D104">
        <v>56.51</v>
      </c>
      <c r="E104" s="1">
        <f t="shared" si="9"/>
        <v>608.27363999999989</v>
      </c>
    </row>
    <row r="105" spans="1:5" x14ac:dyDescent="0.25">
      <c r="B105">
        <v>4</v>
      </c>
      <c r="C105" t="s">
        <v>22</v>
      </c>
      <c r="D105">
        <v>55.34</v>
      </c>
      <c r="E105" s="1">
        <f t="shared" si="9"/>
        <v>595.67975999999999</v>
      </c>
    </row>
    <row r="107" spans="1:5" x14ac:dyDescent="0.25">
      <c r="A107" s="22" t="s">
        <v>35</v>
      </c>
    </row>
    <row r="108" spans="1:5" x14ac:dyDescent="0.25">
      <c r="A108" t="s">
        <v>36</v>
      </c>
      <c r="B108">
        <v>1</v>
      </c>
      <c r="C108" t="s">
        <v>22</v>
      </c>
      <c r="D108">
        <v>55.2</v>
      </c>
      <c r="E108" s="1">
        <f t="shared" ref="E108:E111" si="10">D108*10.764</f>
        <v>594.17279999999994</v>
      </c>
    </row>
    <row r="109" spans="1:5" x14ac:dyDescent="0.25">
      <c r="B109">
        <v>2</v>
      </c>
      <c r="C109" t="s">
        <v>22</v>
      </c>
      <c r="D109">
        <v>55.2</v>
      </c>
      <c r="E109" s="1">
        <f t="shared" si="10"/>
        <v>594.17279999999994</v>
      </c>
    </row>
    <row r="110" spans="1:5" x14ac:dyDescent="0.25">
      <c r="B110">
        <v>3</v>
      </c>
      <c r="C110" t="s">
        <v>22</v>
      </c>
      <c r="D110">
        <v>55.2</v>
      </c>
      <c r="E110" s="1">
        <f t="shared" si="10"/>
        <v>594.17279999999994</v>
      </c>
    </row>
    <row r="111" spans="1:5" x14ac:dyDescent="0.25">
      <c r="B111">
        <v>4</v>
      </c>
      <c r="C111" t="s">
        <v>22</v>
      </c>
      <c r="D111">
        <v>55.2</v>
      </c>
      <c r="E111" s="1">
        <f t="shared" si="10"/>
        <v>594.17279999999994</v>
      </c>
    </row>
    <row r="113" spans="1:5" x14ac:dyDescent="0.25">
      <c r="A113" s="38" t="s">
        <v>37</v>
      </c>
      <c r="B113" s="31"/>
      <c r="C113" s="31"/>
      <c r="D113" s="31"/>
    </row>
    <row r="114" spans="1:5" x14ac:dyDescent="0.25">
      <c r="A114" s="31" t="s">
        <v>34</v>
      </c>
      <c r="B114" s="31">
        <v>1</v>
      </c>
      <c r="C114" s="31" t="s">
        <v>22</v>
      </c>
      <c r="D114" s="31">
        <v>55.34</v>
      </c>
      <c r="E114" s="1">
        <f t="shared" ref="E114:E117" si="11">D114*10.764</f>
        <v>595.67975999999999</v>
      </c>
    </row>
    <row r="115" spans="1:5" x14ac:dyDescent="0.25">
      <c r="A115" s="31"/>
      <c r="B115" s="31">
        <v>2</v>
      </c>
      <c r="C115" s="31" t="s">
        <v>22</v>
      </c>
      <c r="D115" s="31">
        <v>55.34</v>
      </c>
      <c r="E115" s="1">
        <f t="shared" si="11"/>
        <v>595.67975999999999</v>
      </c>
    </row>
    <row r="116" spans="1:5" x14ac:dyDescent="0.25">
      <c r="A116" s="31"/>
      <c r="B116" s="31">
        <v>3</v>
      </c>
      <c r="C116" s="31" t="s">
        <v>22</v>
      </c>
      <c r="D116" s="31">
        <v>55.34</v>
      </c>
      <c r="E116" s="1">
        <f t="shared" si="11"/>
        <v>595.67975999999999</v>
      </c>
    </row>
    <row r="117" spans="1:5" x14ac:dyDescent="0.25">
      <c r="A117" s="31"/>
      <c r="B117" s="31">
        <v>4</v>
      </c>
      <c r="C117" s="31" t="s">
        <v>22</v>
      </c>
      <c r="D117" s="31">
        <v>55.34</v>
      </c>
      <c r="E117" s="1">
        <f t="shared" si="11"/>
        <v>595.67975999999999</v>
      </c>
    </row>
    <row r="139" spans="1:8" x14ac:dyDescent="0.25">
      <c r="A139" s="30" t="s">
        <v>44</v>
      </c>
      <c r="H139" s="39"/>
    </row>
    <row r="140" spans="1:8" x14ac:dyDescent="0.25">
      <c r="A140" s="22" t="s">
        <v>20</v>
      </c>
    </row>
    <row r="141" spans="1:8" x14ac:dyDescent="0.25">
      <c r="A141" t="s">
        <v>34</v>
      </c>
      <c r="B141">
        <v>1</v>
      </c>
      <c r="C141" t="s">
        <v>22</v>
      </c>
      <c r="D141">
        <v>60.32</v>
      </c>
      <c r="E141" s="1">
        <f>D141*10.764</f>
        <v>649.28447999999992</v>
      </c>
    </row>
    <row r="142" spans="1:8" x14ac:dyDescent="0.25">
      <c r="B142">
        <v>2</v>
      </c>
      <c r="C142" t="s">
        <v>22</v>
      </c>
      <c r="D142">
        <v>61.22</v>
      </c>
      <c r="E142" s="1">
        <f t="shared" ref="E142:E144" si="12">D142*10.764</f>
        <v>658.97207999999989</v>
      </c>
    </row>
    <row r="143" spans="1:8" x14ac:dyDescent="0.25">
      <c r="B143">
        <v>3</v>
      </c>
      <c r="C143" t="s">
        <v>21</v>
      </c>
      <c r="D143">
        <v>79.92</v>
      </c>
      <c r="E143" s="1">
        <f t="shared" si="12"/>
        <v>860.25887999999998</v>
      </c>
    </row>
    <row r="144" spans="1:8" x14ac:dyDescent="0.25">
      <c r="B144">
        <v>4</v>
      </c>
      <c r="C144" t="s">
        <v>21</v>
      </c>
      <c r="D144">
        <v>78.86</v>
      </c>
      <c r="E144" s="1">
        <f t="shared" si="12"/>
        <v>848.84903999999995</v>
      </c>
    </row>
    <row r="146" spans="1:5" x14ac:dyDescent="0.25">
      <c r="A146" s="22" t="s">
        <v>35</v>
      </c>
    </row>
    <row r="147" spans="1:5" x14ac:dyDescent="0.25">
      <c r="A147" t="s">
        <v>36</v>
      </c>
      <c r="B147">
        <v>1</v>
      </c>
      <c r="C147" t="s">
        <v>22</v>
      </c>
      <c r="D147">
        <v>60.18</v>
      </c>
      <c r="E147" s="1">
        <f t="shared" ref="E147:E150" si="13">D147*10.764</f>
        <v>647.77751999999998</v>
      </c>
    </row>
    <row r="148" spans="1:5" x14ac:dyDescent="0.25">
      <c r="B148">
        <v>2</v>
      </c>
      <c r="C148" t="s">
        <v>22</v>
      </c>
      <c r="D148">
        <v>60.18</v>
      </c>
      <c r="E148" s="1">
        <f t="shared" si="13"/>
        <v>647.77751999999998</v>
      </c>
    </row>
    <row r="149" spans="1:5" x14ac:dyDescent="0.25">
      <c r="B149">
        <v>3</v>
      </c>
      <c r="C149" t="s">
        <v>21</v>
      </c>
      <c r="D149">
        <v>78.86</v>
      </c>
      <c r="E149" s="1">
        <f t="shared" si="13"/>
        <v>848.84903999999995</v>
      </c>
    </row>
    <row r="150" spans="1:5" x14ac:dyDescent="0.25">
      <c r="B150">
        <v>4</v>
      </c>
      <c r="C150" t="s">
        <v>21</v>
      </c>
      <c r="D150">
        <v>78.86</v>
      </c>
      <c r="E150" s="1">
        <f t="shared" si="13"/>
        <v>848.84903999999995</v>
      </c>
    </row>
    <row r="152" spans="1:5" x14ac:dyDescent="0.25">
      <c r="A152" s="38" t="s">
        <v>37</v>
      </c>
      <c r="B152" s="31"/>
      <c r="C152" s="31"/>
      <c r="D152" s="31"/>
    </row>
    <row r="153" spans="1:5" x14ac:dyDescent="0.25">
      <c r="A153" s="31" t="s">
        <v>34</v>
      </c>
      <c r="B153" s="31">
        <v>1</v>
      </c>
      <c r="C153" t="s">
        <v>22</v>
      </c>
      <c r="D153" s="31">
        <v>60.31</v>
      </c>
      <c r="E153" s="1">
        <f t="shared" ref="E153:E156" si="14">D153*10.764</f>
        <v>649.17683999999997</v>
      </c>
    </row>
    <row r="154" spans="1:5" x14ac:dyDescent="0.25">
      <c r="A154" s="31"/>
      <c r="B154" s="31">
        <v>2</v>
      </c>
      <c r="C154" t="s">
        <v>22</v>
      </c>
      <c r="D154" s="31">
        <v>60.31</v>
      </c>
      <c r="E154" s="1">
        <f t="shared" si="14"/>
        <v>649.17683999999997</v>
      </c>
    </row>
    <row r="155" spans="1:5" x14ac:dyDescent="0.25">
      <c r="A155" s="31"/>
      <c r="B155" s="31">
        <v>3</v>
      </c>
      <c r="C155" t="s">
        <v>21</v>
      </c>
      <c r="D155" s="31">
        <v>78.88</v>
      </c>
      <c r="E155" s="1">
        <f t="shared" si="14"/>
        <v>849.06431999999995</v>
      </c>
    </row>
    <row r="156" spans="1:5" x14ac:dyDescent="0.25">
      <c r="A156" s="31"/>
      <c r="B156" s="31">
        <v>4</v>
      </c>
      <c r="C156" t="s">
        <v>21</v>
      </c>
      <c r="D156" s="31">
        <v>78.88</v>
      </c>
      <c r="E156" s="1">
        <f t="shared" si="14"/>
        <v>849.06431999999995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9:H101"/>
  <sheetViews>
    <sheetView tabSelected="1" topLeftCell="A55" zoomScale="85" zoomScaleNormal="85" workbookViewId="0">
      <selection activeCell="S73" sqref="S73"/>
    </sheetView>
  </sheetViews>
  <sheetFormatPr defaultRowHeight="15" x14ac:dyDescent="0.25"/>
  <cols>
    <col min="3" max="3" width="16.5703125" customWidth="1"/>
  </cols>
  <sheetData>
    <row r="19" spans="2:8" ht="15.75" thickBot="1" x14ac:dyDescent="0.3"/>
    <row r="20" spans="2:8" ht="15.75" thickBot="1" x14ac:dyDescent="0.3">
      <c r="C20" s="26"/>
      <c r="D20" s="24"/>
      <c r="E20" s="24"/>
      <c r="F20" s="1"/>
      <c r="G20" s="24"/>
    </row>
    <row r="21" spans="2:8" ht="15.75" thickBot="1" x14ac:dyDescent="0.3">
      <c r="C21" s="26"/>
      <c r="D21" s="24"/>
      <c r="E21" s="24"/>
      <c r="F21" s="1"/>
      <c r="G21" s="24"/>
    </row>
    <row r="22" spans="2:8" ht="15.75" thickBot="1" x14ac:dyDescent="0.3">
      <c r="C22" s="26"/>
      <c r="D22" s="24"/>
      <c r="E22" s="24"/>
      <c r="F22" s="1"/>
      <c r="G22" s="24"/>
    </row>
    <row r="23" spans="2:8" ht="15.75" thickBot="1" x14ac:dyDescent="0.3">
      <c r="C23" s="26"/>
      <c r="D23" s="24"/>
      <c r="E23" s="24"/>
      <c r="F23" s="1"/>
      <c r="G23" s="24"/>
    </row>
    <row r="24" spans="2:8" ht="15.75" thickBot="1" x14ac:dyDescent="0.3">
      <c r="C24" s="26"/>
      <c r="D24" s="24"/>
      <c r="E24" s="24"/>
      <c r="F24" s="1"/>
      <c r="G24" s="24"/>
    </row>
    <row r="25" spans="2:8" ht="15.75" thickBot="1" x14ac:dyDescent="0.3">
      <c r="C25" s="27"/>
      <c r="D25" s="25"/>
      <c r="E25" s="25"/>
      <c r="F25" s="1"/>
      <c r="G25" s="25"/>
    </row>
    <row r="26" spans="2:8" x14ac:dyDescent="0.25">
      <c r="G26" s="28"/>
    </row>
    <row r="27" spans="2:8" ht="15.75" thickBot="1" x14ac:dyDescent="0.3"/>
    <row r="28" spans="2:8" ht="15.75" thickBot="1" x14ac:dyDescent="0.3">
      <c r="B28" s="24"/>
      <c r="C28" s="29"/>
      <c r="D28" s="24"/>
      <c r="E28" s="24"/>
      <c r="F28" s="24"/>
      <c r="G28" s="24"/>
    </row>
    <row r="29" spans="2:8" ht="15.75" thickBot="1" x14ac:dyDescent="0.3">
      <c r="B29" s="24"/>
      <c r="C29" s="29"/>
      <c r="D29" s="24"/>
      <c r="E29" s="24"/>
      <c r="F29" s="1"/>
      <c r="G29" s="24"/>
    </row>
    <row r="30" spans="2:8" ht="15.75" thickBot="1" x14ac:dyDescent="0.3">
      <c r="B30" s="24"/>
      <c r="C30" s="29"/>
      <c r="D30" s="24"/>
      <c r="E30" s="24"/>
      <c r="F30" s="1"/>
      <c r="G30" s="24"/>
    </row>
    <row r="31" spans="2:8" ht="15.75" thickBot="1" x14ac:dyDescent="0.3">
      <c r="B31" s="24"/>
      <c r="C31" s="29"/>
      <c r="D31" s="24"/>
      <c r="E31" s="24"/>
      <c r="F31" s="1"/>
      <c r="G31" s="24"/>
    </row>
    <row r="32" spans="2:8" x14ac:dyDescent="0.25">
      <c r="G32" s="28"/>
      <c r="H32" s="23"/>
    </row>
    <row r="33" spans="2:8" ht="15.75" thickBot="1" x14ac:dyDescent="0.3">
      <c r="G33" s="23"/>
      <c r="H33" s="23"/>
    </row>
    <row r="34" spans="2:8" ht="15.75" thickBot="1" x14ac:dyDescent="0.3">
      <c r="B34" s="24"/>
      <c r="C34" s="29"/>
      <c r="D34" s="24"/>
      <c r="E34" s="24"/>
      <c r="F34" s="1"/>
      <c r="G34" s="24"/>
      <c r="H34" s="23"/>
    </row>
    <row r="35" spans="2:8" ht="15.75" thickBot="1" x14ac:dyDescent="0.3">
      <c r="B35" s="24"/>
      <c r="C35" s="29"/>
      <c r="D35" s="24"/>
      <c r="E35" s="24"/>
      <c r="F35" s="1"/>
      <c r="G35" s="24"/>
      <c r="H35" s="23"/>
    </row>
    <row r="36" spans="2:8" ht="15.75" thickBot="1" x14ac:dyDescent="0.3">
      <c r="B36" s="24"/>
      <c r="C36" s="29"/>
      <c r="D36" s="24"/>
      <c r="E36" s="24"/>
      <c r="F36" s="1"/>
      <c r="G36" s="24"/>
      <c r="H36" s="23"/>
    </row>
    <row r="37" spans="2:8" ht="15.75" thickBot="1" x14ac:dyDescent="0.3">
      <c r="B37" s="24"/>
      <c r="C37" s="29"/>
      <c r="D37" s="24"/>
      <c r="E37" s="24"/>
      <c r="F37" s="1"/>
      <c r="G37" s="24"/>
      <c r="H37" s="23"/>
    </row>
    <row r="38" spans="2:8" x14ac:dyDescent="0.25">
      <c r="G38" s="28"/>
      <c r="H38" s="23"/>
    </row>
    <row r="74" spans="2:7" ht="15.75" thickBot="1" x14ac:dyDescent="0.3"/>
    <row r="75" spans="2:7" ht="48.75" thickBot="1" x14ac:dyDescent="0.3">
      <c r="B75" s="34" t="s">
        <v>24</v>
      </c>
      <c r="C75" s="34" t="s">
        <v>25</v>
      </c>
      <c r="D75" s="34" t="s">
        <v>26</v>
      </c>
      <c r="E75" s="34" t="s">
        <v>27</v>
      </c>
      <c r="F75" s="34" t="s">
        <v>28</v>
      </c>
      <c r="G75" s="34" t="s">
        <v>29</v>
      </c>
    </row>
    <row r="76" spans="2:7" ht="23.25" thickBot="1" x14ac:dyDescent="0.3">
      <c r="B76" s="35">
        <v>5</v>
      </c>
      <c r="C76" s="36" t="s">
        <v>30</v>
      </c>
      <c r="D76" s="35" t="s">
        <v>31</v>
      </c>
      <c r="E76" s="35">
        <v>55.2</v>
      </c>
      <c r="F76" s="37">
        <f>E76*10.764</f>
        <v>594.17279999999994</v>
      </c>
      <c r="G76" s="35">
        <v>24</v>
      </c>
    </row>
    <row r="77" spans="2:7" ht="23.25" thickBot="1" x14ac:dyDescent="0.3">
      <c r="B77" s="35">
        <v>6</v>
      </c>
      <c r="C77" s="36" t="s">
        <v>30</v>
      </c>
      <c r="D77" s="35" t="s">
        <v>31</v>
      </c>
      <c r="E77" s="35">
        <v>56.51</v>
      </c>
      <c r="F77" s="37">
        <f t="shared" ref="F77:F100" si="0">E77*10.764</f>
        <v>608.27363999999989</v>
      </c>
      <c r="G77" s="35">
        <v>1</v>
      </c>
    </row>
    <row r="78" spans="2:7" ht="23.25" thickBot="1" x14ac:dyDescent="0.3">
      <c r="B78" s="35">
        <v>7</v>
      </c>
      <c r="C78" s="36" t="s">
        <v>30</v>
      </c>
      <c r="D78" s="35" t="s">
        <v>31</v>
      </c>
      <c r="E78" s="35">
        <v>56.18</v>
      </c>
      <c r="F78" s="37">
        <f t="shared" si="0"/>
        <v>604.72151999999994</v>
      </c>
      <c r="G78" s="35">
        <v>1</v>
      </c>
    </row>
    <row r="79" spans="2:7" ht="23.25" thickBot="1" x14ac:dyDescent="0.3">
      <c r="B79" s="35">
        <v>8</v>
      </c>
      <c r="C79" s="36" t="s">
        <v>30</v>
      </c>
      <c r="D79" s="35" t="s">
        <v>31</v>
      </c>
      <c r="E79" s="35">
        <v>55.34</v>
      </c>
      <c r="F79" s="37">
        <f t="shared" si="0"/>
        <v>595.67975999999999</v>
      </c>
      <c r="G79" s="35">
        <v>26</v>
      </c>
    </row>
    <row r="80" spans="2:7" ht="23.25" thickBot="1" x14ac:dyDescent="0.3">
      <c r="B80" s="35">
        <v>9</v>
      </c>
      <c r="C80" s="36" t="s">
        <v>30</v>
      </c>
      <c r="D80" s="35" t="s">
        <v>31</v>
      </c>
      <c r="E80" s="35">
        <v>46.35</v>
      </c>
      <c r="F80" s="37">
        <f t="shared" si="0"/>
        <v>498.91139999999996</v>
      </c>
      <c r="G80" s="35">
        <v>24</v>
      </c>
    </row>
    <row r="81" spans="2:7" ht="23.25" thickBot="1" x14ac:dyDescent="0.3">
      <c r="B81" s="35">
        <v>10</v>
      </c>
      <c r="C81" s="36" t="s">
        <v>30</v>
      </c>
      <c r="D81" s="35" t="s">
        <v>31</v>
      </c>
      <c r="E81" s="35">
        <v>47.16</v>
      </c>
      <c r="F81" s="37">
        <f t="shared" si="0"/>
        <v>507.63023999999996</v>
      </c>
      <c r="G81" s="35">
        <v>2</v>
      </c>
    </row>
    <row r="82" spans="2:7" ht="23.25" thickBot="1" x14ac:dyDescent="0.3">
      <c r="B82" s="35">
        <v>11</v>
      </c>
      <c r="C82" s="36" t="s">
        <v>30</v>
      </c>
      <c r="D82" s="35" t="s">
        <v>31</v>
      </c>
      <c r="E82" s="35">
        <v>46.49</v>
      </c>
      <c r="F82" s="37">
        <f t="shared" si="0"/>
        <v>500.41836000000001</v>
      </c>
      <c r="G82" s="35">
        <v>26</v>
      </c>
    </row>
    <row r="83" spans="2:7" ht="23.25" thickBot="1" x14ac:dyDescent="0.3">
      <c r="B83" s="35">
        <v>13</v>
      </c>
      <c r="C83" s="36" t="s">
        <v>30</v>
      </c>
      <c r="D83" s="35" t="s">
        <v>31</v>
      </c>
      <c r="E83" s="35">
        <v>60.32</v>
      </c>
      <c r="F83" s="37">
        <f t="shared" si="0"/>
        <v>649.28447999999992</v>
      </c>
      <c r="G83" s="35">
        <v>1</v>
      </c>
    </row>
    <row r="84" spans="2:7" ht="23.25" thickBot="1" x14ac:dyDescent="0.3">
      <c r="B84" s="35">
        <v>18</v>
      </c>
      <c r="C84" s="36" t="s">
        <v>30</v>
      </c>
      <c r="D84" s="35" t="s">
        <v>31</v>
      </c>
      <c r="E84" s="35">
        <v>57.73</v>
      </c>
      <c r="F84" s="37">
        <f t="shared" si="0"/>
        <v>621.40571999999997</v>
      </c>
      <c r="G84" s="35">
        <v>12</v>
      </c>
    </row>
    <row r="85" spans="2:7" ht="23.25" thickBot="1" x14ac:dyDescent="0.3">
      <c r="B85" s="35">
        <v>19</v>
      </c>
      <c r="C85" s="36" t="s">
        <v>30</v>
      </c>
      <c r="D85" s="35" t="s">
        <v>31</v>
      </c>
      <c r="E85" s="35">
        <v>58.74</v>
      </c>
      <c r="F85" s="37">
        <f t="shared" si="0"/>
        <v>632.27735999999993</v>
      </c>
      <c r="G85" s="35">
        <v>12</v>
      </c>
    </row>
    <row r="86" spans="2:7" ht="23.25" thickBot="1" x14ac:dyDescent="0.3">
      <c r="B86" s="35">
        <v>20</v>
      </c>
      <c r="C86" s="36" t="s">
        <v>30</v>
      </c>
      <c r="D86" s="35" t="s">
        <v>31</v>
      </c>
      <c r="E86" s="35">
        <v>57.93</v>
      </c>
      <c r="F86" s="37">
        <f t="shared" si="0"/>
        <v>623.55851999999993</v>
      </c>
      <c r="G86" s="35">
        <v>12</v>
      </c>
    </row>
    <row r="87" spans="2:7" ht="23.25" thickBot="1" x14ac:dyDescent="0.3">
      <c r="B87" s="35">
        <v>21</v>
      </c>
      <c r="C87" s="36" t="s">
        <v>30</v>
      </c>
      <c r="D87" s="35" t="s">
        <v>31</v>
      </c>
      <c r="E87" s="35">
        <v>58.63</v>
      </c>
      <c r="F87" s="37">
        <f t="shared" si="0"/>
        <v>631.09331999999995</v>
      </c>
      <c r="G87" s="35">
        <v>12</v>
      </c>
    </row>
    <row r="88" spans="2:7" ht="23.25" thickBot="1" x14ac:dyDescent="0.3">
      <c r="B88" s="35">
        <v>22</v>
      </c>
      <c r="C88" s="36" t="s">
        <v>30</v>
      </c>
      <c r="D88" s="35" t="s">
        <v>31</v>
      </c>
      <c r="E88" s="35">
        <v>58.75</v>
      </c>
      <c r="F88" s="37">
        <f t="shared" si="0"/>
        <v>632.38499999999999</v>
      </c>
      <c r="G88" s="35">
        <v>2</v>
      </c>
    </row>
    <row r="89" spans="2:7" ht="23.25" thickBot="1" x14ac:dyDescent="0.3">
      <c r="B89" s="35">
        <v>23</v>
      </c>
      <c r="C89" s="36" t="s">
        <v>30</v>
      </c>
      <c r="D89" s="35" t="s">
        <v>31</v>
      </c>
      <c r="E89" s="35">
        <v>59.48</v>
      </c>
      <c r="F89" s="37">
        <f t="shared" si="0"/>
        <v>640.24271999999996</v>
      </c>
      <c r="G89" s="35">
        <v>2</v>
      </c>
    </row>
    <row r="90" spans="2:7" ht="23.25" thickBot="1" x14ac:dyDescent="0.3">
      <c r="B90" s="35">
        <v>24</v>
      </c>
      <c r="C90" s="36" t="s">
        <v>30</v>
      </c>
      <c r="D90" s="35" t="s">
        <v>31</v>
      </c>
      <c r="E90" s="35">
        <v>58.74</v>
      </c>
      <c r="F90" s="37">
        <f t="shared" si="0"/>
        <v>632.27735999999993</v>
      </c>
      <c r="G90" s="35">
        <v>12</v>
      </c>
    </row>
    <row r="91" spans="2:7" ht="23.25" thickBot="1" x14ac:dyDescent="0.3">
      <c r="B91" s="35">
        <v>25</v>
      </c>
      <c r="C91" s="36" t="s">
        <v>30</v>
      </c>
      <c r="D91" s="35" t="s">
        <v>32</v>
      </c>
      <c r="E91" s="35">
        <v>78.88</v>
      </c>
      <c r="F91" s="37">
        <f t="shared" si="0"/>
        <v>849.06431999999995</v>
      </c>
      <c r="G91" s="35">
        <v>12</v>
      </c>
    </row>
    <row r="92" spans="2:7" ht="23.25" thickBot="1" x14ac:dyDescent="0.3">
      <c r="B92" s="35">
        <v>26</v>
      </c>
      <c r="C92" s="36" t="s">
        <v>30</v>
      </c>
      <c r="D92" s="35" t="s">
        <v>31</v>
      </c>
      <c r="E92" s="35">
        <v>60.18</v>
      </c>
      <c r="F92" s="37">
        <f t="shared" si="0"/>
        <v>647.77751999999998</v>
      </c>
      <c r="G92" s="35">
        <v>12</v>
      </c>
    </row>
    <row r="93" spans="2:7" ht="23.25" thickBot="1" x14ac:dyDescent="0.3">
      <c r="B93" s="35">
        <v>27</v>
      </c>
      <c r="C93" s="36" t="s">
        <v>30</v>
      </c>
      <c r="D93" s="35" t="s">
        <v>32</v>
      </c>
      <c r="E93" s="35">
        <v>78.86</v>
      </c>
      <c r="F93" s="37">
        <f t="shared" si="0"/>
        <v>848.84903999999995</v>
      </c>
      <c r="G93" s="35">
        <v>13</v>
      </c>
    </row>
    <row r="94" spans="2:7" ht="23.25" thickBot="1" x14ac:dyDescent="0.3">
      <c r="B94" s="35">
        <v>28</v>
      </c>
      <c r="C94" s="36" t="s">
        <v>30</v>
      </c>
      <c r="D94" s="35" t="s">
        <v>31</v>
      </c>
      <c r="E94" s="35">
        <v>60.31</v>
      </c>
      <c r="F94" s="37">
        <f t="shared" si="0"/>
        <v>649.17683999999997</v>
      </c>
      <c r="G94" s="35">
        <v>12</v>
      </c>
    </row>
    <row r="95" spans="2:7" ht="23.25" thickBot="1" x14ac:dyDescent="0.3">
      <c r="B95" s="35">
        <v>31</v>
      </c>
      <c r="C95" s="36" t="s">
        <v>30</v>
      </c>
      <c r="D95" s="35" t="s">
        <v>31</v>
      </c>
      <c r="E95" s="35">
        <v>77.31</v>
      </c>
      <c r="F95" s="37">
        <f t="shared" si="0"/>
        <v>832.16484000000003</v>
      </c>
      <c r="G95" s="35">
        <v>2</v>
      </c>
    </row>
    <row r="96" spans="2:7" ht="23.25" thickBot="1" x14ac:dyDescent="0.3">
      <c r="B96" s="35">
        <v>32</v>
      </c>
      <c r="C96" s="36" t="s">
        <v>30</v>
      </c>
      <c r="D96" s="35" t="s">
        <v>31</v>
      </c>
      <c r="E96" s="35">
        <v>59.48</v>
      </c>
      <c r="F96" s="37">
        <f t="shared" si="0"/>
        <v>640.24271999999996</v>
      </c>
      <c r="G96" s="35">
        <v>2</v>
      </c>
    </row>
    <row r="97" spans="2:7" ht="23.25" thickBot="1" x14ac:dyDescent="0.3">
      <c r="B97" s="35">
        <v>33</v>
      </c>
      <c r="C97" s="36" t="s">
        <v>30</v>
      </c>
      <c r="D97" s="35" t="s">
        <v>32</v>
      </c>
      <c r="E97" s="35">
        <v>76.319999999999993</v>
      </c>
      <c r="F97" s="37">
        <f t="shared" si="0"/>
        <v>821.50847999999985</v>
      </c>
      <c r="G97" s="35">
        <v>24</v>
      </c>
    </row>
    <row r="98" spans="2:7" ht="23.25" thickBot="1" x14ac:dyDescent="0.3">
      <c r="B98" s="35">
        <v>34</v>
      </c>
      <c r="C98" s="36" t="s">
        <v>30</v>
      </c>
      <c r="D98" s="35" t="s">
        <v>31</v>
      </c>
      <c r="E98" s="35">
        <v>58.63</v>
      </c>
      <c r="F98" s="37">
        <f t="shared" si="0"/>
        <v>631.09331999999995</v>
      </c>
      <c r="G98" s="35">
        <v>12</v>
      </c>
    </row>
    <row r="99" spans="2:7" ht="23.25" thickBot="1" x14ac:dyDescent="0.3">
      <c r="B99" s="35">
        <v>35</v>
      </c>
      <c r="C99" s="36" t="s">
        <v>30</v>
      </c>
      <c r="D99" s="35" t="s">
        <v>32</v>
      </c>
      <c r="E99" s="35">
        <v>79.92</v>
      </c>
      <c r="F99" s="37">
        <f t="shared" si="0"/>
        <v>860.25887999999998</v>
      </c>
      <c r="G99" s="35">
        <v>1</v>
      </c>
    </row>
    <row r="100" spans="2:7" ht="23.25" thickBot="1" x14ac:dyDescent="0.3">
      <c r="B100" s="35">
        <v>45</v>
      </c>
      <c r="C100" s="36" t="s">
        <v>30</v>
      </c>
      <c r="D100" s="35" t="s">
        <v>31</v>
      </c>
      <c r="E100" s="35">
        <v>61.22</v>
      </c>
      <c r="F100" s="37">
        <f t="shared" si="0"/>
        <v>658.97207999999989</v>
      </c>
      <c r="G100" s="35">
        <v>1</v>
      </c>
    </row>
    <row r="101" spans="2:7" x14ac:dyDescent="0.25">
      <c r="G101" s="28">
        <f>SUM(G76:G100)</f>
        <v>260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5" zoomScaleNormal="85" workbookViewId="0">
      <selection activeCell="N31" sqref="N31"/>
    </sheetView>
  </sheetViews>
  <sheetFormatPr defaultRowHeight="15" x14ac:dyDescent="0.25"/>
  <sheetData>
    <row r="1" spans="1:1" x14ac:dyDescent="0.25">
      <c r="A1" s="22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 -Wing</vt:lpstr>
      <vt:lpstr>B -Wing</vt:lpstr>
      <vt:lpstr>C -Wing</vt:lpstr>
      <vt:lpstr>D -Wing</vt:lpstr>
      <vt:lpstr>E -Wing </vt:lpstr>
      <vt:lpstr>Total</vt:lpstr>
      <vt:lpstr>Typical </vt:lpstr>
      <vt:lpstr>RERA</vt:lpstr>
      <vt:lpstr>IGR</vt:lpstr>
      <vt:lpstr>Listing 1</vt:lpstr>
      <vt:lpstr>Listing 2</vt:lpstr>
      <vt:lpstr>Listing 3</vt:lpstr>
      <vt:lpstr>Listing 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Rushi</cp:lastModifiedBy>
  <cp:lastPrinted>2013-08-31T05:30:46Z</cp:lastPrinted>
  <dcterms:created xsi:type="dcterms:W3CDTF">2013-08-30T08:57:19Z</dcterms:created>
  <dcterms:modified xsi:type="dcterms:W3CDTF">2025-02-24T09:40:39Z</dcterms:modified>
</cp:coreProperties>
</file>