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34" i="4" l="1"/>
  <c r="O7" i="15"/>
  <c r="Q17" i="14"/>
  <c r="S11" i="13"/>
  <c r="R7" i="13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<sst xmlns="http://schemas.openxmlformats.org/spreadsheetml/2006/main" count="49" uniqueCount="43">
  <si>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</si>
  <si>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</si>
  <si>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</si>
  <si>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</si>
  <si>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</si>
  <si>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</si>
  <si>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</si>
  <si>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</si>
  <si>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</si>
  <si>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</si>
  <si>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</si>
  <si>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</si>
  <si>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</si>
  <si>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</si>
  <si>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</si>
  <si>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</si>
  <si>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</si>
  <si>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</si>
  <si>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</si>
  <si>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</si>
  <si>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</si>
  <si>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</si>
  <si>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</si>
  <si>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</si>
  <si>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</si>
  <si>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</si>
  <si>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</si>
  <si>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</si>
  <si>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</si>
  <si>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</si>
  <si>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</si>
  <si>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</si>
  <si>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</si>
  <si>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</si>
  <si>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</si>
  <si>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</si>
  <si>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</si>
  <si>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</si>
  <si>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</si>
  <si>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</si>
  <si>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Bank Of Baroda ( Kapurbawdi Branch ) - Mrs. Savita Subrao Landge &amp; Mr. Subrao P. Landge
</t>
  </si>
  <si>
    <t>Agre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</si>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</sst>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229483</xdr:colOff>
      <xdr:row>25</xdr:row>
      <xdr:rowOff>143533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325483" cy="4715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14</xdr:col>
      <xdr:colOff>219956</xdr:colOff>
      <xdr:row>31</xdr:row>
      <xdr:rowOff>10164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6315956" cy="4582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296167</xdr:colOff>
      <xdr:row>27</xdr:row>
      <xdr:rowOff>172165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92167" cy="51251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219956</xdr:colOff>
      <xdr:row>33</xdr:row>
      <xdr:rowOff>804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15956" cy="5763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13</xdr:col>
      <xdr:colOff>277114</xdr:colOff>
      <xdr:row>37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333500"/>
          <a:ext cx="6373114" cy="57920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28</xdr:col>
      <xdr:colOff>30111</xdr:colOff>
      <xdr:row>31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11002911" cy="5830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191377</xdr:colOff>
      <xdr:row>30</xdr:row>
      <xdr:rowOff>143666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287377" cy="5668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C2" zoomScaleNormal="100" workbookViewId="0">
      <selection activeCell="I11" sqref="I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6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694.16666666666674</v>
      </c>
      <c r="C3" s="4">
        <f>B3*1.2</f>
        <v>833.00000000000011</v>
      </c>
      <c r="D3" s="4">
        <f t="shared" ref="D3:D9" si="2">C3*1.2</f>
        <v>999.60000000000014</v>
      </c>
      <c r="E3" s="5">
        <f t="shared" ref="E3:E9" si="3">R3</f>
        <v>9232000</v>
      </c>
      <c r="F3" s="9">
        <f t="shared" ref="F3:F9" si="4">ROUND((E3/B3),0)</f>
        <v>13299</v>
      </c>
      <c r="G3" s="9">
        <f t="shared" ref="G3:G9" si="5">ROUND((E3/C3),0)</f>
        <v>11083</v>
      </c>
      <c r="H3" s="9">
        <f t="shared" ref="H3:H9" si="6">ROUND((E3/D3),0)</f>
        <v>9236</v>
      </c>
      <c r="I3" s="4" t="e">
        <f>#REF!</f>
        <v>#REF!</v>
      </c>
      <c r="J3" s="4">
        <f t="shared" ref="J3:J9" si="7">S3</f>
        <v>0</v>
      </c>
      <c r="O3">
        <v>0</v>
      </c>
      <c r="P3">
        <v>833</v>
      </c>
      <c r="Q3">
        <f t="shared" ref="Q3:Q9" si="8">P3/1.2</f>
        <v>694.16666666666674</v>
      </c>
      <c r="R3" s="2">
        <v>9232000</v>
      </c>
    </row>
    <row r="4" spans="1:20" s="46" customFormat="1" x14ac:dyDescent="0.25">
      <c r="A4" s="44">
        <f t="shared" si="0"/>
        <v>0</v>
      </c>
      <c r="B4" s="44">
        <f t="shared" si="1"/>
        <v>737</v>
      </c>
      <c r="C4" s="44">
        <f t="shared" ref="C4:C9" si="9">B4*1.2</f>
        <v>884.4</v>
      </c>
      <c r="D4" s="44">
        <f t="shared" si="2"/>
        <v>1061.28</v>
      </c>
      <c r="E4" s="45">
        <f t="shared" si="3"/>
        <v>11372000</v>
      </c>
      <c r="F4" s="44">
        <f t="shared" si="4"/>
        <v>15430</v>
      </c>
      <c r="G4" s="44">
        <f t="shared" si="5"/>
        <v>12858</v>
      </c>
      <c r="H4" s="44">
        <f t="shared" si="6"/>
        <v>10715</v>
      </c>
      <c r="I4" s="44" t="e">
        <f>#REF!</f>
        <v>#REF!</v>
      </c>
      <c r="J4" s="44">
        <f t="shared" si="7"/>
        <v>0</v>
      </c>
      <c r="O4" s="46">
        <v>0</v>
      </c>
      <c r="P4" s="46">
        <f t="shared" ref="P4:P9" si="10">O4/1.2</f>
        <v>0</v>
      </c>
      <c r="Q4" s="46">
        <v>737</v>
      </c>
      <c r="R4" s="47">
        <v>11372000</v>
      </c>
    </row>
    <row r="5" spans="1:20" s="46" customFormat="1" x14ac:dyDescent="0.25">
      <c r="A5" s="44">
        <f t="shared" si="0"/>
        <v>0</v>
      </c>
      <c r="B5" s="44">
        <f t="shared" si="1"/>
        <v>1085</v>
      </c>
      <c r="C5" s="44">
        <f t="shared" si="9"/>
        <v>1302</v>
      </c>
      <c r="D5" s="44">
        <f t="shared" si="2"/>
        <v>1562.3999999999999</v>
      </c>
      <c r="E5" s="45">
        <f t="shared" si="3"/>
        <v>16187000</v>
      </c>
      <c r="F5" s="44">
        <f t="shared" si="4"/>
        <v>14919</v>
      </c>
      <c r="G5" s="44">
        <f t="shared" si="5"/>
        <v>12432</v>
      </c>
      <c r="H5" s="44">
        <f t="shared" si="6"/>
        <v>10360</v>
      </c>
      <c r="I5" s="44" t="e">
        <f>#REF!</f>
        <v>#REF!</v>
      </c>
      <c r="J5" s="44">
        <f t="shared" si="7"/>
        <v>0</v>
      </c>
      <c r="O5" s="46">
        <v>0</v>
      </c>
      <c r="P5" s="46">
        <f t="shared" si="10"/>
        <v>0</v>
      </c>
      <c r="Q5" s="46">
        <v>1085</v>
      </c>
      <c r="R5" s="47">
        <v>16187000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569</v>
      </c>
      <c r="C16" s="4">
        <f t="shared" ref="C16:C25" si="34">B16*1.2</f>
        <v>682.8</v>
      </c>
      <c r="D16" s="4">
        <f t="shared" ref="D16:D25" si="35">C16*1.2</f>
        <v>819.3599999999999</v>
      </c>
      <c r="E16" s="5">
        <f t="shared" ref="E16:E25" si="36">R16</f>
        <v>10000000</v>
      </c>
      <c r="F16" s="9">
        <f t="shared" ref="F16:F25" si="37">ROUND((E16/B16),0)</f>
        <v>17575</v>
      </c>
      <c r="G16" s="9">
        <f t="shared" ref="G16:G25" si="38">ROUND((E16/C16),0)</f>
        <v>14646</v>
      </c>
      <c r="H16" s="9">
        <f t="shared" ref="H16:H25" si="39">ROUND((E16/D16),0)</f>
        <v>12205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569</v>
      </c>
      <c r="R16" s="2">
        <v>10000000</v>
      </c>
    </row>
    <row r="17" spans="1:25" s="46" customFormat="1" x14ac:dyDescent="0.25">
      <c r="A17" s="44">
        <f t="shared" si="32"/>
        <v>0</v>
      </c>
      <c r="B17" s="44">
        <f t="shared" si="33"/>
        <v>562</v>
      </c>
      <c r="C17" s="44">
        <f t="shared" si="34"/>
        <v>674.4</v>
      </c>
      <c r="D17" s="44">
        <f t="shared" si="35"/>
        <v>809.28</v>
      </c>
      <c r="E17" s="45">
        <f t="shared" si="36"/>
        <v>10000000</v>
      </c>
      <c r="F17" s="44">
        <f t="shared" si="37"/>
        <v>17794</v>
      </c>
      <c r="G17" s="44">
        <f t="shared" si="38"/>
        <v>14828</v>
      </c>
      <c r="H17" s="44">
        <f t="shared" si="39"/>
        <v>12357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562</v>
      </c>
      <c r="R17" s="47">
        <v>10000000</v>
      </c>
    </row>
    <row r="18" spans="1:25" x14ac:dyDescent="0.25">
      <c r="A18" s="4">
        <f t="shared" si="32"/>
        <v>0</v>
      </c>
      <c r="B18" s="4">
        <f t="shared" si="33"/>
        <v>655</v>
      </c>
      <c r="C18" s="4">
        <f t="shared" si="34"/>
        <v>786</v>
      </c>
      <c r="D18" s="4">
        <f t="shared" si="35"/>
        <v>943.19999999999993</v>
      </c>
      <c r="E18" s="5">
        <f t="shared" si="36"/>
        <v>9600000</v>
      </c>
      <c r="F18" s="9">
        <f t="shared" si="37"/>
        <v>14656</v>
      </c>
      <c r="G18" s="9">
        <f t="shared" si="38"/>
        <v>12214</v>
      </c>
      <c r="H18" s="9">
        <f t="shared" si="39"/>
        <v>10178</v>
      </c>
      <c r="I18" s="4" t="e">
        <f>#REF!</f>
        <v>#REF!</v>
      </c>
      <c r="J18" s="4">
        <f t="shared" si="40"/>
        <v>0</v>
      </c>
      <c r="O18">
        <v>0</v>
      </c>
      <c r="P18">
        <v>786</v>
      </c>
      <c r="Q18">
        <f t="shared" si="41"/>
        <v>655</v>
      </c>
      <c r="R18" s="2">
        <v>9600000</v>
      </c>
    </row>
    <row r="19" spans="1:25" x14ac:dyDescent="0.25">
      <c r="A19" s="4">
        <f t="shared" ref="A19:A22" si="42">N19</f>
        <v>0</v>
      </c>
      <c r="B19" s="4">
        <f t="shared" ref="B19:B22" si="43">Q19</f>
        <v>650</v>
      </c>
      <c r="C19" s="4">
        <f t="shared" ref="C19:C22" si="44">B19*1.2</f>
        <v>780</v>
      </c>
      <c r="D19" s="4">
        <f t="shared" ref="D19:D22" si="45">C19*1.2</f>
        <v>936</v>
      </c>
      <c r="E19" s="5">
        <f t="shared" ref="E19:E22" si="46">R19</f>
        <v>10000000</v>
      </c>
      <c r="F19" s="9">
        <f t="shared" ref="F19:F22" si="47">ROUND((E19/B19),0)</f>
        <v>15385</v>
      </c>
      <c r="G19" s="9">
        <f t="shared" ref="G19:G22" si="48">ROUND((E19/C19),0)</f>
        <v>12821</v>
      </c>
      <c r="H19" s="9">
        <f t="shared" ref="H19:H22" si="49">ROUND((E19/D19),0)</f>
        <v>10684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650</v>
      </c>
      <c r="R19" s="2">
        <v>10000000</v>
      </c>
    </row>
    <row r="20" spans="1:25" x14ac:dyDescent="0.25">
      <c r="A20" s="4">
        <f t="shared" si="42"/>
        <v>0</v>
      </c>
      <c r="B20" s="4">
        <f t="shared" si="43"/>
        <v>875</v>
      </c>
      <c r="C20" s="4">
        <f t="shared" si="44"/>
        <v>1050</v>
      </c>
      <c r="D20" s="4">
        <f t="shared" si="45"/>
        <v>1260</v>
      </c>
      <c r="E20" s="5">
        <f t="shared" si="46"/>
        <v>15000000</v>
      </c>
      <c r="F20" s="9">
        <f t="shared" si="47"/>
        <v>17143</v>
      </c>
      <c r="G20" s="9">
        <f t="shared" si="48"/>
        <v>14286</v>
      </c>
      <c r="H20" s="9">
        <f t="shared" si="49"/>
        <v>11905</v>
      </c>
      <c r="I20" s="4" t="e">
        <f>#REF!</f>
        <v>#REF!</v>
      </c>
      <c r="J20" s="4">
        <f t="shared" si="50"/>
        <v>0</v>
      </c>
      <c r="O20">
        <v>0</v>
      </c>
      <c r="P20">
        <v>1050</v>
      </c>
      <c r="Q20">
        <f t="shared" ref="Q20:Q22" si="52">P20/1.2</f>
        <v>875</v>
      </c>
      <c r="R20" s="2">
        <v>15000000</v>
      </c>
    </row>
    <row r="21" spans="1:25" s="46" customFormat="1" x14ac:dyDescent="0.25">
      <c r="A21" s="44">
        <f t="shared" si="42"/>
        <v>0</v>
      </c>
      <c r="B21" s="44">
        <f t="shared" si="43"/>
        <v>590.27777777777783</v>
      </c>
      <c r="C21" s="44">
        <f t="shared" si="44"/>
        <v>708.33333333333337</v>
      </c>
      <c r="D21" s="44">
        <f t="shared" si="45"/>
        <v>850</v>
      </c>
      <c r="E21" s="45">
        <f t="shared" si="46"/>
        <v>12000000</v>
      </c>
      <c r="F21" s="44">
        <f t="shared" si="47"/>
        <v>20329</v>
      </c>
      <c r="G21" s="44">
        <f t="shared" si="48"/>
        <v>16941</v>
      </c>
      <c r="H21" s="44">
        <f t="shared" si="49"/>
        <v>14118</v>
      </c>
      <c r="I21" s="44" t="e">
        <f>#REF!</f>
        <v>#REF!</v>
      </c>
      <c r="J21" s="44">
        <f t="shared" si="50"/>
        <v>0</v>
      </c>
      <c r="O21" s="46">
        <v>850</v>
      </c>
      <c r="P21" s="46">
        <f t="shared" si="51"/>
        <v>708.33333333333337</v>
      </c>
      <c r="Q21" s="46">
        <f t="shared" si="52"/>
        <v>590.27777777777783</v>
      </c>
      <c r="R21" s="47">
        <v>12000000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18500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16000</v>
      </c>
      <c r="X28" s="22"/>
    </row>
    <row r="29" spans="1:25" ht="15.75" x14ac:dyDescent="0.25">
      <c r="E29" t="s">
        <v>41</v>
      </c>
      <c r="F29" s="7">
        <v>694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27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33</v>
      </c>
      <c r="X31" s="31">
        <v>1998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5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40.5</v>
      </c>
      <c r="X33" s="24"/>
    </row>
    <row r="34" spans="15:25" ht="15.75" x14ac:dyDescent="0.25">
      <c r="U34" s="17"/>
      <c r="V34" s="26"/>
      <c r="W34" s="27">
        <f>W33%</f>
        <v>0.40500000000000003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1012.5000000000001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1487.5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16000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17487.5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694</v>
      </c>
      <c r="X41" s="24"/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12136325</v>
      </c>
      <c r="X42" s="33"/>
      <c r="Y42" s="15"/>
    </row>
    <row r="43" spans="15:25" ht="15.75" x14ac:dyDescent="0.25">
      <c r="S43" s="11"/>
      <c r="T43" s="10"/>
      <c r="U43" s="17" t="s">
        <v>25</v>
      </c>
      <c r="V43" s="23"/>
      <c r="W43" s="34">
        <f>W42*0.95</f>
        <v>11529508.75</v>
      </c>
      <c r="X43" s="35"/>
    </row>
    <row r="44" spans="15:25" ht="15.75" x14ac:dyDescent="0.25">
      <c r="S44" s="10"/>
      <c r="T44" s="10"/>
      <c r="U44" s="17" t="s">
        <v>26</v>
      </c>
      <c r="V44" s="23"/>
      <c r="W44" s="34">
        <f>W42*0.8</f>
        <v>9709060</v>
      </c>
      <c r="X44" s="34"/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1735000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25284.010416666668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S44"/>
  <sheetViews>
    <sheetView topLeftCell="D1" zoomScaleNormal="100" workbookViewId="0">
      <selection activeCell="S8" sqref="S8:S11"/>
    </sheetView>
  </sheetViews>
  <sheetFormatPr defaultRowHeight="15" x14ac:dyDescent="0.25"/>
  <cols>
    <col min="19" max="19" width="17.42578125" customWidth="1"/>
  </cols>
  <sheetData>
    <row r="7" spans="17:19" x14ac:dyDescent="0.25">
      <c r="Q7">
        <v>77.400000000000006</v>
      </c>
      <c r="R7">
        <f>Q7*10.764</f>
        <v>833.1336</v>
      </c>
    </row>
    <row r="8" spans="17:19" x14ac:dyDescent="0.25">
      <c r="S8">
        <v>8600000</v>
      </c>
    </row>
    <row r="9" spans="17:19" x14ac:dyDescent="0.25">
      <c r="S9">
        <v>602000</v>
      </c>
    </row>
    <row r="10" spans="17:19" x14ac:dyDescent="0.25">
      <c r="S10">
        <v>30000</v>
      </c>
    </row>
    <row r="11" spans="17:19" x14ac:dyDescent="0.25">
      <c r="S11">
        <f>SUM(S8:S10)</f>
        <v>9232000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4:Q17"/>
  <sheetViews>
    <sheetView topLeftCell="D6" workbookViewId="0">
      <selection activeCell="Q14" sqref="Q14:Q17"/>
    </sheetView>
  </sheetViews>
  <sheetFormatPr defaultRowHeight="15" x14ac:dyDescent="0.25"/>
  <cols>
    <col min="17" max="17" width="15.42578125" customWidth="1"/>
  </cols>
  <sheetData>
    <row r="14" spans="17:17" x14ac:dyDescent="0.25">
      <c r="Q14">
        <v>10600000</v>
      </c>
    </row>
    <row r="15" spans="17:17" x14ac:dyDescent="0.25">
      <c r="Q15">
        <v>742000</v>
      </c>
    </row>
    <row r="16" spans="17:17" x14ac:dyDescent="0.25">
      <c r="Q16">
        <v>30000</v>
      </c>
    </row>
    <row r="17" spans="17:17" x14ac:dyDescent="0.25">
      <c r="Q17">
        <f>SUM(Q14:Q16)</f>
        <v>11372000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"/>
  <sheetViews>
    <sheetView zoomScaleNormal="100" workbookViewId="0">
      <selection activeCell="O4" sqref="O4:O7"/>
    </sheetView>
  </sheetViews>
  <sheetFormatPr defaultRowHeight="15" x14ac:dyDescent="0.25"/>
  <cols>
    <col min="15" max="15" width="15.28515625" customWidth="1"/>
  </cols>
  <sheetData>
    <row r="2" spans="1:15" x14ac:dyDescent="0.25">
      <c r="A2" s="6"/>
    </row>
    <row r="4" spans="1:15" x14ac:dyDescent="0.25">
      <c r="O4">
        <v>15100000</v>
      </c>
    </row>
    <row r="5" spans="1:15" x14ac:dyDescent="0.25">
      <c r="O5">
        <v>30000</v>
      </c>
    </row>
    <row r="6" spans="1:15" x14ac:dyDescent="0.25">
      <c r="O6">
        <v>1057000</v>
      </c>
    </row>
    <row r="7" spans="1:15" x14ac:dyDescent="0.25">
      <c r="O7">
        <f>SUM(O4:O6)</f>
        <v>16187000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D8" sqref="D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2025-03-06T12:38:00Z</dcterms:modified>
</cp:coreProperties>
</file>