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3752481F-3251-4BC4-9B2C-DE6BE28276B7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4" i="1" l="1"/>
  <c r="I35" i="1" l="1"/>
  <c r="D35" i="1"/>
  <c r="H35" i="1"/>
  <c r="G34" i="1"/>
  <c r="H34" i="1"/>
  <c r="B34" i="1"/>
  <c r="C34" i="1"/>
  <c r="I34" i="1"/>
  <c r="B21" i="1"/>
  <c r="I33" i="1"/>
  <c r="C33" i="1"/>
  <c r="H33" i="1" s="1"/>
  <c r="D32" i="1"/>
  <c r="I32" i="1" s="1"/>
  <c r="C32" i="1"/>
  <c r="I31" i="1"/>
  <c r="D31" i="1"/>
  <c r="H31" i="1"/>
  <c r="C31" i="1"/>
  <c r="C30" i="1"/>
  <c r="D29" i="1"/>
  <c r="C29" i="1"/>
  <c r="B29" i="1"/>
  <c r="D28" i="1"/>
  <c r="C28" i="1"/>
  <c r="B28" i="1"/>
  <c r="H13" i="1"/>
  <c r="B8" i="1"/>
  <c r="G6" i="1"/>
  <c r="B33" i="1" l="1"/>
  <c r="G33" i="1" s="1"/>
  <c r="H32" i="1"/>
  <c r="G32" i="1"/>
  <c r="G31" i="1"/>
  <c r="H30" i="1" l="1"/>
  <c r="G30" i="1"/>
  <c r="I30" i="1"/>
  <c r="G29" i="1"/>
  <c r="G28" i="1"/>
  <c r="I28" i="1" l="1"/>
  <c r="H28" i="1"/>
  <c r="I29" i="1"/>
  <c r="H29" i="1"/>
  <c r="H3" i="1" l="1"/>
  <c r="B10" i="1" l="1"/>
  <c r="B5" i="1" l="1"/>
  <c r="B11" i="1" l="1"/>
  <c r="B6" i="1"/>
  <c r="B14" i="1"/>
  <c r="B12" i="1" l="1"/>
  <c r="B13" i="1" s="1"/>
  <c r="B15" i="1" s="1"/>
  <c r="J32" i="1" l="1"/>
  <c r="J28" i="1"/>
  <c r="B17" i="1"/>
  <c r="B22" i="1" l="1"/>
  <c r="B19" i="1"/>
  <c r="B18" i="1"/>
  <c r="B20" i="1"/>
</calcChain>
</file>

<file path=xl/sharedStrings.xml><?xml version="1.0" encoding="utf-8"?>
<sst xmlns="http://schemas.openxmlformats.org/spreadsheetml/2006/main" count="34" uniqueCount="30">
  <si>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</si>
  <si>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</si>
  <si>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</si>
  <si>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</si>
  <si>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</si>
  <si>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</si>
  <si>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</si>
  <si>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</si>
  <si>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</si>
  <si>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</si>
  <si>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</si>
  <si>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</si>
  <si>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</si>
  <si>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</si>
  <si>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</si>
  <si>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</si>
  <si>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</si>
  <si>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</si>
  <si>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</si>
  <si>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</si>
  <si>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</si>
  <si>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>IGR</t>
  </si>
  <si>
    <t>Area</t>
  </si>
  <si>
    <t>RV</t>
  </si>
  <si>
    <t>Flat No.</t>
  </si>
  <si>
    <t>Measurement Carpet</t>
  </si>
  <si>
    <t>Agreement Carpet Area</t>
  </si>
  <si>
    <t>DV</t>
  </si>
  <si>
    <t>Built up</t>
  </si>
  <si>
    <t>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</si>
</sst>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  <xf numFmtId="0" fontId="7" fillId="0" borderId="1" xfId="0" applyFont="1" applyFill="1" applyBorder="1"/>
    <xf numFmtId="0" fontId="0" fillId="0" borderId="1" xfId="0" applyFill="1" applyBorder="1"/>
    <xf numFmtId="43" fontId="7" fillId="0" borderId="1" xfId="0" applyNumberFormat="1" applyFont="1" applyFill="1" applyBorder="1"/>
    <xf numFmtId="43" fontId="0" fillId="0" borderId="1" xfId="0" applyNumberFormat="1" applyFill="1" applyBorder="1"/>
    <xf numFmtId="0" fontId="6" fillId="0" borderId="1" xfId="0" applyFont="1" applyFill="1" applyBorder="1"/>
    <xf numFmtId="43" fontId="6" fillId="0" borderId="1" xfId="0" applyNumberFormat="1" applyFont="1" applyFill="1" applyBorder="1"/>
    <xf numFmtId="0" fontId="7" fillId="0" borderId="0" xfId="0" applyFont="1" applyFill="1"/>
    <xf numFmtId="0" fontId="0" fillId="0" borderId="0" xfId="0" applyFill="1"/>
    <xf numFmtId="0" fontId="0" fillId="0" borderId="1" xfId="0" applyFont="1" applyFill="1" applyBorder="1"/>
    <xf numFmtId="43" fontId="0" fillId="0" borderId="1" xfId="0" applyNumberFormat="1" applyFont="1" applyFill="1" applyBorder="1"/>
    <xf numFmtId="0" fontId="7" fillId="2" borderId="1" xfId="0" applyFont="1" applyFill="1" applyBorder="1"/>
    <xf numFmtId="0" fontId="7" fillId="2" borderId="0" xfId="0" applyFont="1" applyFill="1"/>
    <xf numFmtId="43" fontId="0" fillId="2" borderId="1" xfId="0" applyNumberFormat="1" applyFont="1" applyFill="1" applyBorder="1"/>
    <xf numFmtId="43" fontId="0" fillId="2" borderId="1" xfId="0" applyNumberFormat="1" applyFill="1" applyBorder="1"/>
    <xf numFmtId="0" fontId="0" fillId="2" borderId="1" xfId="0" applyFont="1" applyFill="1" applyBorder="1"/>
    <xf numFmtId="0" fontId="0" fillId="2" borderId="1" xfId="0" applyFill="1" applyBorder="1"/>
    <xf numFmtId="43" fontId="7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42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FDCA32-53AB-431F-844E-A1ABEDC6C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804974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182191</xdr:colOff>
      <xdr:row>41</xdr:row>
      <xdr:rowOff>153511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95E5BF-63D4-47C6-8E3A-EC164608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16591" cy="7964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FDCC8B-3660-4A9A-A64C-AA18E2F61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8554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B13A0B-67AD-4CEA-8FC6-4BB2385C9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8078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C38" sqref="C38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24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7500</v>
      </c>
      <c r="C3" s="25"/>
      <c r="D3" s="22"/>
      <c r="E3" s="16"/>
      <c r="F3" s="48">
        <v>2007</v>
      </c>
      <c r="G3" s="37">
        <v>2025</v>
      </c>
      <c r="H3" s="49">
        <f>G3-F3</f>
        <v>18</v>
      </c>
      <c r="M3" s="6"/>
      <c r="N3" s="7"/>
      <c r="O3" s="5"/>
    </row>
    <row r="4" spans="1:15" ht="33" x14ac:dyDescent="0.3">
      <c r="A4" s="36" t="s">
        <v>1</v>
      </c>
      <c r="B4" s="25">
        <v>2300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5200</v>
      </c>
      <c r="C5" s="25"/>
      <c r="D5" s="40"/>
      <c r="E5" s="56"/>
      <c r="F5" s="56" t="s">
        <v>26</v>
      </c>
      <c r="G5" s="37" t="s">
        <v>28</v>
      </c>
      <c r="H5" s="57"/>
      <c r="I5" s="8"/>
      <c r="M5" s="6"/>
      <c r="N5" s="7"/>
      <c r="O5" s="5"/>
    </row>
    <row r="6" spans="1:15" ht="16.5" x14ac:dyDescent="0.3">
      <c r="A6" s="19" t="s">
        <v>3</v>
      </c>
      <c r="B6" s="25">
        <f>B4</f>
        <v>2300</v>
      </c>
      <c r="C6" s="25"/>
      <c r="D6" s="40"/>
      <c r="E6" s="56"/>
      <c r="F6" s="59"/>
      <c r="G6" s="56">
        <f>48.79*10.764</f>
        <v>525.1755599999999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18</v>
      </c>
      <c r="C7" s="19"/>
      <c r="D7" s="41"/>
      <c r="E7" s="58"/>
      <c r="F7" s="56"/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42</v>
      </c>
      <c r="C8" s="19"/>
      <c r="D8" s="42"/>
      <c r="E8" s="60"/>
      <c r="F8" s="56"/>
      <c r="G8" s="16"/>
      <c r="H8" s="59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/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27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0.27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621</v>
      </c>
      <c r="C12" s="25"/>
      <c r="D12" s="44"/>
      <c r="E12" s="58"/>
      <c r="F12" s="39" t="s">
        <v>25</v>
      </c>
      <c r="G12" s="16"/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1679</v>
      </c>
      <c r="C13" s="25"/>
      <c r="D13" s="44"/>
      <c r="E13" s="53"/>
      <c r="F13" s="16">
        <v>368</v>
      </c>
      <c r="G13" s="16"/>
      <c r="H13" s="46">
        <f>G6/F13</f>
        <v>1.4271074999999998</v>
      </c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5200</v>
      </c>
      <c r="C14" s="25"/>
      <c r="D14" s="40"/>
      <c r="E14" s="16"/>
      <c r="F14" s="16"/>
      <c r="G14" s="63"/>
      <c r="H14" s="46"/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6879</v>
      </c>
      <c r="C15" s="25"/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22</v>
      </c>
      <c r="B16" s="20">
        <v>525</v>
      </c>
      <c r="C16" s="20"/>
      <c r="D16" s="45"/>
      <c r="E16" s="16"/>
      <c r="F16" s="47"/>
      <c r="G16" s="16"/>
      <c r="H16" s="59"/>
      <c r="I16" s="8"/>
      <c r="N16" s="33"/>
      <c r="O16" s="5"/>
    </row>
    <row r="17" spans="1:15" ht="16.5" x14ac:dyDescent="0.3">
      <c r="A17" s="19" t="s">
        <v>11</v>
      </c>
      <c r="B17" s="21">
        <f>B15*B16</f>
        <v>3611475</v>
      </c>
      <c r="C17" s="21"/>
      <c r="D17" s="55"/>
      <c r="E17" s="16"/>
      <c r="F17" s="47"/>
      <c r="G17" s="16"/>
      <c r="H17" s="59"/>
      <c r="I17" s="8"/>
      <c r="N17" s="17"/>
      <c r="O17" s="27"/>
    </row>
    <row r="18" spans="1:15" ht="16.5" hidden="1" x14ac:dyDescent="0.3">
      <c r="A18" s="19" t="s">
        <v>23</v>
      </c>
      <c r="B18" s="21">
        <f>B17*0.9</f>
        <v>3250327.5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16.5" x14ac:dyDescent="0.3">
      <c r="A19" s="19" t="s">
        <v>23</v>
      </c>
      <c r="B19" s="21">
        <f>B17*0.9</f>
        <v>3250327.5</v>
      </c>
      <c r="C19" s="21"/>
      <c r="D19" s="55"/>
      <c r="E19" s="16"/>
      <c r="F19" s="16"/>
      <c r="G19" s="16"/>
      <c r="H19" s="59"/>
      <c r="I19" s="8"/>
      <c r="N19" s="17"/>
      <c r="O19" s="8"/>
    </row>
    <row r="20" spans="1:15" ht="16.5" x14ac:dyDescent="0.3">
      <c r="A20" s="19" t="s">
        <v>27</v>
      </c>
      <c r="B20" s="21">
        <f>B17*0.8</f>
        <v>2889180</v>
      </c>
      <c r="C20" s="21"/>
      <c r="D20" s="55"/>
      <c r="E20" s="16"/>
      <c r="F20" s="16"/>
      <c r="G20" s="16"/>
      <c r="H20" s="59"/>
      <c r="I20" s="8"/>
      <c r="N20" s="17"/>
      <c r="O20" s="8"/>
    </row>
    <row r="21" spans="1:15" ht="20.25" x14ac:dyDescent="0.3">
      <c r="A21" s="19" t="s">
        <v>12</v>
      </c>
      <c r="B21" s="22">
        <f>B4*525</f>
        <v>1207500</v>
      </c>
      <c r="C21" s="22"/>
      <c r="D21" s="40"/>
      <c r="E21" s="63"/>
      <c r="F21" s="16"/>
      <c r="G21" s="63"/>
      <c r="H21" s="64"/>
      <c r="I21" s="8"/>
      <c r="K21" s="8"/>
    </row>
    <row r="22" spans="1:15" ht="16.5" x14ac:dyDescent="0.3">
      <c r="A22" s="19" t="s">
        <v>16</v>
      </c>
      <c r="B22" s="38">
        <f>B17*0.025/12</f>
        <v>7523.90625</v>
      </c>
      <c r="C22" s="22"/>
      <c r="D22" s="22"/>
      <c r="E22" s="16"/>
      <c r="H22" s="64"/>
    </row>
    <row r="23" spans="1:15" x14ac:dyDescent="0.25">
      <c r="B23" s="16"/>
      <c r="C23" s="16"/>
      <c r="H23" s="64"/>
    </row>
    <row r="24" spans="1:15" x14ac:dyDescent="0.25">
      <c r="B24" s="16"/>
      <c r="C24" s="16"/>
      <c r="F24" s="16"/>
    </row>
    <row r="26" spans="1:15" x14ac:dyDescent="0.25">
      <c r="A26" s="71"/>
      <c r="B26" s="71"/>
      <c r="C26" s="71"/>
      <c r="D26" s="71" t="s">
        <v>14</v>
      </c>
      <c r="E26" s="71"/>
      <c r="F26" s="71"/>
      <c r="G26" s="71"/>
      <c r="H26" s="72"/>
      <c r="I26" s="72"/>
      <c r="J26" s="72"/>
      <c r="K26" s="72"/>
    </row>
    <row r="27" spans="1:15" x14ac:dyDescent="0.25">
      <c r="A27" s="71"/>
      <c r="B27" s="65" t="s">
        <v>15</v>
      </c>
      <c r="C27" s="65" t="s">
        <v>28</v>
      </c>
      <c r="D27" s="65" t="s">
        <v>20</v>
      </c>
      <c r="E27" s="65"/>
      <c r="F27" s="65" t="s">
        <v>11</v>
      </c>
      <c r="G27" s="65" t="s">
        <v>17</v>
      </c>
      <c r="H27" s="66" t="s">
        <v>18</v>
      </c>
      <c r="I27" s="66" t="s">
        <v>19</v>
      </c>
      <c r="J27" s="66"/>
      <c r="K27" s="72"/>
    </row>
    <row r="28" spans="1:15" ht="17.25" x14ac:dyDescent="0.3">
      <c r="A28" s="71" t="s">
        <v>21</v>
      </c>
      <c r="B28" s="65">
        <f>51.11*10.764</f>
        <v>550.14803999999992</v>
      </c>
      <c r="C28" s="65">
        <f>B28*1.2</f>
        <v>660.17764799999986</v>
      </c>
      <c r="D28" s="65">
        <f>C28*1.2</f>
        <v>792.21317759999977</v>
      </c>
      <c r="E28" s="65"/>
      <c r="F28" s="65">
        <v>4500000</v>
      </c>
      <c r="G28" s="67">
        <f t="shared" ref="G28:G34" si="0">F28/B28</f>
        <v>8179.6165264898527</v>
      </c>
      <c r="H28" s="68">
        <f t="shared" ref="H28:H35" si="1">F28/C28</f>
        <v>6816.3471054082111</v>
      </c>
      <c r="I28" s="66">
        <f t="shared" ref="I28:I35" si="2">F28/D28</f>
        <v>5680.2892545068435</v>
      </c>
      <c r="J28" s="68">
        <f>B15/I28</f>
        <v>1.2110298774911996</v>
      </c>
      <c r="K28" s="18"/>
    </row>
    <row r="29" spans="1:15" ht="17.25" x14ac:dyDescent="0.3">
      <c r="A29" s="71"/>
      <c r="B29" s="75">
        <f>71*10.764</f>
        <v>764.24399999999991</v>
      </c>
      <c r="C29" s="75">
        <f>B29*1.2</f>
        <v>917.0927999999999</v>
      </c>
      <c r="D29" s="75">
        <f>C29*1.2</f>
        <v>1100.5113599999997</v>
      </c>
      <c r="E29" s="75"/>
      <c r="F29" s="75">
        <v>6900000</v>
      </c>
      <c r="G29" s="81">
        <f t="shared" si="0"/>
        <v>9028.5301552907204</v>
      </c>
      <c r="H29" s="78">
        <f t="shared" si="1"/>
        <v>7523.775129408933</v>
      </c>
      <c r="I29" s="80">
        <f t="shared" si="2"/>
        <v>6269.8126078407786</v>
      </c>
      <c r="J29" s="80"/>
      <c r="K29" s="18"/>
    </row>
    <row r="30" spans="1:15" x14ac:dyDescent="0.25">
      <c r="A30" s="71"/>
      <c r="B30" s="65"/>
      <c r="C30" s="65">
        <f>63*10.764</f>
        <v>678.13199999999995</v>
      </c>
      <c r="D30" s="65"/>
      <c r="E30" s="65"/>
      <c r="F30" s="67">
        <v>4000030</v>
      </c>
      <c r="G30" s="67" t="e">
        <f t="shared" si="0"/>
        <v>#DIV/0!</v>
      </c>
      <c r="H30" s="68">
        <f t="shared" si="1"/>
        <v>5898.6008623689786</v>
      </c>
      <c r="I30" s="66" t="e">
        <f t="shared" si="2"/>
        <v>#DIV/0!</v>
      </c>
      <c r="J30" s="66"/>
      <c r="K30" s="72"/>
    </row>
    <row r="31" spans="1:15" x14ac:dyDescent="0.25">
      <c r="A31" s="71"/>
      <c r="B31" s="73"/>
      <c r="C31" s="79">
        <f>40*10.764</f>
        <v>430.55999999999995</v>
      </c>
      <c r="D31" s="79">
        <f>C31*1.2</f>
        <v>516.67199999999991</v>
      </c>
      <c r="E31" s="79"/>
      <c r="F31" s="77">
        <v>3350000</v>
      </c>
      <c r="G31" s="77" t="e">
        <f t="shared" si="0"/>
        <v>#DIV/0!</v>
      </c>
      <c r="H31" s="78">
        <f t="shared" si="1"/>
        <v>7780.5648457822381</v>
      </c>
      <c r="I31" s="80">
        <f t="shared" si="2"/>
        <v>6483.8040381518649</v>
      </c>
      <c r="J31" s="66"/>
      <c r="K31" s="72"/>
    </row>
    <row r="32" spans="1:15" x14ac:dyDescent="0.25">
      <c r="A32" s="71" t="s">
        <v>29</v>
      </c>
      <c r="B32" s="65">
        <v>401</v>
      </c>
      <c r="C32" s="65">
        <f>B32*1.2</f>
        <v>481.2</v>
      </c>
      <c r="D32" s="65">
        <f>C32*1.2</f>
        <v>577.43999999999994</v>
      </c>
      <c r="E32" s="65"/>
      <c r="F32" s="67">
        <v>3300000</v>
      </c>
      <c r="G32" s="74">
        <f t="shared" si="0"/>
        <v>8229.4264339152123</v>
      </c>
      <c r="H32" s="68">
        <f t="shared" si="1"/>
        <v>6857.85536159601</v>
      </c>
      <c r="I32" s="68">
        <f t="shared" si="2"/>
        <v>5714.8794679966759</v>
      </c>
      <c r="J32" s="66">
        <f>B15/I32</f>
        <v>1.2036999272727271</v>
      </c>
      <c r="K32" s="72"/>
    </row>
    <row r="33" spans="1:11" x14ac:dyDescent="0.25">
      <c r="A33" s="71"/>
      <c r="B33" s="78">
        <f>C33/1.2</f>
        <v>388.88888888888891</v>
      </c>
      <c r="C33" s="78">
        <f>D33/1.2</f>
        <v>466.66666666666669</v>
      </c>
      <c r="D33" s="78">
        <v>560</v>
      </c>
      <c r="E33" s="78"/>
      <c r="F33" s="78">
        <v>3600000</v>
      </c>
      <c r="G33" s="78">
        <f t="shared" si="0"/>
        <v>9257.1428571428569</v>
      </c>
      <c r="H33" s="78">
        <f t="shared" si="1"/>
        <v>7714.2857142857138</v>
      </c>
      <c r="I33" s="78">
        <f t="shared" si="2"/>
        <v>6428.5714285714284</v>
      </c>
      <c r="J33" s="66"/>
      <c r="K33" s="72"/>
    </row>
    <row r="34" spans="1:11" x14ac:dyDescent="0.25">
      <c r="A34" s="71"/>
      <c r="B34" s="75">
        <f>C34/1.2</f>
        <v>583.33333333333337</v>
      </c>
      <c r="C34" s="75">
        <f>D34/1.2</f>
        <v>700</v>
      </c>
      <c r="D34" s="76">
        <v>840</v>
      </c>
      <c r="E34" s="76"/>
      <c r="F34" s="76">
        <v>6500000</v>
      </c>
      <c r="G34" s="77">
        <f t="shared" si="0"/>
        <v>11142.857142857141</v>
      </c>
      <c r="H34" s="78">
        <f t="shared" si="1"/>
        <v>9285.7142857142862</v>
      </c>
      <c r="I34" s="78">
        <f t="shared" si="2"/>
        <v>7738.0952380952385</v>
      </c>
      <c r="J34" s="72"/>
      <c r="K34" s="72">
        <f>D34/C34</f>
        <v>1.2</v>
      </c>
    </row>
    <row r="35" spans="1:11" x14ac:dyDescent="0.25">
      <c r="A35" s="71"/>
      <c r="B35" s="69"/>
      <c r="C35" s="69">
        <v>750</v>
      </c>
      <c r="D35" s="69">
        <f>C35*1.2</f>
        <v>900</v>
      </c>
      <c r="E35" s="70"/>
      <c r="F35" s="65">
        <v>7500000</v>
      </c>
      <c r="G35" s="67"/>
      <c r="H35" s="68">
        <f t="shared" si="1"/>
        <v>10000</v>
      </c>
      <c r="I35" s="68">
        <f t="shared" si="2"/>
        <v>8333.3333333333339</v>
      </c>
      <c r="J35" s="66"/>
      <c r="K35" s="72"/>
    </row>
    <row r="36" spans="1:11" x14ac:dyDescent="0.25">
      <c r="B36" s="65"/>
      <c r="C36" s="65"/>
      <c r="D36" s="65"/>
      <c r="E36" s="67"/>
      <c r="F36" s="29"/>
      <c r="G36" s="38"/>
      <c r="H36" s="13"/>
      <c r="I36" s="14"/>
      <c r="J36" s="13"/>
    </row>
    <row r="37" spans="1:11" x14ac:dyDescent="0.25">
      <c r="B37" s="65"/>
      <c r="C37" s="65"/>
      <c r="D37" s="65"/>
      <c r="E37" s="67"/>
      <c r="F37" s="29"/>
      <c r="G37" s="38"/>
      <c r="H37" s="13"/>
      <c r="I37" s="13"/>
      <c r="J37" s="13"/>
    </row>
    <row r="38" spans="1:11" ht="15.75" x14ac:dyDescent="0.25">
      <c r="A38" s="39"/>
      <c r="B38" s="29"/>
      <c r="C38" s="29"/>
      <c r="D38" s="29"/>
      <c r="E38" s="38"/>
      <c r="F38" s="29"/>
      <c r="G38" s="38"/>
      <c r="H38" s="13"/>
      <c r="I38" s="13"/>
      <c r="J38" s="13"/>
    </row>
    <row r="39" spans="1:11" ht="15.75" x14ac:dyDescent="0.25">
      <c r="A39" s="39"/>
      <c r="B39" s="29"/>
      <c r="C39" s="29"/>
      <c r="D39" s="29"/>
      <c r="E39" s="29"/>
      <c r="F39" s="29"/>
      <c r="G39" s="38"/>
      <c r="H39" s="13"/>
      <c r="I39" s="13"/>
      <c r="J39" s="13"/>
    </row>
    <row r="40" spans="1:11" ht="15.75" x14ac:dyDescent="0.25">
      <c r="A40" s="39"/>
      <c r="B40" s="29"/>
      <c r="C40" s="29"/>
      <c r="D40" s="29"/>
      <c r="E40" s="29"/>
      <c r="F40" s="29"/>
      <c r="G40" s="29"/>
      <c r="H40" s="13"/>
      <c r="I40" s="13"/>
      <c r="J40" s="13"/>
    </row>
    <row r="41" spans="1:11" ht="15.75" x14ac:dyDescent="0.25">
      <c r="A41" s="39"/>
    </row>
    <row r="42" spans="1:11" ht="15.75" x14ac:dyDescent="0.25">
      <c r="A42" s="39"/>
    </row>
    <row r="43" spans="1:11" ht="15.75" x14ac:dyDescent="0.25">
      <c r="A43" s="39"/>
    </row>
    <row r="44" spans="1:11" ht="15.75" x14ac:dyDescent="0.25">
      <c r="A44" s="39"/>
    </row>
    <row r="64" spans="4:6" x14ac:dyDescent="0.25">
      <c r="D64" s="16"/>
      <c r="E64" s="16"/>
      <c r="F64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topLeftCell="A4" workbookViewId="0"/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2025-02-25T07:33:20Z</dcterms:modified>
</cp:coreProperties>
</file>