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redit Centre Borivali (West)\Kiran Bhawanji Furia\"/>
    </mc:Choice>
  </mc:AlternateContent>
  <xr:revisionPtr revIDLastSave="0" documentId="13_ncr:1_{88386F0F-6E63-4DE4-8FFB-1EE41B7A490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42" i="4" l="1"/>
  <c r="J40" i="4"/>
  <c r="J34" i="4"/>
  <c r="J35" i="4"/>
  <c r="J36" i="4"/>
  <c r="J37" i="4"/>
  <c r="J38" i="4"/>
  <c r="J39" i="4"/>
  <c r="J33" i="4"/>
  <c r="P2" i="4" l="1"/>
  <c r="H21" i="4"/>
  <c r="I19" i="4"/>
  <c r="I2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3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<sst xmlns="http://schemas.openxmlformats.org/spreadsheetml/2006/main" count="30" uniqueCount="27">
  <si>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</si>
  <si>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</si>
  <si>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</si>
  <si>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</si>
  <si>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</si>
  <si>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</si>
  <si>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</si>
  <si>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</si>
  <si>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</si>
  <si>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</si>
  <si>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</si>
  <si>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</si>
  <si>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</si>
  <si>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- 2012</t>
  </si>
  <si>
    <t>av</t>
  </si>
  <si>
    <t>sd</t>
  </si>
  <si>
    <t>rd</t>
  </si>
  <si>
    <t>bua</t>
  </si>
  <si>
    <t>rate</t>
  </si>
  <si>
    <t>fmv</t>
  </si>
  <si>
    <t xml:space="preserve"> Flat No. 1217, 12th Floor, Wing - C, Shree Trimurti Apartment CHSL, Mamlatdar Wadi Road No 6, Off S V Road, Malad West</t>
  </si>
  <si>
    <t>oc - 2001</t>
  </si>
  <si>
    <t>previous report  = 2022</t>
  </si>
  <si>
    <t>mca</t>
  </si>
  <si>
    <t>wrong calculation given by engineer</t>
  </si>
  <si>
    <t>ls - 1.15 to 1.20 cr</t>
  </si>
  <si>
    <t>01.07.24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</si>
</sst>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550614</xdr:colOff>
      <xdr:row>26</xdr:row>
      <xdr:rowOff>38100</xdr:rowOff>
    </xdr:from>
    <xdr:to>
      <xdr:col>29</xdr:col>
      <xdr:colOff>19050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F5E12-CD8F-4A6F-840B-46A765597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8364" y="5562600"/>
          <a:ext cx="7764711" cy="4895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C09347-89C7-4901-B9F5-5A75E4DD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7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7B475-1861-497C-9146-6446F154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07647-4B0B-4A26-96E7-2B85FDC3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7985B-31F9-44EE-A16C-125E99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817B3-DF44-40DE-84FE-9586FC23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0C81B-56AF-4123-B72C-AD0A5AA6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632</v>
      </c>
      <c r="C2" s="4">
        <f>B2*1.2</f>
        <v>758.4</v>
      </c>
      <c r="D2" s="4">
        <f t="shared" ref="D2:D13" si="2">C2*1.2</f>
        <v>910.07999999999993</v>
      </c>
      <c r="E2" s="5">
        <f t="shared" ref="E2:E13" si="3">R2</f>
        <v>17400000</v>
      </c>
      <c r="F2" s="10">
        <f t="shared" ref="F2:F13" si="4">ROUND((E2/B2),0)</f>
        <v>27532</v>
      </c>
      <c r="G2" s="15">
        <f t="shared" ref="G2:G13" si="5">ROUND((E2/C2),0)</f>
        <v>22943</v>
      </c>
      <c r="H2" s="10">
        <f t="shared" ref="H2:H13" si="6">ROUND((E2/D2),0)</f>
        <v>19119</v>
      </c>
      <c r="I2" s="4" t="e">
        <f>#REF!</f>
        <v>#REF!</v>
      </c>
      <c r="J2" s="4" t="str">
        <f t="shared" ref="J2:J13" si="7">S2</f>
        <v>01.07.24</v>
      </c>
      <c r="O2">
        <v>0</v>
      </c>
      <c r="P2">
        <f t="shared" ref="P2:P12" si="8">O2/1.2</f>
        <v>0</v>
      </c>
      <c r="Q2">
        <v>632</v>
      </c>
      <c r="R2" s="2">
        <v>17400000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366.66666666666669</v>
      </c>
      <c r="C3" s="4">
        <f t="shared" ref="C3:C15" si="9">B3*1.2</f>
        <v>440</v>
      </c>
      <c r="D3" s="4">
        <f t="shared" si="2"/>
        <v>528</v>
      </c>
      <c r="E3" s="5">
        <f t="shared" si="3"/>
        <v>13500000</v>
      </c>
      <c r="F3" s="10">
        <f t="shared" si="4"/>
        <v>36818</v>
      </c>
      <c r="G3" s="10">
        <f t="shared" si="5"/>
        <v>30682</v>
      </c>
      <c r="H3" s="10">
        <f t="shared" si="6"/>
        <v>25568</v>
      </c>
      <c r="I3" s="4" t="e">
        <f>#REF!</f>
        <v>#REF!</v>
      </c>
      <c r="J3" s="4">
        <f t="shared" si="7"/>
        <v>0</v>
      </c>
      <c r="O3">
        <v>528</v>
      </c>
      <c r="P3">
        <f t="shared" si="8"/>
        <v>440</v>
      </c>
      <c r="Q3">
        <f t="shared" ref="Q3:Q12" si="10">P3/1.2</f>
        <v>366.66666666666669</v>
      </c>
      <c r="R3" s="2">
        <v>13500000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432</v>
      </c>
      <c r="C4" s="4">
        <f t="shared" si="9"/>
        <v>518.4</v>
      </c>
      <c r="D4" s="4">
        <f t="shared" si="2"/>
        <v>622.07999999999993</v>
      </c>
      <c r="E4" s="5">
        <f t="shared" si="3"/>
        <v>16500000</v>
      </c>
      <c r="F4" s="10">
        <f t="shared" si="4"/>
        <v>38194</v>
      </c>
      <c r="G4" s="10">
        <f t="shared" si="5"/>
        <v>31829</v>
      </c>
      <c r="H4" s="10">
        <f t="shared" si="6"/>
        <v>26524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432</v>
      </c>
      <c r="R4" s="2">
        <v>16500000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583</v>
      </c>
      <c r="C5" s="4">
        <f t="shared" si="9"/>
        <v>699.6</v>
      </c>
      <c r="D5" s="4">
        <f t="shared" si="2"/>
        <v>839.52</v>
      </c>
      <c r="E5" s="5">
        <f t="shared" si="3"/>
        <v>17500000</v>
      </c>
      <c r="F5" s="10">
        <f t="shared" si="4"/>
        <v>30017</v>
      </c>
      <c r="G5" s="15">
        <f t="shared" si="5"/>
        <v>25014</v>
      </c>
      <c r="H5" s="10">
        <f t="shared" si="6"/>
        <v>20845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583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295</v>
      </c>
      <c r="C6" s="4">
        <f t="shared" si="9"/>
        <v>354</v>
      </c>
      <c r="D6" s="4">
        <f t="shared" si="2"/>
        <v>424.8</v>
      </c>
      <c r="E6" s="5">
        <f t="shared" si="3"/>
        <v>9000000</v>
      </c>
      <c r="F6" s="10">
        <f t="shared" si="4"/>
        <v>30508</v>
      </c>
      <c r="G6" s="15">
        <f t="shared" si="5"/>
        <v>25424</v>
      </c>
      <c r="H6" s="10">
        <f t="shared" si="6"/>
        <v>21186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295</v>
      </c>
      <c r="R6" s="2">
        <v>9000000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530</v>
      </c>
      <c r="C7" s="4">
        <f t="shared" si="9"/>
        <v>636</v>
      </c>
      <c r="D7" s="4">
        <f t="shared" si="2"/>
        <v>763.19999999999993</v>
      </c>
      <c r="E7" s="5">
        <f t="shared" si="3"/>
        <v>13700000</v>
      </c>
      <c r="F7" s="10">
        <f t="shared" si="4"/>
        <v>25849</v>
      </c>
      <c r="G7" s="10">
        <f t="shared" si="5"/>
        <v>21541</v>
      </c>
      <c r="H7" s="10">
        <f t="shared" si="6"/>
        <v>17951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530</v>
      </c>
      <c r="R7" s="2">
        <v>13700000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20</v>
      </c>
    </row>
    <row r="19" spans="7:24" x14ac:dyDescent="0.25">
      <c r="G19" t="s">
        <v>17</v>
      </c>
      <c r="H19">
        <v>480</v>
      </c>
      <c r="I19">
        <f>44.61*10.764</f>
        <v>480.18203999999997</v>
      </c>
    </row>
    <row r="20" spans="7:24" x14ac:dyDescent="0.25">
      <c r="G20" t="s">
        <v>18</v>
      </c>
      <c r="H20">
        <v>23000</v>
      </c>
    </row>
    <row r="21" spans="7:24" x14ac:dyDescent="0.25">
      <c r="G21" t="s">
        <v>19</v>
      </c>
      <c r="H21">
        <f>H20*H19</f>
        <v>11040000</v>
      </c>
    </row>
    <row r="22" spans="7:24" x14ac:dyDescent="0.25">
      <c r="G22" s="6"/>
      <c r="H22" s="6"/>
    </row>
    <row r="24" spans="7:24" x14ac:dyDescent="0.25">
      <c r="H24" t="s">
        <v>25</v>
      </c>
      <c r="J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13</v>
      </c>
      <c r="P25" s="11"/>
      <c r="Q25" s="14"/>
      <c r="R25" s="14" t="s">
        <v>22</v>
      </c>
      <c r="T25" s="14"/>
      <c r="U25" s="14"/>
      <c r="V25" s="11"/>
      <c r="W25" s="11"/>
      <c r="X25" s="11"/>
    </row>
    <row r="26" spans="7:24" x14ac:dyDescent="0.25">
      <c r="H26" t="s">
        <v>14</v>
      </c>
      <c r="I26">
        <v>3250000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162500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3442500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>
        <v>16.309999999999999</v>
      </c>
      <c r="I33">
        <v>9.8699999999999992</v>
      </c>
      <c r="J33">
        <f>I33*H33</f>
        <v>160.97969999999998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>
        <v>8.1</v>
      </c>
      <c r="I34">
        <v>2.95</v>
      </c>
      <c r="J34">
        <f t="shared" ref="J34:J39" si="21">I34*H34</f>
        <v>23.895</v>
      </c>
      <c r="Q34" s="11"/>
      <c r="R34" s="11"/>
    </row>
    <row r="35" spans="8:24" x14ac:dyDescent="0.25">
      <c r="H35">
        <v>7.39</v>
      </c>
      <c r="I35">
        <v>3.44</v>
      </c>
      <c r="J35">
        <f t="shared" si="21"/>
        <v>25.421599999999998</v>
      </c>
      <c r="Q35" s="11"/>
      <c r="R35" s="11"/>
      <c r="T35" s="6"/>
    </row>
    <row r="36" spans="8:24" x14ac:dyDescent="0.25">
      <c r="H36">
        <v>7.22</v>
      </c>
      <c r="I36">
        <v>11.37</v>
      </c>
      <c r="J36" s="4">
        <f t="shared" si="21"/>
        <v>82.091399999999993</v>
      </c>
      <c r="N36" s="4" t="s">
        <v>24</v>
      </c>
      <c r="P36" s="11"/>
      <c r="Q36" s="11"/>
      <c r="R36" s="11"/>
      <c r="S36" s="6"/>
    </row>
    <row r="37" spans="8:24" x14ac:dyDescent="0.25">
      <c r="H37">
        <v>6.28</v>
      </c>
      <c r="I37">
        <v>3.71</v>
      </c>
      <c r="J37">
        <f t="shared" si="21"/>
        <v>23.2988</v>
      </c>
    </row>
    <row r="38" spans="8:24" x14ac:dyDescent="0.25">
      <c r="H38">
        <v>13.07</v>
      </c>
      <c r="I38">
        <v>10.31</v>
      </c>
      <c r="J38">
        <f t="shared" si="21"/>
        <v>134.7517</v>
      </c>
    </row>
    <row r="39" spans="8:24" x14ac:dyDescent="0.25">
      <c r="H39">
        <v>8.49</v>
      </c>
      <c r="I39">
        <v>1.75</v>
      </c>
      <c r="J39">
        <f t="shared" si="21"/>
        <v>14.8575</v>
      </c>
    </row>
    <row r="40" spans="8:24" x14ac:dyDescent="0.25">
      <c r="J40">
        <f>SUM(J33:J39)</f>
        <v>465.29570000000007</v>
      </c>
    </row>
    <row r="42" spans="8:24" x14ac:dyDescent="0.25">
      <c r="J42">
        <f>480/465</f>
        <v>1.032258064516129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2025-03-03T04:41:30Z</dcterms:modified>
</cp:coreProperties>
</file>